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ravik\OneDrive\Desktop\projects\"/>
    </mc:Choice>
  </mc:AlternateContent>
  <xr:revisionPtr revIDLastSave="0" documentId="13_ncr:1_{1C4E8755-7D35-4DAD-B088-06B56B1DD7C3}" xr6:coauthVersionLast="47" xr6:coauthVersionMax="47" xr10:uidLastSave="{00000000-0000-0000-0000-000000000000}"/>
  <bookViews>
    <workbookView xWindow="-108" yWindow="-108" windowWidth="23256" windowHeight="12456" firstSheet="2" activeTab="9" xr2:uid="{00000000-000D-0000-FFFF-FFFF00000000}"/>
  </bookViews>
  <sheets>
    <sheet name="Waterfall chart" sheetId="5" r:id="rId1"/>
    <sheet name="Pie chart" sheetId="6" r:id="rId2"/>
    <sheet name="Main Data" sheetId="9" r:id="rId3"/>
    <sheet name="Transformed Data" sheetId="1" r:id="rId4"/>
    <sheet name="Combo Chart" sheetId="3" r:id="rId5"/>
    <sheet name="Map Chart" sheetId="7" r:id="rId6"/>
    <sheet name="bar chart" sheetId="8" r:id="rId7"/>
    <sheet name="KPIs" sheetId="10" r:id="rId8"/>
    <sheet name="KPI YOY" sheetId="12" r:id="rId9"/>
    <sheet name="Dashboard" sheetId="4"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14" hidden="1">'Map Chart'!$D$3</definedName>
    <definedName name="_xlchart.v5.15" hidden="1">'Map Chart'!$D$4:$D$53</definedName>
    <definedName name="_xlchart.v5.16" hidden="1">'Map Chart'!$E$3</definedName>
    <definedName name="_xlchart.v5.17"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Slicer_Region">#N/A</definedName>
    <definedName name="Slicer_Segment">#N/A</definedName>
    <definedName name="Slicer_Year1">#N/A</definedName>
  </definedNames>
  <calcPr calcId="191029"/>
  <pivotCaches>
    <pivotCache cacheId="28" r:id="rId11"/>
  </pivotCaches>
  <fileRecoveryPr repairLoad="1"/>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12" l="1"/>
  <c r="E9" i="12"/>
  <c r="F9" i="12"/>
  <c r="G9" i="12"/>
  <c r="H9" i="12"/>
  <c r="A1" i="4"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1" i="7"/>
  <c r="E25" i="7"/>
  <c r="E38" i="7"/>
  <c r="E34" i="7"/>
  <c r="E4" i="5"/>
  <c r="E51" i="7"/>
  <c r="E14" i="7"/>
  <c r="E16" i="10"/>
  <c r="E40" i="7"/>
  <c r="E32" i="7"/>
  <c r="E39" i="7"/>
  <c r="E53" i="7"/>
  <c r="E44" i="7"/>
  <c r="E5" i="7"/>
  <c r="E9" i="7"/>
  <c r="E47" i="7"/>
  <c r="E45" i="7"/>
  <c r="E29" i="7"/>
  <c r="E10" i="7"/>
  <c r="E6" i="7"/>
  <c r="E49" i="7"/>
  <c r="E7" i="7"/>
  <c r="E11" i="7"/>
  <c r="K16" i="10"/>
  <c r="H16" i="10"/>
  <c r="E8" i="7"/>
  <c r="E33" i="7"/>
  <c r="E15" i="7"/>
  <c r="E22" i="7"/>
  <c r="E52" i="7"/>
  <c r="E16" i="7"/>
  <c r="E23" i="7"/>
  <c r="E4" i="7"/>
  <c r="E48" i="7"/>
  <c r="E6" i="5"/>
  <c r="E18" i="7"/>
  <c r="E26" i="7"/>
  <c r="E19" i="7"/>
  <c r="E36" i="7"/>
  <c r="N16" i="10"/>
  <c r="E30" i="7"/>
  <c r="E50" i="7"/>
  <c r="E31" i="7"/>
  <c r="E13" i="7"/>
  <c r="E42" i="7"/>
  <c r="E27" i="7"/>
  <c r="E43" i="7"/>
  <c r="E37" i="7"/>
  <c r="E21" i="7"/>
  <c r="E28" i="7"/>
  <c r="E20" i="7"/>
  <c r="B16" i="10"/>
  <c r="E46" i="7"/>
  <c r="E35" i="7"/>
  <c r="E17" i="7"/>
  <c r="E24" i="7"/>
  <c r="E5" i="5"/>
  <c r="E12" i="7"/>
</calcChain>
</file>

<file path=xl/sharedStrings.xml><?xml version="1.0" encoding="utf-8"?>
<sst xmlns="http://schemas.openxmlformats.org/spreadsheetml/2006/main" count="140508" uniqueCount="10958">
  <si>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</si>
  <si>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</si>
  <si>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</si>
  <si>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</si>
  <si>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</si>
  <si>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</si>
  <si>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</si>
  <si>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</si>
  <si>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</si>
  <si>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</si>
  <si>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</si>
  <si>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</si>
  <si>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</si>
  <si>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</si>
  <si>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</si>
  <si>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</si>
  <si>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</si>
  <si>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</si>
  <si>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</si>
  <si>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</si>
  <si>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</si>
  <si>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</si>
  <si>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</si>
  <si>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</si>
  <si>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</si>
  <si>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</si>
  <si>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</si>
  <si>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</si>
  <si>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</si>
  <si>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</si>
  <si>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</si>
  <si>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</si>
  <si>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</si>
  <si>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</si>
  <si>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</si>
  <si>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</si>
  <si>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</si>
  <si>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</si>
  <si>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</si>
  <si>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</si>
  <si>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</si>
  <si>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</si>
  <si>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</si>
  <si>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</si>
  <si>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</si>
  <si>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</si>
  <si>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</si>
  <si>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</si>
  <si>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</si>
  <si>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</si>
  <si>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</si>
  <si>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</si>
  <si>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</si>
  <si>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</si>
  <si>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</si>
  <si>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</si>
  <si>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</si>
  <si>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</si>
  <si>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</si>
  <si>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</si>
  <si>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</si>
  <si>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</si>
  <si>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</si>
  <si>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</si>
  <si>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</si>
  <si>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</si>
  <si>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</si>
  <si>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</si>
  <si>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</si>
  <si>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</si>
  <si>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</si>
  <si>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</si>
  <si>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</si>
  <si>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</si>
  <si>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</si>
  <si>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</si>
  <si>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</si>
  <si>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</si>
  <si>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</si>
  <si>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</si>
  <si>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</si>
  <si>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</si>
  <si>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</si>
  <si>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</si>
  <si>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</si>
  <si>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</si>
  <si>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</si>
  <si>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</si>
  <si>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</si>
  <si>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</si>
  <si>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</si>
  <si>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</si>
  <si>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</si>
  <si>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</si>
  <si>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</si>
  <si>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</si>
  <si>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</si>
  <si>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</si>
  <si>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</si>
  <si>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</si>
  <si>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</si>
  <si>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</si>
  <si>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</si>
  <si>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</si>
  <si>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</si>
  <si>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</si>
  <si>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</si>
  <si>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</si>
  <si>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</si>
  <si>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</si>
  <si>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</si>
  <si>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</si>
  <si>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</si>
  <si>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</si>
  <si>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</si>
  <si>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</si>
  <si>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</si>
  <si>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</si>
  <si>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</si>
  <si>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</si>
  <si>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</si>
  <si>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</si>
  <si>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</si>
  <si>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</si>
  <si>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</si>
  <si>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</si>
  <si>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</si>
  <si>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</si>
  <si>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</si>
  <si>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</si>
  <si>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</si>
  <si>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</si>
  <si>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</si>
  <si>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</si>
  <si>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</si>
  <si>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</si>
  <si>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</si>
  <si>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</si>
  <si>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</si>
  <si>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</si>
  <si>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</si>
  <si>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</si>
  <si>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</si>
  <si>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</si>
  <si>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</si>
  <si>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</si>
  <si>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</si>
  <si>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</si>
  <si>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</si>
  <si>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</si>
  <si>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</si>
  <si>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</si>
  <si>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</si>
  <si>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</si>
  <si>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</si>
  <si>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</si>
  <si>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</si>
  <si>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</si>
  <si>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</si>
  <si>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</si>
  <si>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</si>
  <si>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</si>
  <si>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</si>
  <si>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</si>
  <si>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</si>
  <si>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</si>
  <si>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</si>
  <si>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</si>
  <si>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</si>
  <si>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</si>
  <si>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</si>
  <si>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</si>
  <si>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</si>
  <si>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</si>
  <si>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</si>
  <si>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</si>
  <si>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</si>
  <si>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</si>
  <si>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</si>
  <si>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</si>
  <si>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</si>
  <si>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</si>
  <si>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</si>
  <si>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</si>
  <si>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</si>
  <si>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</si>
  <si>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</si>
  <si>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</si>
  <si>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</si>
  <si>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</si>
  <si>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</si>
  <si>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</si>
  <si>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</si>
  <si>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</si>
  <si>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</si>
  <si>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</si>
  <si>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</si>
  <si>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</si>
  <si>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</si>
  <si>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</si>
  <si>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</si>
  <si>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</si>
  <si>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</si>
  <si>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</si>
  <si>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</si>
  <si>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</si>
  <si>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</si>
  <si>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</si>
  <si>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</si>
  <si>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</si>
  <si>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</si>
  <si>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</si>
  <si>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</si>
  <si>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</si>
  <si>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</si>
  <si>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</si>
  <si>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</si>
  <si>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</si>
  <si>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</si>
  <si>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</si>
  <si>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</si>
  <si>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</si>
  <si>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</si>
  <si>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</si>
  <si>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</si>
  <si>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</si>
  <si>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</si>
  <si>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</si>
  <si>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</si>
  <si>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</si>
  <si>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</si>
  <si>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</si>
  <si>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</si>
  <si>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</si>
  <si>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</si>
  <si>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</si>
  <si>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</si>
  <si>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</si>
  <si>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</si>
  <si>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</si>
  <si>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</si>
  <si>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</si>
  <si>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</si>
  <si>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</si>
  <si>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</si>
  <si>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</si>
  <si>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</si>
  <si>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</si>
  <si>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</si>
  <si>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</si>
  <si>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</si>
  <si>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</si>
  <si>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</si>
  <si>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</si>
  <si>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</si>
  <si>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</si>
  <si>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</si>
  <si>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</si>
  <si>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</si>
  <si>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</si>
  <si>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</si>
  <si>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</si>
  <si>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</si>
  <si>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</si>
  <si>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</si>
  <si>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</si>
  <si>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</si>
  <si>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</si>
  <si>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</si>
  <si>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</si>
  <si>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</si>
  <si>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</si>
  <si>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</si>
  <si>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</si>
  <si>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</si>
  <si>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</si>
  <si>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</si>
  <si>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</si>
  <si>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</si>
  <si>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</si>
  <si>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</si>
  <si>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</si>
  <si>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</si>
  <si>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</si>
  <si>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</si>
  <si>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</si>
  <si>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</si>
  <si>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</si>
  <si>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</si>
  <si>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</si>
  <si>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</si>
  <si>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</si>
  <si>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</si>
  <si>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</si>
  <si>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</si>
  <si>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</si>
  <si>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</si>
  <si>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</si>
  <si>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</si>
  <si>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</si>
  <si>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</si>
  <si>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</si>
  <si>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</si>
  <si>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</si>
  <si>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</si>
  <si>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</si>
  <si>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</si>
  <si>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</si>
  <si>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</si>
  <si>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</si>
  <si>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</si>
  <si>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</si>
  <si>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</si>
  <si>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</si>
  <si>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</si>
  <si>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</si>
  <si>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</si>
  <si>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</si>
  <si>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</si>
  <si>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</si>
  <si>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</si>
  <si>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</si>
  <si>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</si>
  <si>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</si>
  <si>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</si>
  <si>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</si>
  <si>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</si>
  <si>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</si>
  <si>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</si>
  <si>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</si>
  <si>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</si>
  <si>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</si>
  <si>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</si>
  <si>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</si>
  <si>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</si>
  <si>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</si>
  <si>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</si>
  <si>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</si>
  <si>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</si>
  <si>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</si>
  <si>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</si>
  <si>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</si>
  <si>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</si>
  <si>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</si>
  <si>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</si>
  <si>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</si>
  <si>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</si>
  <si>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</si>
  <si>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</si>
  <si>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</si>
  <si>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</si>
  <si>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</si>
  <si>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</si>
  <si>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</si>
  <si>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</si>
  <si>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</si>
  <si>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</si>
  <si>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</si>
  <si>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</si>
  <si>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</si>
  <si>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</si>
  <si>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</si>
  <si>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</si>
  <si>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</si>
  <si>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</si>
  <si>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</si>
  <si>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</si>
  <si>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</si>
  <si>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</si>
  <si>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</si>
  <si>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</si>
  <si>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</si>
  <si>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</si>
  <si>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</si>
  <si>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</si>
  <si>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</si>
  <si>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</si>
  <si>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</si>
  <si>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</si>
  <si>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</si>
  <si>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</si>
  <si>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</si>
  <si>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</si>
  <si>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</si>
  <si>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</si>
  <si>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</si>
  <si>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</si>
  <si>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</si>
  <si>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</si>
  <si>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</si>
  <si>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</si>
  <si>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</si>
  <si>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</si>
  <si>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</si>
  <si>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</si>
  <si>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</si>
  <si>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</si>
  <si>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</si>
  <si>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</si>
  <si>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</si>
  <si>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</si>
  <si>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</si>
  <si>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</si>
  <si>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</si>
  <si>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</si>
  <si>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</si>
  <si>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</si>
  <si>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</si>
  <si>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</si>
  <si>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</si>
  <si>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</si>
  <si>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</si>
  <si>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</si>
  <si>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</si>
  <si>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</si>
  <si>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</si>
  <si>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</si>
  <si>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</si>
  <si>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</si>
  <si>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</si>
  <si>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</si>
  <si>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</si>
  <si>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</si>
  <si>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</si>
  <si>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</si>
  <si>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</si>
  <si>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</si>
  <si>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</si>
  <si>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</si>
  <si>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</si>
  <si>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</si>
  <si>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</si>
  <si>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</si>
  <si>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</si>
  <si>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</si>
  <si>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</si>
  <si>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</si>
  <si>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</si>
  <si>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</si>
  <si>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</si>
  <si>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</si>
  <si>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</si>
  <si>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</si>
  <si>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</si>
  <si>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</si>
  <si>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</si>
  <si>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</si>
  <si>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</si>
  <si>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</si>
  <si>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</si>
  <si>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</si>
  <si>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</si>
  <si>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</si>
  <si>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</si>
  <si>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</si>
  <si>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</si>
  <si>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</si>
  <si>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</si>
  <si>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</si>
  <si>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</si>
  <si>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</si>
  <si>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</si>
  <si>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</si>
  <si>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</si>
  <si>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</si>
  <si>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</si>
  <si>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</si>
  <si>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</si>
  <si>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</si>
  <si>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</si>
  <si>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</si>
  <si>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</si>
  <si>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</si>
  <si>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</si>
  <si>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</si>
  <si>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</si>
  <si>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</si>
  <si>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</si>
  <si>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</si>
  <si>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</si>
  <si>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</si>
  <si>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</si>
  <si>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</si>
  <si>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</si>
  <si>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</si>
  <si>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</si>
  <si>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</si>
  <si>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</si>
  <si>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</si>
  <si>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</si>
  <si>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</si>
  <si>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</si>
  <si>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</si>
  <si>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</si>
  <si>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</si>
  <si>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</si>
  <si>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</si>
  <si>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</si>
  <si>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</si>
  <si>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</si>
  <si>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</si>
  <si>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</si>
  <si>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</si>
  <si>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</si>
  <si>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</si>
  <si>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</si>
  <si>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</si>
  <si>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</si>
  <si>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</si>
  <si>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</si>
  <si>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</si>
  <si>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</si>
  <si>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</si>
  <si>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</si>
  <si>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</si>
  <si>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</si>
  <si>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</si>
  <si>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</si>
  <si>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</si>
  <si>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</si>
  <si>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</si>
  <si>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</si>
  <si>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</si>
  <si>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</si>
  <si>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</si>
  <si>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</si>
  <si>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</si>
  <si>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</si>
  <si>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</si>
  <si>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</si>
  <si>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</si>
  <si>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</si>
  <si>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</si>
  <si>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</si>
  <si>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</si>
  <si>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</si>
  <si>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</si>
  <si>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</si>
  <si>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</si>
  <si>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</si>
  <si>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</si>
  <si>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</si>
  <si>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</si>
  <si>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</si>
  <si>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</si>
  <si>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</si>
  <si>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</si>
  <si>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</si>
  <si>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</si>
  <si>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</si>
  <si>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</si>
  <si>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</si>
  <si>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</si>
  <si>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</si>
  <si>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</si>
  <si>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</si>
  <si>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</si>
  <si>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</si>
  <si>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</si>
  <si>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</si>
  <si>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</si>
  <si>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</si>
  <si>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</si>
  <si>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</si>
  <si>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</si>
  <si>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</si>
  <si>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</si>
  <si>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</si>
  <si>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</si>
  <si>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</si>
  <si>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</si>
  <si>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</si>
  <si>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</si>
  <si>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</si>
  <si>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</si>
  <si>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</si>
  <si>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</si>
  <si>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</si>
  <si>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</si>
  <si>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</si>
  <si>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</si>
  <si>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</si>
  <si>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</si>
  <si>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</si>
  <si>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</si>
  <si>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</si>
  <si>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</si>
  <si>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</si>
  <si>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</si>
  <si>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</si>
  <si>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</si>
  <si>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</si>
  <si>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</si>
  <si>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</si>
  <si>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</si>
  <si>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</si>
  <si>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</si>
  <si>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</si>
  <si>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</si>
  <si>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</si>
  <si>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</si>
  <si>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</si>
  <si>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</si>
  <si>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</si>
  <si>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</si>
  <si>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</si>
  <si>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</si>
  <si>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</si>
  <si>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</si>
  <si>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</si>
  <si>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</si>
  <si>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</si>
  <si>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</si>
  <si>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</si>
  <si>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</si>
  <si>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</si>
  <si>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</si>
  <si>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</si>
  <si>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</si>
  <si>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</si>
  <si>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</si>
  <si>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</si>
  <si>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</si>
  <si>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</si>
  <si>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</si>
  <si>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</si>
  <si>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</si>
  <si>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</si>
  <si>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</si>
  <si>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</si>
  <si>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</si>
  <si>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</si>
  <si>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</si>
  <si>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</si>
  <si>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</si>
  <si>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</si>
  <si>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</si>
  <si>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</si>
  <si>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</si>
  <si>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</si>
  <si>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</si>
  <si>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</si>
  <si>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</si>
  <si>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</si>
  <si>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</si>
  <si>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</si>
  <si>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</si>
  <si>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</si>
  <si>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</si>
  <si>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</si>
  <si>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</si>
  <si>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</si>
  <si>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</si>
  <si>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</si>
  <si>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</si>
  <si>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</si>
  <si>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</si>
  <si>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</si>
  <si>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</si>
  <si>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</si>
  <si>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</si>
  <si>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</si>
  <si>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</si>
  <si>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</si>
  <si>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</si>
  <si>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</si>
  <si>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</si>
  <si>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</si>
  <si>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</si>
  <si>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</si>
  <si>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</si>
  <si>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</si>
  <si>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</si>
  <si>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</si>
  <si>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</si>
  <si>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</si>
  <si>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</si>
  <si>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</si>
  <si>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</si>
  <si>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</si>
  <si>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</si>
  <si>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</si>
  <si>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</si>
  <si>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</si>
  <si>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</si>
  <si>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</si>
  <si>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</si>
  <si>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</si>
  <si>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</si>
  <si>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</si>
  <si>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</si>
  <si>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</si>
  <si>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</si>
  <si>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</si>
  <si>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</si>
  <si>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</si>
  <si>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</si>
  <si>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</si>
  <si>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</si>
  <si>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</si>
  <si>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</si>
  <si>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</si>
  <si>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</si>
  <si>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</si>
  <si>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</si>
  <si>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</si>
  <si>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</si>
  <si>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</si>
  <si>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</si>
  <si>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</si>
  <si>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</si>
  <si>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</si>
  <si>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</si>
  <si>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</si>
  <si>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</si>
  <si>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</si>
  <si>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</si>
  <si>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</si>
  <si>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</si>
  <si>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</si>
  <si>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</si>
  <si>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</si>
  <si>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</si>
  <si>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</si>
  <si>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</si>
  <si>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</si>
  <si>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</si>
  <si>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</si>
  <si>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</si>
  <si>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</si>
  <si>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</si>
  <si>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</si>
  <si>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</si>
  <si>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</si>
  <si>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</si>
  <si>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</si>
  <si>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</si>
  <si>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</si>
  <si>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</si>
  <si>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</si>
  <si>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</si>
  <si>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</si>
  <si>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</si>
  <si>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</si>
  <si>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</si>
  <si>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</si>
  <si>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</si>
  <si>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</si>
  <si>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</si>
  <si>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</si>
  <si>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</si>
  <si>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</si>
  <si>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</si>
  <si>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</si>
  <si>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</si>
  <si>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</si>
  <si>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</si>
  <si>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</si>
  <si>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</si>
  <si>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</si>
  <si>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</si>
  <si>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</si>
  <si>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</si>
  <si>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</si>
  <si>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</si>
  <si>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</si>
  <si>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</si>
  <si>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</si>
  <si>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</si>
  <si>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</si>
  <si>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</si>
  <si>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</si>
  <si>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</si>
  <si>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</si>
  <si>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</si>
  <si>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</si>
  <si>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</si>
  <si>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</si>
  <si>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</si>
  <si>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</si>
  <si>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</si>
  <si>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</si>
  <si>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</si>
  <si>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</si>
  <si>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</si>
  <si>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</si>
  <si>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</si>
  <si>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</si>
  <si>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</si>
  <si>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</si>
  <si>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</si>
  <si>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</si>
  <si>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</si>
  <si>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</si>
  <si>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</si>
  <si>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</si>
  <si>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</si>
  <si>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</si>
  <si>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</si>
  <si>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</si>
  <si>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</si>
  <si>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</si>
  <si>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</si>
  <si>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</si>
  <si>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</si>
  <si>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</si>
  <si>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</si>
  <si>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</si>
  <si>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</si>
  <si>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</si>
  <si>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</si>
  <si>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</si>
  <si>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</si>
  <si>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</si>
  <si>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</si>
  <si>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</si>
  <si>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</si>
  <si>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</si>
  <si>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</si>
  <si>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</si>
  <si>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</si>
  <si>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</si>
  <si>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</si>
  <si>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</si>
  <si>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</si>
  <si>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</si>
  <si>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</si>
  <si>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</si>
  <si>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</si>
  <si>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</si>
  <si>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</si>
  <si>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</si>
  <si>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</si>
  <si>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</si>
  <si>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</si>
  <si>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</si>
  <si>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</si>
  <si>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</si>
  <si>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</si>
  <si>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</si>
  <si>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</si>
  <si>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</si>
  <si>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</si>
  <si>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</si>
  <si>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</si>
  <si>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</si>
  <si>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</si>
  <si>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</si>
  <si>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</si>
  <si>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</si>
  <si>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</si>
  <si>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</si>
  <si>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</si>
  <si>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</si>
  <si>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</si>
  <si>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</si>
  <si>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</si>
  <si>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</si>
  <si>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</si>
  <si>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</si>
  <si>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</si>
  <si>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</si>
  <si>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</si>
  <si>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</si>
  <si>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</si>
  <si>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</si>
  <si>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</si>
  <si>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</si>
  <si>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</si>
  <si>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</si>
  <si>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</si>
  <si>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</si>
  <si>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</si>
  <si>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</si>
  <si>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</si>
  <si>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</si>
  <si>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</si>
  <si>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</si>
  <si>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</si>
  <si>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</si>
  <si>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</si>
  <si>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</si>
  <si>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</si>
  <si>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</si>
  <si>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</si>
  <si>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</si>
  <si>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</si>
  <si>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</si>
  <si>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</si>
  <si>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</si>
  <si>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</si>
  <si>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</si>
  <si>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</si>
  <si>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</si>
  <si>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</si>
  <si>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</si>
  <si>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</si>
  <si>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</si>
  <si>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</si>
  <si>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</si>
  <si>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</si>
  <si>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</si>
  <si>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</si>
  <si>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</si>
  <si>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</si>
  <si>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</si>
  <si>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</si>
  <si>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</si>
  <si>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</si>
  <si>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</si>
  <si>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</si>
  <si>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</si>
  <si>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</si>
  <si>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</si>
  <si>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</si>
  <si>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</si>
  <si>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</si>
  <si>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</si>
  <si>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</si>
  <si>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</si>
  <si>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</si>
  <si>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</si>
  <si>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</si>
  <si>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</si>
  <si>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</si>
  <si>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</si>
  <si>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</si>
  <si>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</si>
  <si>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</si>
  <si>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</si>
  <si>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</si>
  <si>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</si>
  <si>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</si>
  <si>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</si>
  <si>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</si>
  <si>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</si>
  <si>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</si>
  <si>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</si>
  <si>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</si>
  <si>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</si>
  <si>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</si>
  <si>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</si>
  <si>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</si>
  <si>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</si>
  <si>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</si>
  <si>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</si>
  <si>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</si>
  <si>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</si>
  <si>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</si>
  <si>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</si>
  <si>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</si>
  <si>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</si>
  <si>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</si>
  <si>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</si>
  <si>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</si>
  <si>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</si>
  <si>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</si>
  <si>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</si>
  <si>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</si>
  <si>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</si>
  <si>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</si>
  <si>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</si>
  <si>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</si>
  <si>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</si>
  <si>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</si>
  <si>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</si>
  <si>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</si>
  <si>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</si>
  <si>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</si>
  <si>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</si>
  <si>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</si>
  <si>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</si>
  <si>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</si>
  <si>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</si>
  <si>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</si>
  <si>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</si>
  <si>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</si>
  <si>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</si>
  <si>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</si>
  <si>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</si>
  <si>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</si>
  <si>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</si>
  <si>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</si>
  <si>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</si>
  <si>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</si>
  <si>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</si>
  <si>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</si>
  <si>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</si>
  <si>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</si>
  <si>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</si>
  <si>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</si>
  <si>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</si>
  <si>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</si>
  <si>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</si>
  <si>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</si>
  <si>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</si>
  <si>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</si>
  <si>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</si>
  <si>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</si>
  <si>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</si>
  <si>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</si>
  <si>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</si>
  <si>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</si>
  <si>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</si>
  <si>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</si>
  <si>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</si>
  <si>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</si>
  <si>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</si>
  <si>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</si>
  <si>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</si>
  <si>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</si>
  <si>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</si>
  <si>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</si>
  <si>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</si>
  <si>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</si>
  <si>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</si>
  <si>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</si>
  <si>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</si>
  <si>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</si>
  <si>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</si>
  <si>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</si>
  <si>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</si>
  <si>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</si>
  <si>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</si>
  <si>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</si>
  <si>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</si>
  <si>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</si>
  <si>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</si>
  <si>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</si>
  <si>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</si>
  <si>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</si>
  <si>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</si>
  <si>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</si>
  <si>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</si>
  <si>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</si>
  <si>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</si>
  <si>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</si>
  <si>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</si>
  <si>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</si>
  <si>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</si>
  <si>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</si>
  <si>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</si>
  <si>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</si>
  <si>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</si>
  <si>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</si>
  <si>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</si>
  <si>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</si>
  <si>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</si>
  <si>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</si>
  <si>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</si>
  <si>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</si>
  <si>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</si>
  <si>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</si>
  <si>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</si>
  <si>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</si>
  <si>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</si>
  <si>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</si>
  <si>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</si>
  <si>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</si>
  <si>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</si>
  <si>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</si>
  <si>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</si>
  <si>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</si>
  <si>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</si>
  <si>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</si>
  <si>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</si>
  <si>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</si>
  <si>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</si>
  <si>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</si>
  <si>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</si>
  <si>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</si>
  <si>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</si>
  <si>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</si>
  <si>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</si>
  <si>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</si>
  <si>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</si>
  <si>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</si>
  <si>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</si>
  <si>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</si>
  <si>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</si>
  <si>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</si>
  <si>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</si>
  <si>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</si>
  <si>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</si>
  <si>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</si>
  <si>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</si>
  <si>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</si>
  <si>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</si>
  <si>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</si>
  <si>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</si>
  <si>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</si>
  <si>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</si>
  <si>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</si>
  <si>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</si>
  <si>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</si>
  <si>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</si>
  <si>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</si>
  <si>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</si>
  <si>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</si>
  <si>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</si>
  <si>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</si>
  <si>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</si>
  <si>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</si>
  <si>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</si>
  <si>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</si>
  <si>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</si>
  <si>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</si>
  <si>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</si>
  <si>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</si>
  <si>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</si>
  <si>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</si>
  <si>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</si>
  <si>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</si>
  <si>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</si>
  <si>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</si>
  <si>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</si>
  <si>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</si>
  <si>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</si>
  <si>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</si>
  <si>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</si>
  <si>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</si>
  <si>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</si>
  <si>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</si>
  <si>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</si>
  <si>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</si>
  <si>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</si>
  <si>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</si>
  <si>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</si>
  <si>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</si>
  <si>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</si>
  <si>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</si>
  <si>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</si>
  <si>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</si>
  <si>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</si>
  <si>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</si>
  <si>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</si>
  <si>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</si>
  <si>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</si>
  <si>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</si>
  <si>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</si>
  <si>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</si>
  <si>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</si>
  <si>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</si>
  <si>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</si>
  <si>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</si>
  <si>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</si>
  <si>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</si>
  <si>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</si>
  <si>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</si>
  <si>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</si>
  <si>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</si>
  <si>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</si>
  <si>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</si>
  <si>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</si>
  <si>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</si>
  <si>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</si>
  <si>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</si>
  <si>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</si>
  <si>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</si>
  <si>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</si>
  <si>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</si>
  <si>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</si>
  <si>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</si>
  <si>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</si>
  <si>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</si>
  <si>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</si>
  <si>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</si>
  <si>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</si>
  <si>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</si>
  <si>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</si>
  <si>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</si>
  <si>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</si>
  <si>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</si>
  <si>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</si>
  <si>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</si>
  <si>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</si>
  <si>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</si>
  <si>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</si>
  <si>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</si>
  <si>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</si>
  <si>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</si>
  <si>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</si>
  <si>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</si>
  <si>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</si>
  <si>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</si>
  <si>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</si>
  <si>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</si>
  <si>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</si>
  <si>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</si>
  <si>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</si>
  <si>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</si>
  <si>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</si>
  <si>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</si>
  <si>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</si>
  <si>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</si>
  <si>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</si>
  <si>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</si>
  <si>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</si>
  <si>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</si>
  <si>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</si>
  <si>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</si>
  <si>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</si>
  <si>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</si>
  <si>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</si>
  <si>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</si>
  <si>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</si>
  <si>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</si>
  <si>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</si>
  <si>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</si>
  <si>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</si>
  <si>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</si>
  <si>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</si>
  <si>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</si>
  <si>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</si>
  <si>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</si>
  <si>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</si>
  <si>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</si>
  <si>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</si>
  <si>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</si>
  <si>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</si>
  <si>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</si>
  <si>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</si>
  <si>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</si>
  <si>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</si>
  <si>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</si>
  <si>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</si>
  <si>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</si>
  <si>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</si>
  <si>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</si>
  <si>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</si>
  <si>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</si>
  <si>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</si>
  <si>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</si>
  <si>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</si>
  <si>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</si>
  <si>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</si>
  <si>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</si>
  <si>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</si>
  <si>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</si>
  <si>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</si>
  <si>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</si>
  <si>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</si>
  <si>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</si>
  <si>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</si>
  <si>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</si>
  <si>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</si>
  <si>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</si>
  <si>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</si>
  <si>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</si>
  <si>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</si>
  <si>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</si>
  <si>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</si>
  <si>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</si>
  <si>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</si>
  <si>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</si>
  <si>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</si>
  <si>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</si>
  <si>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</si>
  <si>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</si>
  <si>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</si>
  <si>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</si>
  <si>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</si>
  <si>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</si>
  <si>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</si>
  <si>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</si>
  <si>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</si>
  <si>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</si>
  <si>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</si>
  <si>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</si>
  <si>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</si>
  <si>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</si>
  <si>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</si>
  <si>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</si>
  <si>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</si>
  <si>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</si>
  <si>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</si>
  <si>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</si>
  <si>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</si>
  <si>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</si>
  <si>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</si>
  <si>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</si>
  <si>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</si>
  <si>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</si>
  <si>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</si>
  <si>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</si>
  <si>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</si>
  <si>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</si>
  <si>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</si>
  <si>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</si>
  <si>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</si>
  <si>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</si>
  <si>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</si>
  <si>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</si>
  <si>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</si>
  <si>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</si>
  <si>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</si>
  <si>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</si>
  <si>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</si>
  <si>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</si>
  <si>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</si>
  <si>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</si>
  <si>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</si>
  <si>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</si>
  <si>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</si>
  <si>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</si>
  <si>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</si>
  <si>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</si>
  <si>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</si>
  <si>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</si>
  <si>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</si>
  <si>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</si>
  <si>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</si>
  <si>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</si>
  <si>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</si>
  <si>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</si>
  <si>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</si>
  <si>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</si>
  <si>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</si>
  <si>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</si>
  <si>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</si>
  <si>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</si>
  <si>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</si>
  <si>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</si>
  <si>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</si>
  <si>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</si>
  <si>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</si>
  <si>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</si>
  <si>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</si>
  <si>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</si>
  <si>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</si>
  <si>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</si>
  <si>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</si>
  <si>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</si>
  <si>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</si>
  <si>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</si>
  <si>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</si>
  <si>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</si>
  <si>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</si>
  <si>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</si>
  <si>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</si>
  <si>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</si>
  <si>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</si>
  <si>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</si>
  <si>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</si>
  <si>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</si>
  <si>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</si>
  <si>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</si>
  <si>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</si>
  <si>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</si>
  <si>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</si>
  <si>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</si>
  <si>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</si>
  <si>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</si>
  <si>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</si>
  <si>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</si>
  <si>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</si>
  <si>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</si>
  <si>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</si>
  <si>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</si>
  <si>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</si>
  <si>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</si>
  <si>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</si>
  <si>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</si>
  <si>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</si>
  <si>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</si>
  <si>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</si>
  <si>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</si>
  <si>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</si>
  <si>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</si>
  <si>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</si>
  <si>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</si>
  <si>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</si>
  <si>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</si>
  <si>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</si>
  <si>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</si>
  <si>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</si>
  <si>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</si>
  <si>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</si>
  <si>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</si>
  <si>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</si>
  <si>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</si>
  <si>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</si>
  <si>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</si>
  <si>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</si>
  <si>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</si>
  <si>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</si>
  <si>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</si>
  <si>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</si>
  <si>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</si>
  <si>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</si>
  <si>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</si>
  <si>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</si>
  <si>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</si>
  <si>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</si>
  <si>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</si>
  <si>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</si>
  <si>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</si>
  <si>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</si>
  <si>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</si>
  <si>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</si>
  <si>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</si>
  <si>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</si>
  <si>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</si>
  <si>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</si>
  <si>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</si>
  <si>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</si>
  <si>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</si>
  <si>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</si>
  <si>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</si>
  <si>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</si>
  <si>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</si>
  <si>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</si>
  <si>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</si>
  <si>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</si>
  <si>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</si>
  <si>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</si>
  <si>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</si>
  <si>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</si>
  <si>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</si>
  <si>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</si>
  <si>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</si>
  <si>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</si>
  <si>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</si>
  <si>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</si>
  <si>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</si>
  <si>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</si>
  <si>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</si>
  <si>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</si>
  <si>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</si>
  <si>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</si>
  <si>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</si>
  <si>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</si>
  <si>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</si>
  <si>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</si>
  <si>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</si>
  <si>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</si>
  <si>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</si>
  <si>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</si>
  <si>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</si>
  <si>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</si>
  <si>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</si>
  <si>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</si>
  <si>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</si>
  <si>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</si>
  <si>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</si>
  <si>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</si>
  <si>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</si>
  <si>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</si>
  <si>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</si>
  <si>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</si>
  <si>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</si>
  <si>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</si>
  <si>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</si>
  <si>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</si>
  <si>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</si>
  <si>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</si>
  <si>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</si>
  <si>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</si>
  <si>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</si>
  <si>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</si>
  <si>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</si>
  <si>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</si>
  <si>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</si>
  <si>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</si>
  <si>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</si>
  <si>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</si>
  <si>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</si>
  <si>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</si>
  <si>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</si>
  <si>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</si>
  <si>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</si>
  <si>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</si>
  <si>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</si>
  <si>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</si>
  <si>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</si>
  <si>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</si>
  <si>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</si>
  <si>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</si>
  <si>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</si>
  <si>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</si>
  <si>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</si>
  <si>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</si>
  <si>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</si>
  <si>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</si>
  <si>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</si>
  <si>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</si>
  <si>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</si>
  <si>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</si>
  <si>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</si>
  <si>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</si>
  <si>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</si>
  <si>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</si>
  <si>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</si>
  <si>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</si>
  <si>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</si>
  <si>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</si>
  <si>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</si>
  <si>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</si>
  <si>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</si>
  <si>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</si>
  <si>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</si>
  <si>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</si>
  <si>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</si>
  <si>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</si>
  <si>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</si>
  <si>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</si>
  <si>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</si>
  <si>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</si>
  <si>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</si>
  <si>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</si>
  <si>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</si>
  <si>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</si>
  <si>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</si>
  <si>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</si>
  <si>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</si>
  <si>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</si>
  <si>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</si>
  <si>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</si>
  <si>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</si>
  <si>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</si>
  <si>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</si>
  <si>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</si>
  <si>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</si>
  <si>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</si>
  <si>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</si>
  <si>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</si>
  <si>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</si>
  <si>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</si>
  <si>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</si>
  <si>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</si>
  <si>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</si>
  <si>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</si>
  <si>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</si>
  <si>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</si>
  <si>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</si>
  <si>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</si>
  <si>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</si>
  <si>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</si>
  <si>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</si>
  <si>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</si>
  <si>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</si>
  <si>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</si>
  <si>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</si>
  <si>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</si>
  <si>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</si>
  <si>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</si>
  <si>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</si>
  <si>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</si>
  <si>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</si>
  <si>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</si>
  <si>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</si>
  <si>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</si>
  <si>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</si>
  <si>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</si>
  <si>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</si>
  <si>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</si>
  <si>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</si>
  <si>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</si>
  <si>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</si>
  <si>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</si>
  <si>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</si>
  <si>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</si>
  <si>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</si>
  <si>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</si>
  <si>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</si>
  <si>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</si>
  <si>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</si>
  <si>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</si>
  <si>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</si>
  <si>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</si>
  <si>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</si>
  <si>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</si>
  <si>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</si>
  <si>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</si>
  <si>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</si>
  <si>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</si>
  <si>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</si>
  <si>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</si>
  <si>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</si>
  <si>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</si>
  <si>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</si>
  <si>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</si>
  <si>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</si>
  <si>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</si>
  <si>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</si>
  <si>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</si>
  <si>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</si>
  <si>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</si>
  <si>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</si>
  <si>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</si>
  <si>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</si>
  <si>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</si>
  <si>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</si>
  <si>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</si>
  <si>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</si>
  <si>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</si>
  <si>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</si>
  <si>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</si>
  <si>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</si>
  <si>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</si>
  <si>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</si>
  <si>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</si>
  <si>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</si>
  <si>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</si>
  <si>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</si>
  <si>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</si>
  <si>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</si>
  <si>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</si>
  <si>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</si>
  <si>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</si>
  <si>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</si>
  <si>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</si>
  <si>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</si>
  <si>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</si>
  <si>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</si>
  <si>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</si>
  <si>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</si>
  <si>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</si>
  <si>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</si>
  <si>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</si>
  <si>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</si>
  <si>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</si>
  <si>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</si>
  <si>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</si>
  <si>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</si>
  <si>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</si>
  <si>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</si>
  <si>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</si>
  <si>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</si>
  <si>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</si>
  <si>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</si>
  <si>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</si>
  <si>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</si>
  <si>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</si>
  <si>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</si>
  <si>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</si>
  <si>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</si>
  <si>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</si>
  <si>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</si>
  <si>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</si>
  <si>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</si>
  <si>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</si>
  <si>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</si>
  <si>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</si>
  <si>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</si>
  <si>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</si>
  <si>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</si>
  <si>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</si>
  <si>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</si>
  <si>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</si>
  <si>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</si>
  <si>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</si>
  <si>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</si>
  <si>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</si>
  <si>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</si>
  <si>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</si>
  <si>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</si>
  <si>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</si>
  <si>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</si>
  <si>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</si>
  <si>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</si>
  <si>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</si>
  <si>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</si>
  <si>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</si>
  <si>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</si>
  <si>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</si>
  <si>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</si>
  <si>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</si>
  <si>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</si>
  <si>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</si>
  <si>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</si>
  <si>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</si>
  <si>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</si>
  <si>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</si>
  <si>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</si>
  <si>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</si>
  <si>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</si>
  <si>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</si>
  <si>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</si>
  <si>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</si>
  <si>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</si>
  <si>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</si>
  <si>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</si>
  <si>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</si>
  <si>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</si>
  <si>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</si>
  <si>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</si>
  <si>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</si>
  <si>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</si>
  <si>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</si>
  <si>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</si>
  <si>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</si>
  <si>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</si>
  <si>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</si>
  <si>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</si>
  <si>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</si>
  <si>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</si>
  <si>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</si>
  <si>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</si>
  <si>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</si>
  <si>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</si>
  <si>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</si>
  <si>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</si>
  <si>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</si>
  <si>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</si>
  <si>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</si>
  <si>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</si>
  <si>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</si>
  <si>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</si>
  <si>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</si>
  <si>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</si>
  <si>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</si>
  <si>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</si>
  <si>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</si>
  <si>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</si>
  <si>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</si>
  <si>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</si>
  <si>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</si>
  <si>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</si>
  <si>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</si>
  <si>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</si>
  <si>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</si>
  <si>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</si>
  <si>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</si>
  <si>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</si>
  <si>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</si>
  <si>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</si>
  <si>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</si>
  <si>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</si>
  <si>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</si>
  <si>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</si>
  <si>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</si>
  <si>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</si>
  <si>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</si>
  <si>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</si>
  <si>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</si>
  <si>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</si>
  <si>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</si>
  <si>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</si>
  <si>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</si>
  <si>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</si>
  <si>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</si>
  <si>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</si>
  <si>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</si>
  <si>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</si>
  <si>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</si>
  <si>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</si>
  <si>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</si>
  <si>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</si>
  <si>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</si>
  <si>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</si>
  <si>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</si>
  <si>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</si>
  <si>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</si>
  <si>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</si>
  <si>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</si>
  <si>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</si>
  <si>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</si>
  <si>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</si>
  <si>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</si>
  <si>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</si>
  <si>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</si>
  <si>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</si>
  <si>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</si>
  <si>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</si>
  <si>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</si>
  <si>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</si>
  <si>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</si>
  <si>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</si>
  <si>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</si>
  <si>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</si>
  <si>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</si>
  <si>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</si>
  <si>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</si>
  <si>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</si>
  <si>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</si>
  <si>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</si>
  <si>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</si>
  <si>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</si>
  <si>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</si>
  <si>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</si>
  <si>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</si>
  <si>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</si>
  <si>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</si>
  <si>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</si>
  <si>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</si>
  <si>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</si>
  <si>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</si>
  <si>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</si>
  <si>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</si>
  <si>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</si>
  <si>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</si>
  <si>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</si>
  <si>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</si>
  <si>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</si>
  <si>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</si>
  <si>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</si>
  <si>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</si>
  <si>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</si>
  <si>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</si>
  <si>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</si>
  <si>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</si>
  <si>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</si>
  <si>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</si>
  <si>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</si>
  <si>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</si>
  <si>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</si>
  <si>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</si>
  <si>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</si>
  <si>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</si>
  <si>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</si>
  <si>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</si>
  <si>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</si>
  <si>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</si>
  <si>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</si>
  <si>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</si>
  <si>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</si>
  <si>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</si>
  <si>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</si>
  <si>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</si>
  <si>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</si>
  <si>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</si>
  <si>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</si>
  <si>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</si>
  <si>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</si>
  <si>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</si>
  <si>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</si>
  <si>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</si>
  <si>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</si>
  <si>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</si>
  <si>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</si>
  <si>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</si>
  <si>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</si>
  <si>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</si>
  <si>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</si>
  <si>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</si>
  <si>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</si>
  <si>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</si>
  <si>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</si>
  <si>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</si>
  <si>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</si>
  <si>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</si>
  <si>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</si>
  <si>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</si>
  <si>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</si>
  <si>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</si>
  <si>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</si>
  <si>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</si>
  <si>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</si>
  <si>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</si>
  <si>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</si>
  <si>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</si>
  <si>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</si>
  <si>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</si>
  <si>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</si>
  <si>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</si>
  <si>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</si>
  <si>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</si>
  <si>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</si>
  <si>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</si>
  <si>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</si>
  <si>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</si>
  <si>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</si>
  <si>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</si>
  <si>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</si>
  <si>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</si>
  <si>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</si>
  <si>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</si>
  <si>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</si>
  <si>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</si>
  <si>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</si>
  <si>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</si>
  <si>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</si>
  <si>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</si>
  <si>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</si>
  <si>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</si>
  <si>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</si>
  <si>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</si>
  <si>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</si>
  <si>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</si>
  <si>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</si>
  <si>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</si>
  <si>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</si>
  <si>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</si>
  <si>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</si>
  <si>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</si>
  <si>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</si>
  <si>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</si>
  <si>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</si>
  <si>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</si>
  <si>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</si>
  <si>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</si>
  <si>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</si>
  <si>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</si>
  <si>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</si>
  <si>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</si>
  <si>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</si>
  <si>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</si>
  <si>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</si>
  <si>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</si>
  <si>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</si>
  <si>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</si>
  <si>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</si>
  <si>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</si>
  <si>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</si>
  <si>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</si>
  <si>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</si>
  <si>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</si>
  <si>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</si>
  <si>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</si>
  <si>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</si>
  <si>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</si>
  <si>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</si>
  <si>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</si>
  <si>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</si>
  <si>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</si>
  <si>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</si>
  <si>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</si>
  <si>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</si>
  <si>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</si>
  <si>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</si>
  <si>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</si>
  <si>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</si>
  <si>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</si>
  <si>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</si>
  <si>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</si>
  <si>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</si>
  <si>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</si>
  <si>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</si>
  <si>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</si>
  <si>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</si>
  <si>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</si>
  <si>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</si>
  <si>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</si>
  <si>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</si>
  <si>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</si>
  <si>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</si>
  <si>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</si>
  <si>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</si>
  <si>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</si>
  <si>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</si>
  <si>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</si>
  <si>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</si>
  <si>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</si>
  <si>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</si>
  <si>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</si>
  <si>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</si>
  <si>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</si>
  <si>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</si>
  <si>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</si>
  <si>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</si>
  <si>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</si>
  <si>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</si>
  <si>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</si>
  <si>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</si>
  <si>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</si>
  <si>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</si>
  <si>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</si>
  <si>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</si>
  <si>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</si>
  <si>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</si>
  <si>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</si>
  <si>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</si>
  <si>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</si>
  <si>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</si>
  <si>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</si>
  <si>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</si>
  <si>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</si>
  <si>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</si>
  <si>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</si>
  <si>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</si>
  <si>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</si>
  <si>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</si>
  <si>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</si>
  <si>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</si>
  <si>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</si>
  <si>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</si>
  <si>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</si>
  <si>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</si>
  <si>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</si>
  <si>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</si>
  <si>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</si>
  <si>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</si>
  <si>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</si>
  <si>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</si>
  <si>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</si>
  <si>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</si>
  <si>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</si>
  <si>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</si>
  <si>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</si>
  <si>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</si>
  <si>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</si>
  <si>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</si>
  <si>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</si>
  <si>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</si>
  <si>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</si>
  <si>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</si>
  <si>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</si>
  <si>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</si>
  <si>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</si>
  <si>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</si>
  <si>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</si>
  <si>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</si>
  <si>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</si>
  <si>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</si>
  <si>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</si>
  <si>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</si>
  <si>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</si>
  <si>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</si>
  <si>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</si>
  <si>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</si>
  <si>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</si>
  <si>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</si>
  <si>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</si>
  <si>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</si>
  <si>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</si>
  <si>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</si>
  <si>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</si>
  <si>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</si>
  <si>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</si>
  <si>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</si>
  <si>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</si>
  <si>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</si>
  <si>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</si>
  <si>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</si>
  <si>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</si>
  <si>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</si>
  <si>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</si>
  <si>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</si>
  <si>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</si>
  <si>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</si>
  <si>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</si>
  <si>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</si>
  <si>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</si>
  <si>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</si>
  <si>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</si>
  <si>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</si>
  <si>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</si>
  <si>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</si>
  <si>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</si>
  <si>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</si>
  <si>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</si>
  <si>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</si>
  <si>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</si>
  <si>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</si>
  <si>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</si>
  <si>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</si>
  <si>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</si>
  <si>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</si>
  <si>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</si>
  <si>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</si>
  <si>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</si>
  <si>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</si>
  <si>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</si>
  <si>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</si>
  <si>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</si>
  <si>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</si>
  <si>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</si>
  <si>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</si>
  <si>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</si>
  <si>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</si>
  <si>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</si>
  <si>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</si>
  <si>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</si>
  <si>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</si>
  <si>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</si>
  <si>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</si>
  <si>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</si>
  <si>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</si>
  <si>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</si>
  <si>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</si>
  <si>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</si>
  <si>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</si>
  <si>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</si>
  <si>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</si>
  <si>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</si>
  <si>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</si>
  <si>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</si>
  <si>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</si>
  <si>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</si>
  <si>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</si>
  <si>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</si>
  <si>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</si>
  <si>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</si>
  <si>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</si>
  <si>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</si>
  <si>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</si>
  <si>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</si>
  <si>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</si>
  <si>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</si>
  <si>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</si>
  <si>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</si>
  <si>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</si>
  <si>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</si>
  <si>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</si>
  <si>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</si>
  <si>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</si>
  <si>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</si>
  <si>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</si>
  <si>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</si>
  <si>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</si>
  <si>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</si>
  <si>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</si>
  <si>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</si>
  <si>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</si>
  <si>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</si>
  <si>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</si>
  <si>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</si>
  <si>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</si>
  <si>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</si>
  <si>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</si>
  <si>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</si>
  <si>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</si>
  <si>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</si>
  <si>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</si>
  <si>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</si>
  <si>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</si>
  <si>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</si>
  <si>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</si>
  <si>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</si>
  <si>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</si>
  <si>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</si>
  <si>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</si>
  <si>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</si>
  <si>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</si>
  <si>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</si>
  <si>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</si>
  <si>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</si>
  <si>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</si>
  <si>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</si>
  <si>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</si>
  <si>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</si>
  <si>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</si>
  <si>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</si>
  <si>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</si>
  <si>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</si>
  <si>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</si>
  <si>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</si>
  <si>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</si>
  <si>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</si>
  <si>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</si>
  <si>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</si>
  <si>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</si>
  <si>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</si>
  <si>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</si>
  <si>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</si>
  <si>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</si>
  <si>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</si>
  <si>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</si>
  <si>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</si>
  <si>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</si>
  <si>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</si>
  <si>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</si>
  <si>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</si>
  <si>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</si>
  <si>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</si>
  <si>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</si>
  <si>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</si>
  <si>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</si>
  <si>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</si>
  <si>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</si>
  <si>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</si>
  <si>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</si>
  <si>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</si>
  <si>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</si>
  <si>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</si>
  <si>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</si>
  <si>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</si>
  <si>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</si>
  <si>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</si>
  <si>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</si>
  <si>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</si>
  <si>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</si>
  <si>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</si>
  <si>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</si>
  <si>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</si>
  <si>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</si>
  <si>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</si>
  <si>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</si>
  <si>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</si>
  <si>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</si>
  <si>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</si>
  <si>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</si>
  <si>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</si>
  <si>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</si>
  <si>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</si>
  <si>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</si>
  <si>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</si>
  <si>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</si>
  <si>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</si>
  <si>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</si>
  <si>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</si>
  <si>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</si>
  <si>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</si>
  <si>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</si>
  <si>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</si>
  <si>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</si>
  <si>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</si>
  <si>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</si>
  <si>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</si>
  <si>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</si>
  <si>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</si>
  <si>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</si>
  <si>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</si>
  <si>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</si>
  <si>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</si>
  <si>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</si>
  <si>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</si>
  <si>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</si>
  <si>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</si>
  <si>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</si>
  <si>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</si>
  <si>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</si>
  <si>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</si>
  <si>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</si>
  <si>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</si>
  <si>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</si>
  <si>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</si>
  <si>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</si>
  <si>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</si>
  <si>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</si>
  <si>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</si>
  <si>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</si>
  <si>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</si>
  <si>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</si>
  <si>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</si>
  <si>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</si>
  <si>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</si>
  <si>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</si>
  <si>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</si>
  <si>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</si>
  <si>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</si>
  <si>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</si>
  <si>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</si>
  <si>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</si>
  <si>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</si>
  <si>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</si>
  <si>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</si>
  <si>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</si>
  <si>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</si>
  <si>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</si>
  <si>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</si>
  <si>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</si>
  <si>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</si>
  <si>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</si>
  <si>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</si>
  <si>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</si>
  <si>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</si>
  <si>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</si>
  <si>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</si>
  <si>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</si>
  <si>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</si>
  <si>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</si>
  <si>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</si>
  <si>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</si>
  <si>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</si>
  <si>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</si>
  <si>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</si>
  <si>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</si>
  <si>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</si>
  <si>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</si>
  <si>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</si>
  <si>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</si>
  <si>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</si>
  <si>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</si>
  <si>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</si>
  <si>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</si>
  <si>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</si>
  <si>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</si>
  <si>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</si>
  <si>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</si>
  <si>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</si>
  <si>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</si>
  <si>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</si>
  <si>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</si>
  <si>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</si>
  <si>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</si>
  <si>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</si>
  <si>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</si>
  <si>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</si>
  <si>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</si>
  <si>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</si>
  <si>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</si>
  <si>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</si>
  <si>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</si>
  <si>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</si>
  <si>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</si>
  <si>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</si>
  <si>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</si>
  <si>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</si>
  <si>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</si>
  <si>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</si>
  <si>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</si>
  <si>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</si>
  <si>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</si>
  <si>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</si>
  <si>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</si>
  <si>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</si>
  <si>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</si>
  <si>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</si>
  <si>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</si>
  <si>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</si>
  <si>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</si>
  <si>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</si>
  <si>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</si>
  <si>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</si>
  <si>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</si>
  <si>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</si>
  <si>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</si>
  <si>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</si>
  <si>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</si>
  <si>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</si>
  <si>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</si>
  <si>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</si>
  <si>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</si>
  <si>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</si>
  <si>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</si>
  <si>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</si>
  <si>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</si>
  <si>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</si>
  <si>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</si>
  <si>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</si>
  <si>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</si>
  <si>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</si>
  <si>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</si>
  <si>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</si>
  <si>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</si>
  <si>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</si>
  <si>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</si>
  <si>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</si>
  <si>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</si>
  <si>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</si>
  <si>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</si>
  <si>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</si>
  <si>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</si>
  <si>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</si>
  <si>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</si>
  <si>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</si>
  <si>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</si>
  <si>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</si>
  <si>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</si>
  <si>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</si>
  <si>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</si>
  <si>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</si>
  <si>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</si>
  <si>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</si>
  <si>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</si>
  <si>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</si>
  <si>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</si>
  <si>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</si>
  <si>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</si>
  <si>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</si>
  <si>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</si>
  <si>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</si>
  <si>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</si>
  <si>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</si>
  <si>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</si>
  <si>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</si>
  <si>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</si>
  <si>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</si>
  <si>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</si>
  <si>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</si>
  <si>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</si>
  <si>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</si>
  <si>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</si>
  <si>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</si>
  <si>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</si>
  <si>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</si>
  <si>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</si>
  <si>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</si>
  <si>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</si>
  <si>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</si>
  <si>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</si>
  <si>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</si>
  <si>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</si>
  <si>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</si>
  <si>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</si>
  <si>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</si>
  <si>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</si>
  <si>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</si>
  <si>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</si>
  <si>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</si>
  <si>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</si>
  <si>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</si>
  <si>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</si>
  <si>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</si>
  <si>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</si>
  <si>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</si>
  <si>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</si>
  <si>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</si>
  <si>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</si>
  <si>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</si>
  <si>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</si>
  <si>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</si>
  <si>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</si>
  <si>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</si>
  <si>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</si>
  <si>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</si>
  <si>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</si>
  <si>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</si>
  <si>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</si>
  <si>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</si>
  <si>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</si>
  <si>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</si>
  <si>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</si>
  <si>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</si>
  <si>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</si>
  <si>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</si>
  <si>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</si>
  <si>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</si>
  <si>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</si>
  <si>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</si>
  <si>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</si>
  <si>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</si>
  <si>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</si>
  <si>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</si>
  <si>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</si>
  <si>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</si>
  <si>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</si>
  <si>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</si>
  <si>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</si>
  <si>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</si>
  <si>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</si>
  <si>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</si>
  <si>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</si>
  <si>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</si>
  <si>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</si>
  <si>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</si>
  <si>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</si>
  <si>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</si>
  <si>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</si>
  <si>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</si>
  <si>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</si>
  <si>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</si>
  <si>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</si>
  <si>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</si>
  <si>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</si>
  <si>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</si>
  <si>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</si>
  <si>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</si>
  <si>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</si>
  <si>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</si>
  <si>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</si>
  <si>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</si>
  <si>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</si>
  <si>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</si>
  <si>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</si>
  <si>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</si>
  <si>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</si>
  <si>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</si>
  <si>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</si>
  <si>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</si>
  <si>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</si>
  <si>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</si>
  <si>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</si>
  <si>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</si>
  <si>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</si>
  <si>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</si>
  <si>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</si>
  <si>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</si>
  <si>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</si>
  <si>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</si>
  <si>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</si>
  <si>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</si>
  <si>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</si>
  <si>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</si>
  <si>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</si>
  <si>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</si>
  <si>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</si>
  <si>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</si>
  <si>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</si>
  <si>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</si>
  <si>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</si>
  <si>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</si>
  <si>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</si>
  <si>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</si>
  <si>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</si>
  <si>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</si>
  <si>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</si>
  <si>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</si>
  <si>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</si>
  <si>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</si>
  <si>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</si>
  <si>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</si>
  <si>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</si>
  <si>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</si>
  <si>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</si>
  <si>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</si>
  <si>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</si>
  <si>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</si>
  <si>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</si>
  <si>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</si>
  <si>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</si>
  <si>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</si>
  <si>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</si>
  <si>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</si>
  <si>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</si>
  <si>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</si>
  <si>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</si>
  <si>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</si>
  <si>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</si>
  <si>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</si>
  <si>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</si>
  <si>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</si>
  <si>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</si>
  <si>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</si>
  <si>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</si>
  <si>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</si>
  <si>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</si>
  <si>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</si>
  <si>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</si>
  <si>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</si>
  <si>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</si>
  <si>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</si>
  <si>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</si>
  <si>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</si>
  <si>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</si>
  <si>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</si>
  <si>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</si>
  <si>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</si>
  <si>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</si>
  <si>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</si>
  <si>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</si>
  <si>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</si>
  <si>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</si>
  <si>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</si>
  <si>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</si>
  <si>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</si>
  <si>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</si>
  <si>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</si>
  <si>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</si>
  <si>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</si>
  <si>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</si>
  <si>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</si>
  <si>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</si>
  <si>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</si>
  <si>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</si>
  <si>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</si>
  <si>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</si>
  <si>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</si>
  <si>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</si>
  <si>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</si>
  <si>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</si>
  <si>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</si>
  <si>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</si>
  <si>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</si>
  <si>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</si>
  <si>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</si>
  <si>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</si>
  <si>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</si>
  <si>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</si>
  <si>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</si>
  <si>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</si>
  <si>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</si>
  <si>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</si>
  <si>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</si>
  <si>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</si>
  <si>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</si>
  <si>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</si>
  <si>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</si>
  <si>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</si>
  <si>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</si>
  <si>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</si>
  <si>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</si>
  <si>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</si>
  <si>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</si>
  <si>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</si>
  <si>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</si>
  <si>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</si>
  <si>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</si>
  <si>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</si>
  <si>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</si>
  <si>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</si>
  <si>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</si>
  <si>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</si>
  <si>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</si>
  <si>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</si>
  <si>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</si>
  <si>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</si>
  <si>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</si>
  <si>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</si>
  <si>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</si>
  <si>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</si>
  <si>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</si>
  <si>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</si>
  <si>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</si>
  <si>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</si>
  <si>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</si>
  <si>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</si>
  <si>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</si>
  <si>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</si>
  <si>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</si>
  <si>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</si>
  <si>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</si>
  <si>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</si>
  <si>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</si>
  <si>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</si>
  <si>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</si>
  <si>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</si>
  <si>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</si>
  <si>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</si>
  <si>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</si>
  <si>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</si>
  <si>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</si>
  <si>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</si>
  <si>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</si>
  <si>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</si>
  <si>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</si>
  <si>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</si>
  <si>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</si>
  <si>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</si>
  <si>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</si>
  <si>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</si>
  <si>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</si>
  <si>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</si>
  <si>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</si>
  <si>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</si>
  <si>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</si>
  <si>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</si>
  <si>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</si>
  <si>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</si>
  <si>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</si>
  <si>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</si>
  <si>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</si>
  <si>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</si>
  <si>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</si>
  <si>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</si>
  <si>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</si>
  <si>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</si>
  <si>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</si>
  <si>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</si>
  <si>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</si>
  <si>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</si>
  <si>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</si>
  <si>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</si>
  <si>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</si>
  <si>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</si>
  <si>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</si>
  <si>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</si>
  <si>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</si>
  <si>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</si>
  <si>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</si>
  <si>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</si>
  <si>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</si>
  <si>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</si>
  <si>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</si>
  <si>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</si>
  <si>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</si>
  <si>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</si>
  <si>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</si>
  <si>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</si>
  <si>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</si>
  <si>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</si>
  <si>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</si>
  <si>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</si>
  <si>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</si>
  <si>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</si>
  <si>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</si>
  <si>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</si>
  <si>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</si>
  <si>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</si>
  <si>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</si>
  <si>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</si>
  <si>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</si>
  <si>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</si>
  <si>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</si>
  <si>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</si>
  <si>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</si>
  <si>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</si>
  <si>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</si>
  <si>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</si>
  <si>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</si>
  <si>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</si>
  <si>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</si>
  <si>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</si>
  <si>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</si>
  <si>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</si>
  <si>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</si>
  <si>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</si>
  <si>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</si>
  <si>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</si>
  <si>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</si>
  <si>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</si>
  <si>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</si>
  <si>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</si>
  <si>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</si>
  <si>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</si>
  <si>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</si>
  <si>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</si>
  <si>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</si>
  <si>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</si>
  <si>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</si>
  <si>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</si>
  <si>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</si>
  <si>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</si>
  <si>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</si>
  <si>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</si>
  <si>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</si>
  <si>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</si>
  <si>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</si>
  <si>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</si>
  <si>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</si>
  <si>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</si>
  <si>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</si>
  <si>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</si>
  <si>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</si>
  <si>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</si>
  <si>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</si>
  <si>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</si>
  <si>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</si>
  <si>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</si>
  <si>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</si>
  <si>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</si>
  <si>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</si>
  <si>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</si>
  <si>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</si>
  <si>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</si>
  <si>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</si>
  <si>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</si>
  <si>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</si>
  <si>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</si>
  <si>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</si>
  <si>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</si>
  <si>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</si>
  <si>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</si>
  <si>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</si>
  <si>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</si>
  <si>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</si>
  <si>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</si>
  <si>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</si>
  <si>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</si>
  <si>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</si>
  <si>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</si>
  <si>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</si>
  <si>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</si>
  <si>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</si>
  <si>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</si>
  <si>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</si>
  <si>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</si>
  <si>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</si>
  <si>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</si>
  <si>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</si>
  <si>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</si>
  <si>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</si>
  <si>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</si>
  <si>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</si>
  <si>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</si>
  <si>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</si>
  <si>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</si>
  <si>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</si>
  <si>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</si>
  <si>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</si>
  <si>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</si>
  <si>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</si>
  <si>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</si>
  <si>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</si>
  <si>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</si>
  <si>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</si>
  <si>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</si>
  <si>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</si>
  <si>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</si>
  <si>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</si>
  <si>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</si>
  <si>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</si>
  <si>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</si>
  <si>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</si>
  <si>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</si>
  <si>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</si>
  <si>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</si>
  <si>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</si>
  <si>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</si>
  <si>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</si>
  <si>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</si>
  <si>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</si>
  <si>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</si>
  <si>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</si>
  <si>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</si>
  <si>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</si>
  <si>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</si>
  <si>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</si>
  <si>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</si>
  <si>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</si>
  <si>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</si>
  <si>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</si>
  <si>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</si>
  <si>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</si>
  <si>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</si>
  <si>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</si>
  <si>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</si>
  <si>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</si>
  <si>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</si>
  <si>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</si>
  <si>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</si>
  <si>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</si>
  <si>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</si>
  <si>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</si>
  <si>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</si>
  <si>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</si>
  <si>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</si>
  <si>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</si>
  <si>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</si>
  <si>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</si>
  <si>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</si>
  <si>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</si>
  <si>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</si>
  <si>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</si>
  <si>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</si>
  <si>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</si>
  <si>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</si>
  <si>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</si>
  <si>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</si>
  <si>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</si>
  <si>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</si>
  <si>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</si>
  <si>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</si>
  <si>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</si>
  <si>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</si>
  <si>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</si>
  <si>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</si>
  <si>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</si>
  <si>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</si>
  <si>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</si>
  <si>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</si>
  <si>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</si>
  <si>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</si>
  <si>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</si>
  <si>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</si>
  <si>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</si>
  <si>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</si>
  <si>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</si>
  <si>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</si>
  <si>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</si>
  <si>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</si>
  <si>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</si>
  <si>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</si>
  <si>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</si>
  <si>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</si>
  <si>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</si>
  <si>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</si>
  <si>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</si>
  <si>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</si>
  <si>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</si>
  <si>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</si>
  <si>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</si>
  <si>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</si>
  <si>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</si>
  <si>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</si>
  <si>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</si>
  <si>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</si>
  <si>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</si>
  <si>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</si>
  <si>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</si>
  <si>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</si>
  <si>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</si>
  <si>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</si>
  <si>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</si>
  <si>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</si>
  <si>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</si>
  <si>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</si>
  <si>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</si>
  <si>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</si>
  <si>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</si>
  <si>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</si>
  <si>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</si>
  <si>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</si>
  <si>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</si>
  <si>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</si>
  <si>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</si>
  <si>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</si>
  <si>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</si>
  <si>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</si>
  <si>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</si>
  <si>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</si>
  <si>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</si>
  <si>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</si>
  <si>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</si>
  <si>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</si>
  <si>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</si>
  <si>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</si>
  <si>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</si>
  <si>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</si>
  <si>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</si>
  <si>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</si>
  <si>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</si>
  <si>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</si>
  <si>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</si>
  <si>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</si>
  <si>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</si>
  <si>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</si>
  <si>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</si>
  <si>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</si>
  <si>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</si>
  <si>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</si>
  <si>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</si>
  <si>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</si>
  <si>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</si>
  <si>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</si>
  <si>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</si>
  <si>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</si>
  <si>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</si>
  <si>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</si>
  <si>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</si>
  <si>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</si>
  <si>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</si>
  <si>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</si>
  <si>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</si>
  <si>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</si>
  <si>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</si>
  <si>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</si>
  <si>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</si>
  <si>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</si>
  <si>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</si>
  <si>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</si>
  <si>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</si>
  <si>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</si>
  <si>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</si>
  <si>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</si>
  <si>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</si>
  <si>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</si>
  <si>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</si>
  <si>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</si>
  <si>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</si>
  <si>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</si>
  <si>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</si>
  <si>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</si>
  <si>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</si>
  <si>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</si>
  <si>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</si>
  <si>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</si>
  <si>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</si>
  <si>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</si>
  <si>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</si>
  <si>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</si>
  <si>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</si>
  <si>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</si>
  <si>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</si>
  <si>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</si>
  <si>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</si>
  <si>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</si>
  <si>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</si>
  <si>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</si>
  <si>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</si>
  <si>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</si>
  <si>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</si>
  <si>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</si>
  <si>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</si>
  <si>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</si>
  <si>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</si>
  <si>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</si>
  <si>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</si>
  <si>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</si>
  <si>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</si>
  <si>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</si>
  <si>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</si>
  <si>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</si>
  <si>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</si>
  <si>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</si>
  <si>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</si>
  <si>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</si>
  <si>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</si>
  <si>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</si>
  <si>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</si>
  <si>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</si>
  <si>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</si>
  <si>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</si>
  <si>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</si>
  <si>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</si>
  <si>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</si>
  <si>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</si>
  <si>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</si>
  <si>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</si>
  <si>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</si>
  <si>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</si>
  <si>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</si>
  <si>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</si>
  <si>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</si>
  <si>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</si>
  <si>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</si>
  <si>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</si>
  <si>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</si>
  <si>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</si>
  <si>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</si>
  <si>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</si>
  <si>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</si>
  <si>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</si>
  <si>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</si>
  <si>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</si>
  <si>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</si>
  <si>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</si>
  <si>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</si>
  <si>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</si>
  <si>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</si>
  <si>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</si>
  <si>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</si>
  <si>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</si>
  <si>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</si>
  <si>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</si>
  <si>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</si>
  <si>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</si>
  <si>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</si>
  <si>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</si>
  <si>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</si>
  <si>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</si>
  <si>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</si>
  <si>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</si>
  <si>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</si>
  <si>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</si>
  <si>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</si>
  <si>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</si>
  <si>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</si>
  <si>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</si>
  <si>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</si>
  <si>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</si>
  <si>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</si>
  <si>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</si>
  <si>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</si>
  <si>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</si>
  <si>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</si>
  <si>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</si>
  <si>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</si>
  <si>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</si>
  <si>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</si>
  <si>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</si>
  <si>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</si>
  <si>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</si>
  <si>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</si>
  <si>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</si>
  <si>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</si>
  <si>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</si>
  <si>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</si>
  <si>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</si>
  <si>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</si>
  <si>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</si>
  <si>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</si>
  <si>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</si>
  <si>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</si>
  <si>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</si>
  <si>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</si>
  <si>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</si>
  <si>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</si>
  <si>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</si>
  <si>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</si>
  <si>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</si>
  <si>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</si>
  <si>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</si>
  <si>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</si>
  <si>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</si>
  <si>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</si>
  <si>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</si>
  <si>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</si>
  <si>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</si>
  <si>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</si>
  <si>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</si>
  <si>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</si>
  <si>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</si>
  <si>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</si>
  <si>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</si>
  <si>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</si>
  <si>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</si>
  <si>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</si>
  <si>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</si>
  <si>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</si>
  <si>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</si>
  <si>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</si>
  <si>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</si>
  <si>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</si>
  <si>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</si>
  <si>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</si>
  <si>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</si>
  <si>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</si>
  <si>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</si>
  <si>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</si>
  <si>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</si>
  <si>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</si>
  <si>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</si>
  <si>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</si>
  <si>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</si>
  <si>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</si>
  <si>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</si>
  <si>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</si>
  <si>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</si>
  <si>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</si>
  <si>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</si>
  <si>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</si>
  <si>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</si>
  <si>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</si>
  <si>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</si>
  <si>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</si>
  <si>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</si>
  <si>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</si>
  <si>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</si>
  <si>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</si>
  <si>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</si>
  <si>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</si>
  <si>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</si>
  <si>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</si>
  <si>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</si>
  <si>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</si>
  <si>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</si>
  <si>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</si>
  <si>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</si>
  <si>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</si>
  <si>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</si>
  <si>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</si>
  <si>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</si>
  <si>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</si>
  <si>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</si>
  <si>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</si>
  <si>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</si>
  <si>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</si>
  <si>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</si>
  <si>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</si>
  <si>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</si>
  <si>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</si>
  <si>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</si>
  <si>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</si>
  <si>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</si>
  <si>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</si>
  <si>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</si>
  <si>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</si>
  <si>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</si>
  <si>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</si>
  <si>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</si>
  <si>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</si>
  <si>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</si>
  <si>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</si>
  <si>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</si>
  <si>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</si>
  <si>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</si>
  <si>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</si>
  <si>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</si>
  <si>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</si>
  <si>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</si>
  <si>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</si>
  <si>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</si>
  <si>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</si>
  <si>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</si>
  <si>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</si>
  <si>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</si>
  <si>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</si>
  <si>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</si>
  <si>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</si>
  <si>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</si>
  <si>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</si>
  <si>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</si>
  <si>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</si>
  <si>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</si>
  <si>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</si>
  <si>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</si>
  <si>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</si>
  <si>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</si>
  <si>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</si>
  <si>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</si>
  <si>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</si>
  <si>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</si>
  <si>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</si>
  <si>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</si>
  <si>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</si>
  <si>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</si>
  <si>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</si>
  <si>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</si>
  <si>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</si>
  <si>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</si>
  <si>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</si>
  <si>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</si>
  <si>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</si>
  <si>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</si>
  <si>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</si>
  <si>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</si>
  <si>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</si>
  <si>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</si>
  <si>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</si>
  <si>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</si>
  <si>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</si>
  <si>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</si>
  <si>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</si>
  <si>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</si>
  <si>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</si>
  <si>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</si>
  <si>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</si>
  <si>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</si>
  <si>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</si>
  <si>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</si>
  <si>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</si>
  <si>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</si>
  <si>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</si>
  <si>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</si>
  <si>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</si>
  <si>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</si>
  <si>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</si>
  <si>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</si>
  <si>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</si>
  <si>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</si>
  <si>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</si>
  <si>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</si>
  <si>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</si>
  <si>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</si>
  <si>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</si>
  <si>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</si>
  <si>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</si>
  <si>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</si>
  <si>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</si>
  <si>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</si>
  <si>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</si>
  <si>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</si>
  <si>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</si>
  <si>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</si>
  <si>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</si>
  <si>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</si>
  <si>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</si>
  <si>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</si>
  <si>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</si>
  <si>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</si>
  <si>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</si>
  <si>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</si>
  <si>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</si>
  <si>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</si>
  <si>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</si>
  <si>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</si>
  <si>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</si>
  <si>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</si>
  <si>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</si>
  <si>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</si>
  <si>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</si>
  <si>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</si>
  <si>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</si>
  <si>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</si>
  <si>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</si>
  <si>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</si>
  <si>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</si>
  <si>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</si>
  <si>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</si>
  <si>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</si>
  <si>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</si>
  <si>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</si>
  <si>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</si>
  <si>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</si>
  <si>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</si>
  <si>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</si>
  <si>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</si>
  <si>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</si>
  <si>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</si>
  <si>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</si>
  <si>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</si>
  <si>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</si>
  <si>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</si>
  <si>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</si>
  <si>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</si>
  <si>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</si>
  <si>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</si>
  <si>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</si>
  <si>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</si>
  <si>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</si>
  <si>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</si>
  <si>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</si>
  <si>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</si>
  <si>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</si>
  <si>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</si>
  <si>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</si>
  <si>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</si>
  <si>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</si>
  <si>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</si>
  <si>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</si>
  <si>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</si>
  <si>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</si>
  <si>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</si>
  <si>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</si>
  <si>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</si>
  <si>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</si>
  <si>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</si>
  <si>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</si>
  <si>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</si>
  <si>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</si>
  <si>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</si>
  <si>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</si>
  <si>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</si>
  <si>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</si>
  <si>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</si>
  <si>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</si>
  <si>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</si>
  <si>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</si>
  <si>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</si>
  <si>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</si>
  <si>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</si>
  <si>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</si>
  <si>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</si>
  <si>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</si>
  <si>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</si>
  <si>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</si>
  <si>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</si>
  <si>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</si>
  <si>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</si>
  <si>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</si>
  <si>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</si>
  <si>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</si>
  <si>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</si>
  <si>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</si>
  <si>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</si>
  <si>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</si>
  <si>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</si>
  <si>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</si>
  <si>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</si>
  <si>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</si>
  <si>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</si>
  <si>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</si>
  <si>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</si>
  <si>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</si>
  <si>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</si>
  <si>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</si>
  <si>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</si>
  <si>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</si>
  <si>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</si>
  <si>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</si>
  <si>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</si>
  <si>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</si>
  <si>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</si>
  <si>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</si>
  <si>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</si>
  <si>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</si>
  <si>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</si>
  <si>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</si>
  <si>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</si>
  <si>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</si>
  <si>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</si>
  <si>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</si>
  <si>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</si>
  <si>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</si>
  <si>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</si>
  <si>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</si>
  <si>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</si>
  <si>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</si>
  <si>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</si>
  <si>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</si>
  <si>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</si>
  <si>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</si>
  <si>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</si>
  <si>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</si>
  <si>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</si>
  <si>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</si>
  <si>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</si>
  <si>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</si>
  <si>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</si>
  <si>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</si>
  <si>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</si>
  <si>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</si>
  <si>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</si>
  <si>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</si>
  <si>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</si>
  <si>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</si>
  <si>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</si>
  <si>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</si>
  <si>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</si>
  <si>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</si>
  <si>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</si>
  <si>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</si>
  <si>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</si>
  <si>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</si>
  <si>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</si>
  <si>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</si>
  <si>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</si>
  <si>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</si>
  <si>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</si>
  <si>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</si>
  <si>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</si>
  <si>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</si>
  <si>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</si>
  <si>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</si>
  <si>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</si>
  <si>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</si>
  <si>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</si>
  <si>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</si>
  <si>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</si>
  <si>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</si>
  <si>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</si>
  <si>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</si>
  <si>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</si>
  <si>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</si>
  <si>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</si>
  <si>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</si>
  <si>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</si>
  <si>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</si>
  <si>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</si>
  <si>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</si>
  <si>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</si>
  <si>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</si>
  <si>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</si>
  <si>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</si>
  <si>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</si>
  <si>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</si>
  <si>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</si>
  <si>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</si>
  <si>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</si>
  <si>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</si>
  <si>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</si>
  <si>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</si>
  <si>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</si>
  <si>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</si>
  <si>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</si>
  <si>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</si>
  <si>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</si>
  <si>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</si>
  <si>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</si>
  <si>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</si>
  <si>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</si>
  <si>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</si>
  <si>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</si>
  <si>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</si>
  <si>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</si>
  <si>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</si>
  <si>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</si>
  <si>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</si>
  <si>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</si>
  <si>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</si>
  <si>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</si>
  <si>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</si>
  <si>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</si>
  <si>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</si>
  <si>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</si>
  <si>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</si>
  <si>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</si>
  <si>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</si>
  <si>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</si>
  <si>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</si>
  <si>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</si>
  <si>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</si>
  <si>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</si>
  <si>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</si>
  <si>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</si>
  <si>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</si>
  <si>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</si>
  <si>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</si>
  <si>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</si>
  <si>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</si>
  <si>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</si>
  <si>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</si>
  <si>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</si>
  <si>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</si>
  <si>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</si>
  <si>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</si>
  <si>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</si>
  <si>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</si>
  <si>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</si>
  <si>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</si>
  <si>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</si>
  <si>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</si>
  <si>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</si>
  <si>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</si>
  <si>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</si>
  <si>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</si>
  <si>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</si>
  <si>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</si>
  <si>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</si>
  <si>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</si>
  <si>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</si>
  <si>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</si>
  <si>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</si>
  <si>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</si>
  <si>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</si>
  <si>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</si>
  <si>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</si>
  <si>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</si>
  <si>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</si>
  <si>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</si>
  <si>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</si>
  <si>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</si>
  <si>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</si>
  <si>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</si>
  <si>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</si>
  <si>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</si>
  <si>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</si>
  <si>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</si>
  <si>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</si>
  <si>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</si>
  <si>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</si>
  <si>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</si>
  <si>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</si>
  <si>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</si>
  <si>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</si>
  <si>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</si>
  <si>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</si>
  <si>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</si>
  <si>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</si>
  <si>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</si>
  <si>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</si>
  <si>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</si>
  <si>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</si>
  <si>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</si>
  <si>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</si>
  <si>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</si>
  <si>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</si>
  <si>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</si>
  <si>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</si>
  <si>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</si>
  <si>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</si>
  <si>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</si>
  <si>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</si>
  <si>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</si>
  <si>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</si>
  <si>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</si>
  <si>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</si>
  <si>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</si>
  <si>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</si>
  <si>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</si>
  <si>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</si>
  <si>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</si>
  <si>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</si>
  <si>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</si>
  <si>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</si>
  <si>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</si>
  <si>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</si>
  <si>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</si>
  <si>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</si>
  <si>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</si>
  <si>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</si>
  <si>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</si>
  <si>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</si>
  <si>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</si>
  <si>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</si>
  <si>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</si>
  <si>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</si>
  <si>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</si>
  <si>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</si>
  <si>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</si>
  <si>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</si>
  <si>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</si>
  <si>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</si>
  <si>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</si>
  <si>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</si>
  <si>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</si>
  <si>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</si>
  <si>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</si>
  <si>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</si>
  <si>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</si>
  <si>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</si>
  <si>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</si>
  <si>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</si>
  <si>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</si>
  <si>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</si>
  <si>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</si>
  <si>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</si>
  <si>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</si>
  <si>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</si>
  <si>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</si>
  <si>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</si>
  <si>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</si>
  <si>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</si>
  <si>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</si>
  <si>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</si>
  <si>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</si>
  <si>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</si>
  <si>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</si>
  <si>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</si>
  <si>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</si>
  <si>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</si>
  <si>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</si>
  <si>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</si>
  <si>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</si>
  <si>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</si>
  <si>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</si>
  <si>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</si>
  <si>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</si>
  <si>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</si>
  <si>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</si>
  <si>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</si>
  <si>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</si>
  <si>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</si>
  <si>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</si>
  <si>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</si>
  <si>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</si>
  <si>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</si>
  <si>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</si>
  <si>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</si>
  <si>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</si>
  <si>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</si>
  <si>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</si>
  <si>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</si>
  <si>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</si>
  <si>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</si>
  <si>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</si>
  <si>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</si>
  <si>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</si>
  <si>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</si>
  <si>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</si>
  <si>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</si>
  <si>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</si>
  <si>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</si>
  <si>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</si>
  <si>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</si>
  <si>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</si>
  <si>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</si>
  <si>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</si>
  <si>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</si>
  <si>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</si>
  <si>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</si>
  <si>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</si>
  <si>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</si>
  <si>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</si>
  <si>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</si>
  <si>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</si>
  <si>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</si>
  <si>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</si>
  <si>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</si>
  <si>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</si>
  <si>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</si>
  <si>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</si>
  <si>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</si>
  <si>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</si>
  <si>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</si>
  <si>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</si>
  <si>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</si>
  <si>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</si>
  <si>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</si>
  <si>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</si>
  <si>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</si>
  <si>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</si>
  <si>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</si>
  <si>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</si>
  <si>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</si>
  <si>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</si>
  <si>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</si>
  <si>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</si>
  <si>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</si>
  <si>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</si>
  <si>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</si>
  <si>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</si>
  <si>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</si>
  <si>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</si>
  <si>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</si>
  <si>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</si>
  <si>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</si>
  <si>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</si>
  <si>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</si>
  <si>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</si>
  <si>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</si>
  <si>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</si>
  <si>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</si>
  <si>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</si>
  <si>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</si>
  <si>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</si>
  <si>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</si>
  <si>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</si>
  <si>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</si>
  <si>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</si>
  <si>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</si>
  <si>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</si>
  <si>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</si>
  <si>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</si>
  <si>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</si>
  <si>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</si>
  <si>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</si>
  <si>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</si>
  <si>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</si>
  <si>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</si>
  <si>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</si>
  <si>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</si>
  <si>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</si>
  <si>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</si>
  <si>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</si>
  <si>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</si>
  <si>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</si>
  <si>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</si>
  <si>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</si>
  <si>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</si>
  <si>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</si>
  <si>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</si>
  <si>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</si>
  <si>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</si>
  <si>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</si>
  <si>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</si>
  <si>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</si>
  <si>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</si>
  <si>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</si>
  <si>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</si>
  <si>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</si>
  <si>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</si>
  <si>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</si>
  <si>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</si>
  <si>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</si>
  <si>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</si>
  <si>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</si>
  <si>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</si>
  <si>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</si>
  <si>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</si>
  <si>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</si>
  <si>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</si>
  <si>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</si>
  <si>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</si>
  <si>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</si>
  <si>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</si>
  <si>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</si>
  <si>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</si>
  <si>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</si>
  <si>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</si>
  <si>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</si>
  <si>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</si>
  <si>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</si>
  <si>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</si>
  <si>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</si>
  <si>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</si>
  <si>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</si>
  <si>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</si>
  <si>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</si>
  <si>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</si>
  <si>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</si>
  <si>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</si>
  <si>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</si>
  <si>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</si>
  <si>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</si>
  <si>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</si>
  <si>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</si>
  <si>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</si>
  <si>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</si>
  <si>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</si>
  <si>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</si>
  <si>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</si>
  <si>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</si>
  <si>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</si>
  <si>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</si>
  <si>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</si>
  <si>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</si>
  <si>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</si>
  <si>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</si>
  <si>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</si>
  <si>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</si>
  <si>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</si>
  <si>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</si>
  <si>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</si>
  <si>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</si>
  <si>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</si>
  <si>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</si>
  <si>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</si>
  <si>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</si>
  <si>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</si>
  <si>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</si>
  <si>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</si>
  <si>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</si>
  <si>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</si>
  <si>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</si>
  <si>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</si>
  <si>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</si>
  <si>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</si>
  <si>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</si>
  <si>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</si>
  <si>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</si>
  <si>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</si>
  <si>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</si>
  <si>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</si>
  <si>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</si>
  <si>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</si>
  <si>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</si>
  <si>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</si>
  <si>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</si>
  <si>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</si>
  <si>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</si>
  <si>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</si>
  <si>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</si>
  <si>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</si>
  <si>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</si>
  <si>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</si>
  <si>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</si>
  <si>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</si>
  <si>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</si>
  <si>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</si>
  <si>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</si>
  <si>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</si>
  <si>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</si>
  <si>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</si>
  <si>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</si>
  <si>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</si>
  <si>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</si>
  <si>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</si>
  <si>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</si>
  <si>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</si>
  <si>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</si>
  <si>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</si>
  <si>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</si>
  <si>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</si>
  <si>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</si>
  <si>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</si>
  <si>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</si>
  <si>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</si>
  <si>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</si>
  <si>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</si>
  <si>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</si>
  <si>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</si>
  <si>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</si>
  <si>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</si>
  <si>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</si>
  <si>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</si>
  <si>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</si>
  <si>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</si>
  <si>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</si>
  <si>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</si>
  <si>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</si>
  <si>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</si>
  <si>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</si>
  <si>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</si>
  <si>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</si>
  <si>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</si>
  <si>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</si>
  <si>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</si>
  <si>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</si>
  <si>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</si>
  <si>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</si>
  <si>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</si>
  <si>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</si>
  <si>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</si>
  <si>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</si>
  <si>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</si>
  <si>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</si>
  <si>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</si>
  <si>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</si>
  <si>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</si>
  <si>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</si>
  <si>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</si>
  <si>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</si>
  <si>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</si>
  <si>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</si>
  <si>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</si>
  <si>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</si>
  <si>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</si>
  <si>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</si>
  <si>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</si>
  <si>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</si>
  <si>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</si>
  <si>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</si>
  <si>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</si>
  <si>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</si>
  <si>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</si>
  <si>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</si>
  <si>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</si>
  <si>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</si>
  <si>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</si>
  <si>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</si>
  <si>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</si>
  <si>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</si>
  <si>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</si>
  <si>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</si>
  <si>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</si>
  <si>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</si>
  <si>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</si>
  <si>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</si>
  <si>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</si>
  <si>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</si>
  <si>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</si>
  <si>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</si>
  <si>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</si>
  <si>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</si>
  <si>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</si>
  <si>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</si>
  <si>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</si>
  <si>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</si>
  <si>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</si>
  <si>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</si>
  <si>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</si>
  <si>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</si>
  <si>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</si>
  <si>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</si>
  <si>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</si>
  <si>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</si>
  <si>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</si>
  <si>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</si>
  <si>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</si>
  <si>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</si>
  <si>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</si>
  <si>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</si>
  <si>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</si>
  <si>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</si>
  <si>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</si>
  <si>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</si>
  <si>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</si>
  <si>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</si>
  <si>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</si>
  <si>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</si>
  <si>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</si>
  <si>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</si>
  <si>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</si>
  <si>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</si>
  <si>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</si>
  <si>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</si>
  <si>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</si>
  <si>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</si>
  <si>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</si>
  <si>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</si>
  <si>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</si>
  <si>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</si>
  <si>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</si>
  <si>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</si>
  <si>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</si>
  <si>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</si>
  <si>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</si>
  <si>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</si>
  <si>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</si>
  <si>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</si>
  <si>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</si>
  <si>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</si>
  <si>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</si>
  <si>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</si>
  <si>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</si>
  <si>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</si>
  <si>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</si>
  <si>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</si>
  <si>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</si>
  <si>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</si>
  <si>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</si>
  <si>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</si>
  <si>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</si>
  <si>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</si>
  <si>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</si>
  <si>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</si>
  <si>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</si>
  <si>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</si>
  <si>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</si>
  <si>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</si>
  <si>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</si>
  <si>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</si>
  <si>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</si>
  <si>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</si>
  <si>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</si>
  <si>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</si>
  <si>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</si>
  <si>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</si>
  <si>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</si>
  <si>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</si>
  <si>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</si>
  <si>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</si>
  <si>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</si>
  <si>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</si>
  <si>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</si>
  <si>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</si>
  <si>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</si>
  <si>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</si>
  <si>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</si>
  <si>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</si>
  <si>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</si>
  <si>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</si>
  <si>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</si>
  <si>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</si>
  <si>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</si>
  <si>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</si>
  <si>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</si>
  <si>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</si>
  <si>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</si>
  <si>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</si>
  <si>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</si>
  <si>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</si>
  <si>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</si>
  <si>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</si>
  <si>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</si>
  <si>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</si>
  <si>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</si>
  <si>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</si>
  <si>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</si>
  <si>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</si>
  <si>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</si>
  <si>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</si>
  <si>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</si>
  <si>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</si>
  <si>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</si>
  <si>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</si>
  <si>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</si>
  <si>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</si>
  <si>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</si>
  <si>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</si>
  <si>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</si>
  <si>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</si>
  <si>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</si>
  <si>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</si>
  <si>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</si>
  <si>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</si>
  <si>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</si>
  <si>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</si>
  <si>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</si>
  <si>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</si>
  <si>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</si>
  <si>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</si>
  <si>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</si>
  <si>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</si>
  <si>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</si>
  <si>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</si>
  <si>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</si>
  <si>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</si>
  <si>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</si>
  <si>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</si>
  <si>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</si>
  <si>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</si>
  <si>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</si>
  <si>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</si>
  <si>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</si>
  <si>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</si>
  <si>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</si>
  <si>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</si>
  <si>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</si>
  <si>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</si>
  <si>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</si>
  <si>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</si>
  <si>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</si>
  <si>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</si>
  <si>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</si>
  <si>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</si>
  <si>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</si>
  <si>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</si>
  <si>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</si>
  <si>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</si>
  <si>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</si>
  <si>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</si>
  <si>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</si>
  <si>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</si>
  <si>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</si>
  <si>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</si>
  <si>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</si>
  <si>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</si>
  <si>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</si>
  <si>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</si>
  <si>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</si>
  <si>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</si>
  <si>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</si>
  <si>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</si>
  <si>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</si>
  <si>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</si>
  <si>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</si>
  <si>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</si>
  <si>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</si>
  <si>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</si>
  <si>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</si>
  <si>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</si>
  <si>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</si>
  <si>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</si>
  <si>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</si>
  <si>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</si>
  <si>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</si>
  <si>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</si>
  <si>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</si>
  <si>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</si>
  <si>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</si>
  <si>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</si>
  <si>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</si>
  <si>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</si>
  <si>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</si>
  <si>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</si>
  <si>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</si>
  <si>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</si>
  <si>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</si>
  <si>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</si>
  <si>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</si>
  <si>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</si>
  <si>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</si>
  <si>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</si>
  <si>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</si>
  <si>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</si>
  <si>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</si>
  <si>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</si>
  <si>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</si>
  <si>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</si>
  <si>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</si>
  <si>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</si>
  <si>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</si>
  <si>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</si>
  <si>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</si>
  <si>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</si>
  <si>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</si>
  <si>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</si>
  <si>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</si>
  <si>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</si>
  <si>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</si>
  <si>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</si>
  <si>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</si>
  <si>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</si>
  <si>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</si>
  <si>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</si>
  <si>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</si>
  <si>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</si>
  <si>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</si>
  <si>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</si>
  <si>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</si>
  <si>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</si>
  <si>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</si>
  <si>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</si>
  <si>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</si>
  <si>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</si>
  <si>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</si>
  <si>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</si>
  <si>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</si>
  <si>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</si>
  <si>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</si>
  <si>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</si>
  <si>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</si>
  <si>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</si>
  <si>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</si>
  <si>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</si>
  <si>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</si>
  <si>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</si>
  <si>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</si>
  <si>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</si>
  <si>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</si>
  <si>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</si>
  <si>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</si>
  <si>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</si>
  <si>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</si>
  <si>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</si>
  <si>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</si>
  <si>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</si>
  <si>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</si>
  <si>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</si>
  <si>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</si>
  <si>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</si>
  <si>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</si>
  <si>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</si>
  <si>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</si>
  <si>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</si>
  <si>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</si>
  <si>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</si>
  <si>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</si>
  <si>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</si>
  <si>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</si>
  <si>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</si>
  <si>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</si>
  <si>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</si>
  <si>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</si>
  <si>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</si>
  <si>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</si>
  <si>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</si>
  <si>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</si>
  <si>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</si>
  <si>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</si>
  <si>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</si>
  <si>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</si>
  <si>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</si>
  <si>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</si>
  <si>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</si>
  <si>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</si>
  <si>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</si>
  <si>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</si>
  <si>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</si>
  <si>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</si>
  <si>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</si>
  <si>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</si>
  <si>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</si>
  <si>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</si>
  <si>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</si>
  <si>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</si>
  <si>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</si>
  <si>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</si>
  <si>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</si>
  <si>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</si>
  <si>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</si>
  <si>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</si>
  <si>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</si>
  <si>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</si>
  <si>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</si>
  <si>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</si>
  <si>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</si>
  <si>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</si>
  <si>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</si>
  <si>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</si>
  <si>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</si>
  <si>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</si>
  <si>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</si>
  <si>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</si>
  <si>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</si>
  <si>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</si>
  <si>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</si>
  <si>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</si>
  <si>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</si>
  <si>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</si>
  <si>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</si>
  <si>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</si>
  <si>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</si>
  <si>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</si>
  <si>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</si>
  <si>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</si>
  <si>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</si>
  <si>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</si>
  <si>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</si>
  <si>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</si>
  <si>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</si>
  <si>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</si>
  <si>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</si>
  <si>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</si>
  <si>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</si>
  <si>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</si>
  <si>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</si>
  <si>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</si>
  <si>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</si>
  <si>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</si>
  <si>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</si>
  <si>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</si>
  <si>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</si>
  <si>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</si>
  <si>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</si>
  <si>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</si>
  <si>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</si>
  <si>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</si>
  <si>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</si>
  <si>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</si>
  <si>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</si>
  <si>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</si>
  <si>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</si>
  <si>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</si>
  <si>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</si>
  <si>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</si>
  <si>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</si>
  <si>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</si>
  <si>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</si>
  <si>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</si>
  <si>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</si>
  <si>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</si>
  <si>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</si>
  <si>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</si>
  <si>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</si>
  <si>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</si>
  <si>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</si>
  <si>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</si>
  <si>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</si>
  <si>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</si>
  <si>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</si>
  <si>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</si>
  <si>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</si>
  <si>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</si>
  <si>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</si>
  <si>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</si>
  <si>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</si>
  <si>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</si>
  <si>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</si>
  <si>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</si>
  <si>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</si>
  <si>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</si>
  <si>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</si>
  <si>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</si>
  <si>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</si>
  <si>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</si>
  <si>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</si>
  <si>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</si>
  <si>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</si>
  <si>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</si>
  <si>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</si>
  <si>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</si>
  <si>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</si>
  <si>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</si>
  <si>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</si>
  <si>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</si>
  <si>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</si>
  <si>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</si>
  <si>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</si>
  <si>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</si>
  <si>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</si>
  <si>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</si>
  <si>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</si>
  <si>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</si>
  <si>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</si>
  <si>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</si>
  <si>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</si>
  <si>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</si>
  <si>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</si>
  <si>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</si>
  <si>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</si>
  <si>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</si>
  <si>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</si>
  <si>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</si>
  <si>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</si>
  <si>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</si>
  <si>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</si>
  <si>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</si>
  <si>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</si>
  <si>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</si>
  <si>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</si>
  <si>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</si>
  <si>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</si>
  <si>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</si>
  <si>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</si>
  <si>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</si>
  <si>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</si>
  <si>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</si>
  <si>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</si>
  <si>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</si>
  <si>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</si>
  <si>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</si>
  <si>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</si>
  <si>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</si>
  <si>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</si>
  <si>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</si>
  <si>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</si>
  <si>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</si>
  <si>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</si>
  <si>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</si>
  <si>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</si>
  <si>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</si>
  <si>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</si>
  <si>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</si>
  <si>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</si>
  <si>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</si>
  <si>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</si>
  <si>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</si>
  <si>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</si>
  <si>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</si>
  <si>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</si>
  <si>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</si>
  <si>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</si>
  <si>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</si>
  <si>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</si>
  <si>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</si>
  <si>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</si>
  <si>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</si>
  <si>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</si>
  <si>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</si>
  <si>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</si>
  <si>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</si>
  <si>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</si>
  <si>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</si>
  <si>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</si>
  <si>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</si>
  <si>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</si>
  <si>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</si>
  <si>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</si>
  <si>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</si>
  <si>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</si>
  <si>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</si>
  <si>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</si>
  <si>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</si>
  <si>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</si>
  <si>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</si>
  <si>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</si>
  <si>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</si>
  <si>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</si>
  <si>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</si>
  <si>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</si>
  <si>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</si>
  <si>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</si>
  <si>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</si>
  <si>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</si>
  <si>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</si>
  <si>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</si>
  <si>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</si>
  <si>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</si>
  <si>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</si>
  <si>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</si>
  <si>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</si>
  <si>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</si>
  <si>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</si>
  <si>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</si>
  <si>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</si>
  <si>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</si>
  <si>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</si>
  <si>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</si>
  <si>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</si>
  <si>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</si>
  <si>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</si>
  <si>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</si>
  <si>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</si>
  <si>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</si>
  <si>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</si>
  <si>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</si>
  <si>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</si>
  <si>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</si>
  <si>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</si>
  <si>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</si>
  <si>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</si>
  <si>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</si>
  <si>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</si>
  <si>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</si>
  <si>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</si>
  <si>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</si>
  <si>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</si>
  <si>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</si>
  <si>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</si>
  <si>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</si>
  <si>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</si>
  <si>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</si>
  <si>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</si>
  <si>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</si>
  <si>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</si>
  <si>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</si>
  <si>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</si>
  <si>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</si>
  <si>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</si>
  <si>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</si>
  <si>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</si>
  <si>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</si>
  <si>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</si>
  <si>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</si>
  <si>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</si>
  <si>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</si>
  <si>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</si>
  <si>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</si>
  <si>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</si>
  <si>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</si>
  <si>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</si>
  <si>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</si>
  <si>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</si>
  <si>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</si>
  <si>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</si>
  <si>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</si>
  <si>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</si>
  <si>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</si>
  <si>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</si>
  <si>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</si>
  <si>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</si>
  <si>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</si>
  <si>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</si>
  <si>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</si>
  <si>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</si>
  <si>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</si>
  <si>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</si>
  <si>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</si>
  <si>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</si>
  <si>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</si>
  <si>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</si>
  <si>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</si>
  <si>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</si>
  <si>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</si>
  <si>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</si>
  <si>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</si>
  <si>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</si>
  <si>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</si>
  <si>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</si>
  <si>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</si>
  <si>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</si>
  <si>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</si>
  <si>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</si>
  <si>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</si>
  <si>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</si>
  <si>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</si>
  <si>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</si>
  <si>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</si>
  <si>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</si>
  <si>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</si>
  <si>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</si>
  <si>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</si>
  <si>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</si>
  <si>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</si>
  <si>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</si>
  <si>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</si>
  <si>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</si>
  <si>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</si>
  <si>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</si>
  <si>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</si>
  <si>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</si>
  <si>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</si>
  <si>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</si>
  <si>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</si>
  <si>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</si>
  <si>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</si>
  <si>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</si>
  <si>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</si>
  <si>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</si>
  <si>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</si>
  <si>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</si>
  <si>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</si>
  <si>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</si>
  <si>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</si>
  <si>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</si>
  <si>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</si>
  <si>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</si>
  <si>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</si>
  <si>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</si>
  <si>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</si>
  <si>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</si>
  <si>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</si>
  <si>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</si>
  <si>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</si>
  <si>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</si>
  <si>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</si>
  <si>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</si>
  <si>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</si>
  <si>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</si>
  <si>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</si>
  <si>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</si>
  <si>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</si>
  <si>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</si>
  <si>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</si>
  <si>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</si>
  <si>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</si>
  <si>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</si>
  <si>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</si>
  <si>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</si>
  <si>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</si>
  <si>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</si>
  <si>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</si>
  <si>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</si>
  <si>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</si>
  <si>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</si>
  <si>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</si>
  <si>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</si>
  <si>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</si>
  <si>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</si>
  <si>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</si>
  <si>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</si>
  <si>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</si>
  <si>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</si>
  <si>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</si>
  <si>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</si>
  <si>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</si>
  <si>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</si>
  <si>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</si>
  <si>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</si>
  <si>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</si>
  <si>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</si>
  <si>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</si>
  <si>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</si>
  <si>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</si>
  <si>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</si>
  <si>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</si>
  <si>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</si>
  <si>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</si>
  <si>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</si>
  <si>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</si>
  <si>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</si>
  <si>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</si>
  <si>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</si>
  <si>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</si>
  <si>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</si>
  <si>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</si>
  <si>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</si>
  <si>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</si>
  <si>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</si>
  <si>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</si>
  <si>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</si>
  <si>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</si>
  <si>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</si>
  <si>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</si>
  <si>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</si>
  <si>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</si>
  <si>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</si>
  <si>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</si>
  <si>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</si>
  <si>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</si>
  <si>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</si>
  <si>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</si>
  <si>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</si>
  <si>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</si>
  <si>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</si>
  <si>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</si>
  <si>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</si>
  <si>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</si>
  <si>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</si>
  <si>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</si>
  <si>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</si>
  <si>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</si>
  <si>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</si>
  <si>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</si>
  <si>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</si>
  <si>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</si>
  <si>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</si>
  <si>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</si>
  <si>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</si>
  <si>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</si>
  <si>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</si>
  <si>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</si>
  <si>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</si>
  <si>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</si>
  <si>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</si>
  <si>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</si>
  <si>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</si>
  <si>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</si>
  <si>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</si>
  <si>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</si>
  <si>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</si>
  <si>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</si>
  <si>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</si>
  <si>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</si>
  <si>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</si>
  <si>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</si>
  <si>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</si>
  <si>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</si>
  <si>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</si>
  <si>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</si>
  <si>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</si>
  <si>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</si>
  <si>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</si>
  <si>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</si>
  <si>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</si>
  <si>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</si>
  <si>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</si>
  <si>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</si>
  <si>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</si>
  <si>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</si>
  <si>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</si>
  <si>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</si>
  <si>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</si>
  <si>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</si>
  <si>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</si>
  <si>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</si>
  <si>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</si>
  <si>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</si>
  <si>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</si>
  <si>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</si>
  <si>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</si>
  <si>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</si>
  <si>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</si>
  <si>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</si>
  <si>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</si>
  <si>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</si>
  <si>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</si>
  <si>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</si>
  <si>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</si>
  <si>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</si>
  <si>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</si>
  <si>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</si>
  <si>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</si>
  <si>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</si>
  <si>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</si>
  <si>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</si>
  <si>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</si>
  <si>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</si>
  <si>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</si>
  <si>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</si>
  <si>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</si>
  <si>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</si>
  <si>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</si>
  <si>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</si>
  <si>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</si>
  <si>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</si>
  <si>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</si>
  <si>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</si>
  <si>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</si>
  <si>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</si>
  <si>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</si>
  <si>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</si>
  <si>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</si>
  <si>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</si>
  <si>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</si>
  <si>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</si>
  <si>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</si>
  <si>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</si>
  <si>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</si>
  <si>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</si>
  <si>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</si>
  <si>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</si>
  <si>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</si>
  <si>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</si>
  <si>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</si>
  <si>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</si>
  <si>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</si>
  <si>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</si>
  <si>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</si>
  <si>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</si>
  <si>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</si>
  <si>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</si>
  <si>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</si>
  <si>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</si>
  <si>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</si>
  <si>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</si>
  <si>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</si>
  <si>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</si>
  <si>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</si>
  <si>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</si>
  <si>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</si>
  <si>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</si>
  <si>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</si>
  <si>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</si>
  <si>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</si>
  <si>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</si>
  <si>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</si>
  <si>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</si>
  <si>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</si>
  <si>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</si>
  <si>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</si>
  <si>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</si>
  <si>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</si>
  <si>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</si>
  <si>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</si>
  <si>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</si>
  <si>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</si>
  <si>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</si>
  <si>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</si>
  <si>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</si>
  <si>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</si>
  <si>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</si>
  <si>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</si>
  <si>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</si>
  <si>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</si>
  <si>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</si>
  <si>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</si>
  <si>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</si>
  <si>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</si>
  <si>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</si>
  <si>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</si>
  <si>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</si>
  <si>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</si>
  <si>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</si>
  <si>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</si>
  <si>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</si>
  <si>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</si>
  <si>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</si>
  <si>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</si>
  <si>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</si>
  <si>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</si>
  <si>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</si>
  <si>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</si>
  <si>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</si>
  <si>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</si>
  <si>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</si>
  <si>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</si>
  <si>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</si>
  <si>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</si>
  <si>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</si>
  <si>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</si>
  <si>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</si>
  <si>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</si>
  <si>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</si>
  <si>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</si>
  <si>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</si>
  <si>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</si>
  <si>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</si>
  <si>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</si>
  <si>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</si>
  <si>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</si>
  <si>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</si>
  <si>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</si>
  <si>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</si>
  <si>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</si>
  <si>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</si>
  <si>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</si>
  <si>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</si>
  <si>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</si>
  <si>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</si>
  <si>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</si>
  <si>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</si>
  <si>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</si>
  <si>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</si>
  <si>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</si>
  <si>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</si>
  <si>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</si>
  <si>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</si>
  <si>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</si>
  <si>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</si>
  <si>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</si>
  <si>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</si>
  <si>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</si>
  <si>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</si>
  <si>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</si>
  <si>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</si>
  <si>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</si>
  <si>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</si>
  <si>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</si>
  <si>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</si>
  <si>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</si>
  <si>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</si>
  <si>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</si>
  <si>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</si>
  <si>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</si>
  <si>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</si>
  <si>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</si>
  <si>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</si>
  <si>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</si>
  <si>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</si>
  <si>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</si>
  <si>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</si>
  <si>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</si>
  <si>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</si>
  <si>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</si>
  <si>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</si>
  <si>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</si>
  <si>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</si>
  <si>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</si>
  <si>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</si>
  <si>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</si>
  <si>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</si>
  <si>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</si>
  <si>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</si>
  <si>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</si>
  <si>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</si>
  <si>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</si>
  <si>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</si>
  <si>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</si>
  <si>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</si>
  <si>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</si>
  <si>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</si>
  <si>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</si>
  <si>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</si>
  <si>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</si>
  <si>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</si>
  <si>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</si>
  <si>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</si>
  <si>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</si>
  <si>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</si>
  <si>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</si>
  <si>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</si>
  <si>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</si>
  <si>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</si>
  <si>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</si>
  <si>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</si>
  <si>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</si>
  <si>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</si>
  <si>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</si>
  <si>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</si>
  <si>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</si>
  <si>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</si>
  <si>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</si>
  <si>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</si>
  <si>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</si>
  <si>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</si>
  <si>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</si>
  <si>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</si>
  <si>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</si>
  <si>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</si>
  <si>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</si>
  <si>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</si>
  <si>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</si>
  <si>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</si>
  <si>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</si>
  <si>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</si>
  <si>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</si>
  <si>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</si>
  <si>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</si>
  <si>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</si>
  <si>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</si>
  <si>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</si>
  <si>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</si>
  <si>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</si>
  <si>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</si>
  <si>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</si>
  <si>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</si>
  <si>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</si>
  <si>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</si>
  <si>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</si>
  <si>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</si>
  <si>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</si>
  <si>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</si>
  <si>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</si>
  <si>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</si>
  <si>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</si>
  <si>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</si>
  <si>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</si>
  <si>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</si>
  <si>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</si>
  <si>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</si>
  <si>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</si>
  <si>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</si>
  <si>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</si>
  <si>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</si>
  <si>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</si>
  <si>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</si>
  <si>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</si>
  <si>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</si>
  <si>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</si>
  <si>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</si>
  <si>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</si>
  <si>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</si>
  <si>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</si>
  <si>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</si>
  <si>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</si>
  <si>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</si>
  <si>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</si>
  <si>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</si>
  <si>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</si>
  <si>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</si>
  <si>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</si>
  <si>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</si>
  <si>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</si>
  <si>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</si>
  <si>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</si>
  <si>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</si>
  <si>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</si>
  <si>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</si>
  <si>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</si>
  <si>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</si>
  <si>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</si>
  <si>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</si>
  <si>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</si>
  <si>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</si>
  <si>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</si>
  <si>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</si>
  <si>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</si>
  <si>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</si>
  <si>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</si>
  <si>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</si>
  <si>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</si>
  <si>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</si>
  <si>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</si>
  <si>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</si>
  <si>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</si>
  <si>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</si>
  <si>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</si>
  <si>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</si>
  <si>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</si>
  <si>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</si>
  <si>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</si>
  <si>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</si>
  <si>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</si>
  <si>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</si>
  <si>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</si>
  <si>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</si>
  <si>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</si>
  <si>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</si>
  <si>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</si>
  <si>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</si>
  <si>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</si>
  <si>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</si>
  <si>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</si>
  <si>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</si>
  <si>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</si>
  <si>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</si>
  <si>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</si>
  <si>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</si>
  <si>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</si>
  <si>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</si>
  <si>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</si>
  <si>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</si>
  <si>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</si>
  <si>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</si>
  <si>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</si>
  <si>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</si>
  <si>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</si>
  <si>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</si>
  <si>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</si>
  <si>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</si>
  <si>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</si>
  <si>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</si>
  <si>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</si>
  <si>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</si>
  <si>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</si>
  <si>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</si>
  <si>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</si>
  <si>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</si>
  <si>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</si>
  <si>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</si>
  <si>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</si>
  <si>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</si>
  <si>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</si>
  <si>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</si>
  <si>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</si>
  <si>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</si>
  <si>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</si>
  <si>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</si>
  <si>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</si>
  <si>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</si>
  <si>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</si>
  <si>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</si>
  <si>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</si>
  <si>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</si>
  <si>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</si>
  <si>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</si>
  <si>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</si>
  <si>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</si>
  <si>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</si>
  <si>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</si>
  <si>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</si>
  <si>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</si>
  <si>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</si>
  <si>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</si>
  <si>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</si>
  <si>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</si>
  <si>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</si>
  <si>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</si>
  <si>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</si>
  <si>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</si>
  <si>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</si>
  <si>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</si>
  <si>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</si>
  <si>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</si>
  <si>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</si>
  <si>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</si>
  <si>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</si>
  <si>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</si>
  <si>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</si>
  <si>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</si>
  <si>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</si>
  <si>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</si>
  <si>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</si>
  <si>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</si>
  <si>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</si>
  <si>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</si>
  <si>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</si>
  <si>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</si>
  <si>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</si>
  <si>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</si>
  <si>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</si>
  <si>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</si>
  <si>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</si>
  <si>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</si>
  <si>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</si>
  <si>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</si>
  <si>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</si>
  <si>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</si>
  <si>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</si>
  <si>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</si>
  <si>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</si>
  <si>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</si>
  <si>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</si>
  <si>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</si>
  <si>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</si>
  <si>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</si>
  <si>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</si>
  <si>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</si>
  <si>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</si>
  <si>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</si>
  <si>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</si>
  <si>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</si>
  <si>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</si>
  <si>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</si>
  <si>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</si>
  <si>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</si>
  <si>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</si>
  <si>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</si>
  <si>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</si>
  <si>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</si>
  <si>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</si>
  <si>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</si>
  <si>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</si>
  <si>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</si>
  <si>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</si>
  <si>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</si>
  <si>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</si>
  <si>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</si>
  <si>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</si>
  <si>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</si>
  <si>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</si>
  <si>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</si>
  <si>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</si>
  <si>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</si>
  <si>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</si>
  <si>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</si>
  <si>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</si>
  <si>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</si>
  <si>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</si>
  <si>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</si>
  <si>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</si>
  <si>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</si>
  <si>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</si>
  <si>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</si>
  <si>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</si>
  <si>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</si>
  <si>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</si>
  <si>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</si>
  <si>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</si>
  <si>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</si>
  <si>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</si>
  <si>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</si>
  <si>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</si>
  <si>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</si>
  <si>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</si>
  <si>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</si>
  <si>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</si>
  <si>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</si>
  <si>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</si>
  <si>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</si>
  <si>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</si>
  <si>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</si>
  <si>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</si>
  <si>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</si>
  <si>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</si>
  <si>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</si>
  <si>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</si>
  <si>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</si>
  <si>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</si>
  <si>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</si>
  <si>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</si>
  <si>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</si>
  <si>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</si>
  <si>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</si>
  <si>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</si>
  <si>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</si>
  <si>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</si>
  <si>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</si>
  <si>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</si>
  <si>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</si>
  <si>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</si>
  <si>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</si>
  <si>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</si>
  <si>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</si>
  <si>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</si>
  <si>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</si>
  <si>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</si>
  <si>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</si>
  <si>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</si>
  <si>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</si>
  <si>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</si>
  <si>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</si>
  <si>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</si>
  <si>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</si>
  <si>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</si>
  <si>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</si>
  <si>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</si>
  <si>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</si>
  <si>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</si>
  <si>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</si>
  <si>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</si>
  <si>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</si>
  <si>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</si>
  <si>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</si>
  <si>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</si>
  <si>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</si>
  <si>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</si>
  <si>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</si>
  <si>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</si>
  <si>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</si>
  <si>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</si>
  <si>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</si>
  <si>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</si>
  <si>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</si>
  <si>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</si>
  <si>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</si>
  <si>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</si>
  <si>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</si>
  <si>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</si>
  <si>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</si>
  <si>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</si>
  <si>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</si>
  <si>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</si>
  <si>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</si>
  <si>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</si>
  <si>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</si>
  <si>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</si>
  <si>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</si>
  <si>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</si>
  <si>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</si>
  <si>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</si>
  <si>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</si>
  <si>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</si>
  <si>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</si>
  <si>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</si>
  <si>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</si>
  <si>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</si>
  <si>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</si>
  <si>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</si>
  <si>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</si>
  <si>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</si>
  <si>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</si>
  <si>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</si>
  <si>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</si>
  <si>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</si>
  <si>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</si>
  <si>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</si>
  <si>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</si>
  <si>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</si>
  <si>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</si>
  <si>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</si>
  <si>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</si>
  <si>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</si>
  <si>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</si>
  <si>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</si>
  <si>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</si>
  <si>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</si>
  <si>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</si>
  <si>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</si>
  <si>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</si>
  <si>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</si>
  <si>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</si>
  <si>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</si>
  <si>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</si>
  <si>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</si>
  <si>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</si>
  <si>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</si>
  <si>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</si>
  <si>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</si>
  <si>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</si>
  <si>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</si>
  <si>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</si>
  <si>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</si>
  <si>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</si>
  <si>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</si>
  <si>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</si>
  <si>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</si>
  <si>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</si>
  <si>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</si>
  <si>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</si>
  <si>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</si>
  <si>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</si>
  <si>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</si>
  <si>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</si>
  <si>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</si>
  <si>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</si>
  <si>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</si>
  <si>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</si>
  <si>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</si>
  <si>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</si>
  <si>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</si>
  <si>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</si>
  <si>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</si>
  <si>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</si>
  <si>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</si>
  <si>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</si>
  <si>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</si>
  <si>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</si>
  <si>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</si>
  <si>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</si>
  <si>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</si>
  <si>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</si>
  <si>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</si>
  <si>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</si>
  <si>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</si>
  <si>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</si>
  <si>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</si>
  <si>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</si>
  <si>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</si>
  <si>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</si>
  <si>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</si>
  <si>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</si>
  <si>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</si>
  <si>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</si>
  <si>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</si>
  <si>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</si>
  <si>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</si>
  <si>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</si>
  <si>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</si>
  <si>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</si>
  <si>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</si>
  <si>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</si>
  <si>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</si>
  <si>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</si>
  <si>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</si>
  <si>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</si>
  <si>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</si>
  <si>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</si>
  <si>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</si>
  <si>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</si>
  <si>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</si>
  <si>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</si>
  <si>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</si>
  <si>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</si>
  <si>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</si>
  <si>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</si>
  <si>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</si>
  <si>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</si>
  <si>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</si>
  <si>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</si>
  <si>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</si>
  <si>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</si>
  <si>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</si>
  <si>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</si>
  <si>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</si>
  <si>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</si>
  <si>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</si>
  <si>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</si>
  <si>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</si>
  <si>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</si>
  <si>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</si>
  <si>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</si>
  <si>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</si>
  <si>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</si>
  <si>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</si>
  <si>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</si>
  <si>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</si>
  <si>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</si>
  <si>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</si>
  <si>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</si>
  <si>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</si>
  <si>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</si>
  <si>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</si>
  <si>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</si>
  <si>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</si>
  <si>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</si>
  <si>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</si>
  <si>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</si>
  <si>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</si>
  <si>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</si>
  <si>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</si>
  <si>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</si>
  <si>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</si>
  <si>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</si>
  <si>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</si>
  <si>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</si>
  <si>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</si>
  <si>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</si>
  <si>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</si>
  <si>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</si>
  <si>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</si>
  <si>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</si>
  <si>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</si>
  <si>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</si>
  <si>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</si>
  <si>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</si>
  <si>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</si>
  <si>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</si>
  <si>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</si>
  <si>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</si>
  <si>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</si>
  <si>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</si>
  <si>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</si>
  <si>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</si>
  <si>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</si>
  <si>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</si>
  <si>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</si>
  <si>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</si>
  <si>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</si>
  <si>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</si>
  <si>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</si>
  <si>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</si>
  <si>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</si>
  <si>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</si>
  <si>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</si>
  <si>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</si>
  <si>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</si>
  <si>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</si>
  <si>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</si>
  <si>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</si>
  <si>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</si>
  <si>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</si>
  <si>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</si>
  <si>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</si>
  <si>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</si>
  <si>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</si>
  <si>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</si>
  <si>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</si>
  <si>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</si>
  <si>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</si>
  <si>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</si>
  <si>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</si>
  <si>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</si>
  <si>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</si>
  <si>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</si>
  <si>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</si>
  <si>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</si>
  <si>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</si>
  <si>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</si>
  <si>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</si>
  <si>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</si>
  <si>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</si>
  <si>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</si>
  <si>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</si>
  <si>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</si>
  <si>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</si>
  <si>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</si>
  <si>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</si>
  <si>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</si>
  <si>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</si>
  <si>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</si>
  <si>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</si>
  <si>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</si>
  <si>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</si>
  <si>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</si>
  <si>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</si>
  <si>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</si>
  <si>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</si>
  <si>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</si>
  <si>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</si>
  <si>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</si>
  <si>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</si>
  <si>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</si>
  <si>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</si>
  <si>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</si>
  <si>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</si>
  <si>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</si>
  <si>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</si>
  <si>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</si>
  <si>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</si>
  <si>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</si>
  <si>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</si>
  <si>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</si>
  <si>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</si>
  <si>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</si>
  <si>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</si>
  <si>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</si>
  <si>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</si>
  <si>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</si>
  <si>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</si>
  <si>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</si>
  <si>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</si>
  <si>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</si>
  <si>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</si>
  <si>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</si>
  <si>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</si>
  <si>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</si>
  <si>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</si>
  <si>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</si>
  <si>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</si>
  <si>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</si>
  <si>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</si>
  <si>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</si>
  <si>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</si>
  <si>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</si>
  <si>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</si>
  <si>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</si>
  <si>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</si>
  <si>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</si>
  <si>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</si>
  <si>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</si>
  <si>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</si>
  <si>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</si>
  <si>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</si>
  <si>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</si>
  <si>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</si>
  <si>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</si>
  <si>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</si>
  <si>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</si>
  <si>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</si>
  <si>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</si>
  <si>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</si>
  <si>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</si>
  <si>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</si>
  <si>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</si>
  <si>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</si>
  <si>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</si>
  <si>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</si>
  <si>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</si>
  <si>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</si>
  <si>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</si>
  <si>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</si>
  <si>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</si>
  <si>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</si>
  <si>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</si>
  <si>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</si>
  <si>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</si>
  <si>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</si>
  <si>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</si>
  <si>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</si>
  <si>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</si>
  <si>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</si>
  <si>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</si>
  <si>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</si>
  <si>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</si>
  <si>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</si>
  <si>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</si>
  <si>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</si>
  <si>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</si>
  <si>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</si>
  <si>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</si>
  <si>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</si>
  <si>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</si>
  <si>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</si>
  <si>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</si>
  <si>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</si>
  <si>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</si>
  <si>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</si>
  <si>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</si>
  <si>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</si>
  <si>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</si>
  <si>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</si>
  <si>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</si>
  <si>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</si>
  <si>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</si>
  <si>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</si>
  <si>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</si>
  <si>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</si>
  <si>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</si>
  <si>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</si>
  <si>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</si>
  <si>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</si>
  <si>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</si>
  <si>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</si>
  <si>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</si>
  <si>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</si>
  <si>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</si>
  <si>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</si>
  <si>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</si>
  <si>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</si>
  <si>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</si>
  <si>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</si>
  <si>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</si>
  <si>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</si>
  <si>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</si>
  <si>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</si>
  <si>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</si>
  <si>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</si>
  <si>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</si>
  <si>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</si>
  <si>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</si>
  <si>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</si>
  <si>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</si>
  <si>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</si>
  <si>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</si>
  <si>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</si>
  <si>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</si>
  <si>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</si>
  <si>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</si>
  <si>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</si>
  <si>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</si>
  <si>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</si>
  <si>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</si>
  <si>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</si>
  <si>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</si>
  <si>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</si>
  <si>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</si>
  <si>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</si>
  <si>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</si>
  <si>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</si>
  <si>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</si>
  <si>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</si>
  <si>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</si>
  <si>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</si>
  <si>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</si>
  <si>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</si>
  <si>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</si>
  <si>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</si>
  <si>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</si>
  <si>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</si>
  <si>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</si>
  <si>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</si>
  <si>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</si>
  <si>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</si>
  <si>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</si>
  <si>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</si>
  <si>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</si>
  <si>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</si>
  <si>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</si>
  <si>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</si>
  <si>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</si>
  <si>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</si>
  <si>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</si>
  <si>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</si>
  <si>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</si>
  <si>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</si>
  <si>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</si>
  <si>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</si>
  <si>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</si>
  <si>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</si>
  <si>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</si>
  <si>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</si>
  <si>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</si>
  <si>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</si>
  <si>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</si>
  <si>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</si>
  <si>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</si>
  <si>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</si>
  <si>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</si>
  <si>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</si>
  <si>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</si>
  <si>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</si>
  <si>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</si>
  <si>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</si>
  <si>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</si>
  <si>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</si>
  <si>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</si>
  <si>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</si>
  <si>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</si>
  <si>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</si>
  <si>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</si>
  <si>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</si>
  <si>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</si>
  <si>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</si>
  <si>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</si>
  <si>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</si>
  <si>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</si>
  <si>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</si>
  <si>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</si>
  <si>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</si>
  <si>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</si>
  <si>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</si>
  <si>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</si>
  <si>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</si>
  <si>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</si>
  <si>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</si>
  <si>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</si>
  <si>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</si>
  <si>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</si>
  <si>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</si>
  <si>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</si>
  <si>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</si>
  <si>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</si>
  <si>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</si>
  <si>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</si>
  <si>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</si>
  <si>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</si>
  <si>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</si>
  <si>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</si>
  <si>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</si>
  <si>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</si>
  <si>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</si>
  <si>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</si>
  <si>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</si>
  <si>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</si>
  <si>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</si>
  <si>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</si>
  <si>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</si>
  <si>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</si>
  <si>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</si>
  <si>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</si>
  <si>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</si>
  <si>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</si>
  <si>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</si>
  <si>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</si>
  <si>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</si>
  <si>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</si>
  <si>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</si>
  <si>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</si>
  <si>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</si>
  <si>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</si>
  <si>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</si>
  <si>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</si>
  <si>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</si>
  <si>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</si>
  <si>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</si>
  <si>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</si>
  <si>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</si>
  <si>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</si>
  <si>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</si>
  <si>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</si>
  <si>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</si>
  <si>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</si>
  <si>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</si>
  <si>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</si>
  <si>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</si>
  <si>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</si>
  <si>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</si>
  <si>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</si>
  <si>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</si>
  <si>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</si>
  <si>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</si>
  <si>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</si>
  <si>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</si>
  <si>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</si>
  <si>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</si>
  <si>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</si>
  <si>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</si>
  <si>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</si>
  <si>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</si>
  <si>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</si>
  <si>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</si>
  <si>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</si>
  <si>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</si>
  <si>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</si>
  <si>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</si>
  <si>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</si>
  <si>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</si>
  <si>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</si>
  <si>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</si>
  <si>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</si>
  <si>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</si>
  <si>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</si>
  <si>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</si>
  <si>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</si>
  <si>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</si>
  <si>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</si>
  <si>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</si>
  <si>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</si>
  <si>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</si>
  <si>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</si>
  <si>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</si>
  <si>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</si>
  <si>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</si>
  <si>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</si>
  <si>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</si>
  <si>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</si>
  <si>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</si>
  <si>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</si>
  <si>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</si>
  <si>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</si>
  <si>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</si>
  <si>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</si>
  <si>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</si>
  <si>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</si>
  <si>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</si>
  <si>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</si>
  <si>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</si>
  <si>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</si>
  <si>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</si>
  <si>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</si>
  <si>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</si>
  <si>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</si>
  <si>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</si>
  <si>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</si>
  <si>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</si>
  <si>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</si>
  <si>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</si>
  <si>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</si>
  <si>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</si>
  <si>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</si>
  <si>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</si>
  <si>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</si>
  <si>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</si>
  <si>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</si>
  <si>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</si>
  <si>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</si>
  <si>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</si>
  <si>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</si>
  <si>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</si>
  <si>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</si>
  <si>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</si>
  <si>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</si>
  <si>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</si>
  <si>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</si>
  <si>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</si>
  <si>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</si>
  <si>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</si>
  <si>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</si>
  <si>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</si>
  <si>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</si>
  <si>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</si>
  <si>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</si>
  <si>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</si>
  <si>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</si>
  <si>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</si>
  <si>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</si>
  <si>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</si>
  <si>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</si>
  <si>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</si>
  <si>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</si>
  <si>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</si>
  <si>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</si>
  <si>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</si>
  <si>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</si>
  <si>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</si>
  <si>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</si>
  <si>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</si>
  <si>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</si>
  <si>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</si>
  <si>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</si>
  <si>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</si>
  <si>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</si>
  <si>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</si>
  <si>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</si>
  <si>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</si>
  <si>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</si>
  <si>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</si>
  <si>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</si>
  <si>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</si>
  <si>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</si>
  <si>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</si>
  <si>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</si>
  <si>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</si>
  <si>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</si>
  <si>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</si>
  <si>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</si>
  <si>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</si>
  <si>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</si>
  <si>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</si>
  <si>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</si>
  <si>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</si>
  <si>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</si>
  <si>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</si>
  <si>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</si>
  <si>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</si>
  <si>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</si>
  <si>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</si>
  <si>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</si>
  <si>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</si>
  <si>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</si>
  <si>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</si>
  <si>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</si>
  <si>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</si>
  <si>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</si>
  <si>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</si>
  <si>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</si>
  <si>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</si>
  <si>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</si>
  <si>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</si>
  <si>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</si>
  <si>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</si>
  <si>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</si>
  <si>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</si>
  <si>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</si>
  <si>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</si>
  <si>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</si>
  <si>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</si>
  <si>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</si>
  <si>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</si>
  <si>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</si>
  <si>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</si>
  <si>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</si>
  <si>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</si>
  <si>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</si>
  <si>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</si>
  <si>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</si>
  <si>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</si>
  <si>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</si>
  <si>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</si>
  <si>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</si>
  <si>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</si>
  <si>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</si>
  <si>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</si>
  <si>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</si>
  <si>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</si>
  <si>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</si>
  <si>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</si>
  <si>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</si>
  <si>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</si>
  <si>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</si>
  <si>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</si>
  <si>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</si>
  <si>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</si>
  <si>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</si>
  <si>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</si>
  <si>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</si>
  <si>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</si>
  <si>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</si>
  <si>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</si>
  <si>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</si>
  <si>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</si>
  <si>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</si>
  <si>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</si>
  <si>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</si>
  <si>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</si>
  <si>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</si>
  <si>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</si>
  <si>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</si>
  <si>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</si>
  <si>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</si>
  <si>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</si>
  <si>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</si>
  <si>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</si>
  <si>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</si>
  <si>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</si>
  <si>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</si>
  <si>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</si>
  <si>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</si>
  <si>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</si>
  <si>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</si>
  <si>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</si>
  <si>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</si>
  <si>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</si>
  <si>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</si>
  <si>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</si>
  <si>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</si>
  <si>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</si>
  <si>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</si>
  <si>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</si>
  <si>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</si>
  <si>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</si>
  <si>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</si>
  <si>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</si>
  <si>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</si>
  <si>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</si>
  <si>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</si>
  <si>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</si>
  <si>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</si>
  <si>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</si>
  <si>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</si>
  <si>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</si>
  <si>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</si>
  <si>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</si>
  <si>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</si>
  <si>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</si>
  <si>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</si>
  <si>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</si>
  <si>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</si>
  <si>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</si>
  <si>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</si>
  <si>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</si>
  <si>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</si>
  <si>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</si>
  <si>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</si>
  <si>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</si>
  <si>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</si>
  <si>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</si>
  <si>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</si>
  <si>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</si>
  <si>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</si>
  <si>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</si>
  <si>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</si>
  <si>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</si>
  <si>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</si>
  <si>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</si>
  <si>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</si>
  <si>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</si>
  <si>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</si>
  <si>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</si>
  <si>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</si>
  <si>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</si>
  <si>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</si>
  <si>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</si>
  <si>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</si>
  <si>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</si>
  <si>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</si>
  <si>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</si>
  <si>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</si>
  <si>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</si>
  <si>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</si>
  <si>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</si>
  <si>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</si>
  <si>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</si>
  <si>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</si>
  <si>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</si>
  <si>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</si>
  <si>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</si>
  <si>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</si>
  <si>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</si>
  <si>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</si>
  <si>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</si>
  <si>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</si>
  <si>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</si>
  <si>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</si>
  <si>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</si>
  <si>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</si>
  <si>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</si>
  <si>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</si>
  <si>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</si>
  <si>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</si>
  <si>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</si>
  <si>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</si>
  <si>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</si>
  <si>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</si>
  <si>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</si>
  <si>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</si>
  <si>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</si>
  <si>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</si>
  <si>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</si>
  <si>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</si>
  <si>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</si>
  <si>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</si>
  <si>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</si>
  <si>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</si>
  <si>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</si>
  <si>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</si>
  <si>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</si>
  <si>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</si>
  <si>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</si>
  <si>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</si>
  <si>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</si>
  <si>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</si>
  <si>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</si>
  <si>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</si>
  <si>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</si>
  <si>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</si>
  <si>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</si>
  <si>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</si>
  <si>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</si>
  <si>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</si>
  <si>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</si>
  <si>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</si>
  <si>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</si>
  <si>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</si>
  <si>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</si>
  <si>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</si>
  <si>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</si>
  <si>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</si>
  <si>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</si>
  <si>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</si>
  <si>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</si>
  <si>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</si>
  <si>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</si>
  <si>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</si>
  <si>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</si>
  <si>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</si>
  <si>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</si>
  <si>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</si>
  <si>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</si>
  <si>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</si>
  <si>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</si>
  <si>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</si>
  <si>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</si>
  <si>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</si>
  <si>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</si>
  <si>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</si>
  <si>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</si>
  <si>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</si>
  <si>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</si>
  <si>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</si>
  <si>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</si>
  <si>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</si>
  <si>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</si>
  <si>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</si>
  <si>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</si>
  <si>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</si>
  <si>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</si>
  <si>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</si>
  <si>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</si>
  <si>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</si>
  <si>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</si>
  <si>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</si>
  <si>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</si>
  <si>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</si>
  <si>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</si>
  <si>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</si>
  <si>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</si>
  <si>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</si>
  <si>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</si>
  <si>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</si>
  <si>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</si>
  <si>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</si>
  <si>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</si>
  <si>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</si>
  <si>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</si>
  <si>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</si>
  <si>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</si>
  <si>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</si>
  <si>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</si>
  <si>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</si>
  <si>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</si>
  <si>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</si>
  <si>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</si>
  <si>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</si>
  <si>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</si>
  <si>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</si>
  <si>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</si>
  <si>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</si>
  <si>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</si>
  <si>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</si>
  <si>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</si>
  <si>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</si>
  <si>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</si>
  <si>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</si>
  <si>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</si>
  <si>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</si>
  <si>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</si>
  <si>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</si>
  <si>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</si>
  <si>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</si>
  <si>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</si>
  <si>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</si>
  <si>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</si>
  <si>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</si>
  <si>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</si>
  <si>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</si>
  <si>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</si>
  <si>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</si>
  <si>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</si>
  <si>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</si>
  <si>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</si>
  <si>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</si>
  <si>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</si>
  <si>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</si>
  <si>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</si>
  <si>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</si>
  <si>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</si>
  <si>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</si>
  <si>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</si>
  <si>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</si>
  <si>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</si>
  <si>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</si>
  <si>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</si>
  <si>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</si>
  <si>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</si>
  <si>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</si>
  <si>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</si>
  <si>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</si>
  <si>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</si>
  <si>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</si>
  <si>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</si>
  <si>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</si>
  <si>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</si>
  <si>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</si>
  <si>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</si>
  <si>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</si>
  <si>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</si>
  <si>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</si>
  <si>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</si>
  <si>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</si>
  <si>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</si>
  <si>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</si>
  <si>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</si>
  <si>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</si>
  <si>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</si>
  <si>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</si>
  <si>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</si>
  <si>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</si>
  <si>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</si>
  <si>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</si>
  <si>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</si>
  <si>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</si>
  <si>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</si>
  <si>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</si>
  <si>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</si>
  <si>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</si>
  <si>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</si>
  <si>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</si>
  <si>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</si>
  <si>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</si>
  <si>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</si>
  <si>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</si>
  <si>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</si>
  <si>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</si>
  <si>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</si>
  <si>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</si>
  <si>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</si>
  <si>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</si>
  <si>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</si>
  <si>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</si>
  <si>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</si>
  <si>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</si>
  <si>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</si>
  <si>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</si>
  <si>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</si>
  <si>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</si>
  <si>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</si>
  <si>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</si>
  <si>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</si>
  <si>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</si>
  <si>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</si>
  <si>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</si>
  <si>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</si>
  <si>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</si>
  <si>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</si>
  <si>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</si>
  <si>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</si>
  <si>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</si>
  <si>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</si>
  <si>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</si>
  <si>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</si>
  <si>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</si>
  <si>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</si>
  <si>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</si>
  <si>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</si>
  <si>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</si>
  <si>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</si>
  <si>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</si>
  <si>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</si>
  <si>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</si>
  <si>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</si>
  <si>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</si>
  <si>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</si>
  <si>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</si>
  <si>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</si>
  <si>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</si>
  <si>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</si>
  <si>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</si>
  <si>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</si>
  <si>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</si>
  <si>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</si>
  <si>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</si>
  <si>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</si>
  <si>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</si>
  <si>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</si>
  <si>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</si>
  <si>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</si>
  <si>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</si>
  <si>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</si>
  <si>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</si>
  <si>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</si>
  <si>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</si>
  <si>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</si>
  <si>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</si>
  <si>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</si>
  <si>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</si>
  <si>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</si>
  <si>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</si>
  <si>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</si>
  <si>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</si>
  <si>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</si>
  <si>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</si>
  <si>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</si>
  <si>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</si>
  <si>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</si>
  <si>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</si>
  <si>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</si>
  <si>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</si>
  <si>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</si>
  <si>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</si>
  <si>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</si>
  <si>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</si>
  <si>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</si>
  <si>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</si>
  <si>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</si>
  <si>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</si>
  <si>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</si>
  <si>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</si>
  <si>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</si>
  <si>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</si>
  <si>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</si>
  <si>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</si>
  <si>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</si>
  <si>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</si>
  <si>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</si>
  <si>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</si>
  <si>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</si>
  <si>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</si>
  <si>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</si>
  <si>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</si>
  <si>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</si>
  <si>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</si>
  <si>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</si>
  <si>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</si>
  <si>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</si>
  <si>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</si>
  <si>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</si>
  <si>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</si>
  <si>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</si>
  <si>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</si>
  <si>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</si>
  <si>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</si>
  <si>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</si>
  <si>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</si>
  <si>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</si>
  <si>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</si>
  <si>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</si>
  <si>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</si>
  <si>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</si>
  <si>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</si>
  <si>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</si>
  <si>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</si>
  <si>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</si>
  <si>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</si>
  <si>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</si>
  <si>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</si>
  <si>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</si>
  <si>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</si>
  <si>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</si>
  <si>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</si>
  <si>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</si>
  <si>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</si>
  <si>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</si>
  <si>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</si>
  <si>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</si>
  <si>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</si>
  <si>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</si>
  <si>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</si>
  <si>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</si>
  <si>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</si>
  <si>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</si>
  <si>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</si>
  <si>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</si>
  <si>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</si>
  <si>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</si>
  <si>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</si>
  <si>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</si>
  <si>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</si>
  <si>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</si>
  <si>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</si>
  <si>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</si>
  <si>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</si>
  <si>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</si>
  <si>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</si>
  <si>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</si>
  <si>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</si>
  <si>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</si>
  <si>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</si>
  <si>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</si>
  <si>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</si>
  <si>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</si>
  <si>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</si>
  <si>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</si>
  <si>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</si>
  <si>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</si>
  <si>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</si>
  <si>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</si>
  <si>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</si>
  <si>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</si>
  <si>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</si>
  <si>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</si>
  <si>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</si>
  <si>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</si>
  <si>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</si>
  <si>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</si>
  <si>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</si>
  <si>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</si>
  <si>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</si>
  <si>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</si>
  <si>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</si>
  <si>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</si>
  <si>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</si>
  <si>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</si>
  <si>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</si>
  <si>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</si>
  <si>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</si>
  <si>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</si>
  <si>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</si>
  <si>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</si>
  <si>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</si>
  <si>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</si>
  <si>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</si>
  <si>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</si>
  <si>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</si>
  <si>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</si>
  <si>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</si>
  <si>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</si>
  <si>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</si>
  <si>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</si>
  <si>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</si>
  <si>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</si>
  <si>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</si>
  <si>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</si>
  <si>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</si>
  <si>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</si>
  <si>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</si>
  <si>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</si>
  <si>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</si>
  <si>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</si>
  <si>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</si>
  <si>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</si>
  <si>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</si>
  <si>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</si>
  <si>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</si>
  <si>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</si>
  <si>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</si>
  <si>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</si>
  <si>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</si>
  <si>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</si>
  <si>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</si>
  <si>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</si>
  <si>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</si>
  <si>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</si>
  <si>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</si>
  <si>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</si>
  <si>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</si>
  <si>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</si>
  <si>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</si>
  <si>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</si>
  <si>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</si>
  <si>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</si>
  <si>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</si>
  <si>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</si>
  <si>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</si>
  <si>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</si>
  <si>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</si>
  <si>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</si>
  <si>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</si>
  <si>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</si>
  <si>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</si>
  <si>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</si>
  <si>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</si>
  <si>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</si>
  <si>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</si>
  <si>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</si>
  <si>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</si>
  <si>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</si>
  <si>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</si>
  <si>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</si>
  <si>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</si>
  <si>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</si>
  <si>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</si>
  <si>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</si>
  <si>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</si>
  <si>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</si>
  <si>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</si>
  <si>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</si>
  <si>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</si>
  <si>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</si>
  <si>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</si>
  <si>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</si>
  <si>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</si>
  <si>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</si>
  <si>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</si>
  <si>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</si>
  <si>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</si>
  <si>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</si>
  <si>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</si>
  <si>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</si>
  <si>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</si>
  <si>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</si>
  <si>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</si>
  <si>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</si>
  <si>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</si>
  <si>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</si>
  <si>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</si>
  <si>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</si>
  <si>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</si>
  <si>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</si>
  <si>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</si>
  <si>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</si>
  <si>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</si>
  <si>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</si>
  <si>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</si>
  <si>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</si>
  <si>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</si>
  <si>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</si>
  <si>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</si>
  <si>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</si>
  <si>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</si>
  <si>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</si>
  <si>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</si>
  <si>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</si>
  <si>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</si>
  <si>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</si>
  <si>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</si>
  <si>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</si>
  <si>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</si>
  <si>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</si>
  <si>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</si>
  <si>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</si>
  <si>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</si>
  <si>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</si>
  <si>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</si>
  <si>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</si>
  <si>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</si>
  <si>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</si>
  <si>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</si>
  <si>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</si>
  <si>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</si>
  <si>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</si>
  <si>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</si>
  <si>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</si>
  <si>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</si>
  <si>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</si>
  <si>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</si>
  <si>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</si>
  <si>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</si>
  <si>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</si>
  <si>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</si>
  <si>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</si>
  <si>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</si>
  <si>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</si>
  <si>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</si>
  <si>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</si>
  <si>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</si>
  <si>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</si>
  <si>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</si>
  <si>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</si>
  <si>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</si>
  <si>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</si>
  <si>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</si>
  <si>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</si>
  <si>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</si>
  <si>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</si>
  <si>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</si>
  <si>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</si>
  <si>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</si>
  <si>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</si>
  <si>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</si>
  <si>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</si>
  <si>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</si>
  <si>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</si>
  <si>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</si>
  <si>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</si>
  <si>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</si>
  <si>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</si>
  <si>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</si>
  <si>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</si>
  <si>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</si>
  <si>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</si>
  <si>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</si>
  <si>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</si>
  <si>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</si>
  <si>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</si>
  <si>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</si>
  <si>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</si>
  <si>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</si>
  <si>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</si>
  <si>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</si>
  <si>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</si>
  <si>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</si>
  <si>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</si>
  <si>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</si>
  <si>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</si>
  <si>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</si>
  <si>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</si>
  <si>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</si>
  <si>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</si>
  <si>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</si>
  <si>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</si>
  <si>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</si>
  <si>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</si>
  <si>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</si>
  <si>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</si>
  <si>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</si>
  <si>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</si>
  <si>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</si>
  <si>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</si>
  <si>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</si>
  <si>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</si>
  <si>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</si>
  <si>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</si>
  <si>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</si>
  <si>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</si>
  <si>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</si>
  <si>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</si>
  <si>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</si>
  <si>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</si>
  <si>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</si>
  <si>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</si>
  <si>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</si>
  <si>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</si>
  <si>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</si>
  <si>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</si>
  <si>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</si>
  <si>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</si>
  <si>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</si>
  <si>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</si>
  <si>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</si>
  <si>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</si>
  <si>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</si>
  <si>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</si>
  <si>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</si>
  <si>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</si>
  <si>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</si>
  <si>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</si>
  <si>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</si>
  <si>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</si>
  <si>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</si>
  <si>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</si>
  <si>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</si>
  <si>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</si>
  <si>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</si>
  <si>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</si>
  <si>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</si>
  <si>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</si>
  <si>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</si>
  <si>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</si>
  <si>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</si>
  <si>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</si>
  <si>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</si>
  <si>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</si>
  <si>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</si>
  <si>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</si>
  <si>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</si>
  <si>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</si>
  <si>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</si>
  <si>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</si>
  <si>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</si>
  <si>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</si>
  <si>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</si>
  <si>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</si>
  <si>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</si>
  <si>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</si>
  <si>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</si>
  <si>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</si>
  <si>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</si>
  <si>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</si>
  <si>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</si>
  <si>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</si>
  <si>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</si>
  <si>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</si>
  <si>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</si>
  <si>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</si>
  <si>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</si>
  <si>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</si>
  <si>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</si>
  <si>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</si>
  <si>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</si>
  <si>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</si>
  <si>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</si>
  <si>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</si>
  <si>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</si>
  <si>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</si>
  <si>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</si>
  <si>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</si>
  <si>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</si>
  <si>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</si>
  <si>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</si>
  <si>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</si>
  <si>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</si>
  <si>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</si>
  <si>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</si>
  <si>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</si>
  <si>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</si>
  <si>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</si>
  <si>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</si>
  <si>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</si>
  <si>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</si>
  <si>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</si>
  <si>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</si>
  <si>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</si>
  <si>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</si>
  <si>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</si>
  <si>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</si>
  <si>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</si>
  <si>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</si>
  <si>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</si>
  <si>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</si>
  <si>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</si>
  <si>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</si>
  <si>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</si>
  <si>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</si>
  <si>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</si>
  <si>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</si>
  <si>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</si>
  <si>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</si>
  <si>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</si>
  <si>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</si>
  <si>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</si>
  <si>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</si>
  <si>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</si>
  <si>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</si>
  <si>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</si>
  <si>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</si>
  <si>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</si>
  <si>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</si>
  <si>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</si>
  <si>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</si>
  <si>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</si>
  <si>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</si>
  <si>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</si>
  <si>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</si>
  <si>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</si>
  <si>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</si>
  <si>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</si>
  <si>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</si>
  <si>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</si>
  <si>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</si>
  <si>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</si>
  <si>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</si>
  <si>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</si>
  <si>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</si>
  <si>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</si>
  <si>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</si>
  <si>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</si>
  <si>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</si>
  <si>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</si>
  <si>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</si>
  <si>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</si>
  <si>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</si>
  <si>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</si>
  <si>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</si>
  <si>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</si>
  <si>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</si>
  <si>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</si>
  <si>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</si>
  <si>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</si>
  <si>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</si>
  <si>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</si>
  <si>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</si>
  <si>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</si>
  <si>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</si>
  <si>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</si>
  <si>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</si>
  <si>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</si>
  <si>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</si>
  <si>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</si>
  <si>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</si>
  <si>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</si>
  <si>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</si>
  <si>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</si>
  <si>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</si>
  <si>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</si>
  <si>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</si>
  <si>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</si>
  <si>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</si>
  <si>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</si>
  <si>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</si>
  <si>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</si>
  <si>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</si>
  <si>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</si>
  <si>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</si>
  <si>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</si>
  <si>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</si>
  <si>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</si>
  <si>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</si>
  <si>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</si>
  <si>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</si>
  <si>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</si>
  <si>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</si>
  <si>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</si>
  <si>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</si>
  <si>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</si>
  <si>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</si>
  <si>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</si>
  <si>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</si>
  <si>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</si>
  <si>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</si>
  <si>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</si>
  <si>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</si>
  <si>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</si>
  <si>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</si>
  <si>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</si>
  <si>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</si>
  <si>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</si>
  <si>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</si>
  <si>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</si>
  <si>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</si>
  <si>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</si>
  <si>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</si>
  <si>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</si>
  <si>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</si>
  <si>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</si>
  <si>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</si>
  <si>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</si>
  <si>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</si>
  <si>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</si>
  <si>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</si>
  <si>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</si>
  <si>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</si>
  <si>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</si>
  <si>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</si>
  <si>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</si>
  <si>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</si>
  <si>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</si>
  <si>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</si>
  <si>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</si>
  <si>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</si>
  <si>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</si>
  <si>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</si>
  <si>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</si>
  <si>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</si>
  <si>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</si>
  <si>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</si>
  <si>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</si>
  <si>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</si>
  <si>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</si>
  <si>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</si>
  <si>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</si>
  <si>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</si>
  <si>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</si>
  <si>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</si>
  <si>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</si>
  <si>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</si>
  <si>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</si>
  <si>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</si>
  <si>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</si>
  <si>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</si>
  <si>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</si>
  <si>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</si>
  <si>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</si>
  <si>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</si>
  <si>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</si>
  <si>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</si>
  <si>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</si>
  <si>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</si>
  <si>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</si>
  <si>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</si>
  <si>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</si>
  <si>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</si>
  <si>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</si>
  <si>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</si>
  <si>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</si>
  <si>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</si>
  <si>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</si>
  <si>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</si>
  <si>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</si>
  <si>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</si>
  <si>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</si>
  <si>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</si>
  <si>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</si>
  <si>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</si>
  <si>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</si>
  <si>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</si>
  <si>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</si>
  <si>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</si>
  <si>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</si>
  <si>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</si>
  <si>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</si>
  <si>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</si>
  <si>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</si>
  <si>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</si>
  <si>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</si>
  <si>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</si>
  <si>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</si>
  <si>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</si>
  <si>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</si>
  <si>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</si>
  <si>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</si>
  <si>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</si>
  <si>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</si>
  <si>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</si>
  <si>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</si>
  <si>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</si>
  <si>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</si>
  <si>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</si>
  <si>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</si>
  <si>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</si>
  <si>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</si>
  <si>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</si>
  <si>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</si>
  <si>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</si>
  <si>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</si>
  <si>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</si>
  <si>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</si>
  <si>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</si>
  <si>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</si>
  <si>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</si>
  <si>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</si>
  <si>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</si>
  <si>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</si>
  <si>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</si>
  <si>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</si>
  <si>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</si>
  <si>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</si>
  <si>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</si>
  <si>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</si>
  <si>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</si>
  <si>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</si>
  <si>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</si>
  <si>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</si>
  <si>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</si>
  <si>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</si>
  <si>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</si>
  <si>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</si>
  <si>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</si>
  <si>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</si>
  <si>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</si>
  <si>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</si>
  <si>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</si>
  <si>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</si>
  <si>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</si>
  <si>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</si>
  <si>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</si>
  <si>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</si>
  <si>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</si>
  <si>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</si>
  <si>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</si>
  <si>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</si>
  <si>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</si>
  <si>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</si>
  <si>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</si>
  <si>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</si>
  <si>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</si>
  <si>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</si>
  <si>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</si>
  <si>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</si>
  <si>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</si>
  <si>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</si>
  <si>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</si>
  <si>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</si>
  <si>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</si>
  <si>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</si>
  <si>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</si>
  <si>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</si>
  <si>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</si>
  <si>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</si>
  <si>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</si>
  <si>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</si>
  <si>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</si>
  <si>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</si>
  <si>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</si>
  <si>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</si>
  <si>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</si>
  <si>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</si>
  <si>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</si>
  <si>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</si>
  <si>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</si>
  <si>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</si>
  <si>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</si>
  <si>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</si>
  <si>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</si>
  <si>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</si>
  <si>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</si>
  <si>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</si>
  <si>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</si>
  <si>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</si>
  <si>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</si>
  <si>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</si>
  <si>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</si>
  <si>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</si>
  <si>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</si>
  <si>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</si>
  <si>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</si>
  <si>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</si>
  <si>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</si>
  <si>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</si>
  <si>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</si>
  <si>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</si>
  <si>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</si>
  <si>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</si>
  <si>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</si>
  <si>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</si>
  <si>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</si>
  <si>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</si>
  <si>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</si>
  <si>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</si>
  <si>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</si>
  <si>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</si>
  <si>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</si>
  <si>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</si>
  <si>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</si>
  <si>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</si>
  <si>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</si>
  <si>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</si>
  <si>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</si>
  <si>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</si>
  <si>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</si>
  <si>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</si>
  <si>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</si>
  <si>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</si>
  <si>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</si>
  <si>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</si>
  <si>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</si>
  <si>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</si>
  <si>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</si>
  <si>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</si>
  <si>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</si>
  <si>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</si>
  <si>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</si>
  <si>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</si>
  <si>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</si>
  <si>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</si>
  <si>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</si>
  <si>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</si>
  <si>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</si>
  <si>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</si>
  <si>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</si>
  <si>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</si>
  <si>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</si>
  <si>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</si>
  <si>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</si>
  <si>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</si>
  <si>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</si>
  <si>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</si>
  <si>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</si>
  <si>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</si>
  <si>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</si>
  <si>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</si>
  <si>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</si>
  <si>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</si>
  <si>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</si>
  <si>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</si>
  <si>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</si>
  <si>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</si>
  <si>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</si>
  <si>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</si>
  <si>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</si>
  <si>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</si>
  <si>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</si>
  <si>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</si>
  <si>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</si>
  <si>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</si>
  <si>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</si>
  <si>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</si>
  <si>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</si>
  <si>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</si>
  <si>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</si>
  <si>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</si>
  <si>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</si>
  <si>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</si>
  <si>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</si>
  <si>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</si>
  <si>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</si>
  <si>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</si>
  <si>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</si>
  <si>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</si>
  <si>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</si>
  <si>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</si>
  <si>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</si>
  <si>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</si>
  <si>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</si>
  <si>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</si>
  <si>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</si>
  <si>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</si>
  <si>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</si>
  <si>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</si>
  <si>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</si>
  <si>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</si>
  <si>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</si>
  <si>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</si>
  <si>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</si>
  <si>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</si>
  <si>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</si>
  <si>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</si>
  <si>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</si>
  <si>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</si>
  <si>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</si>
  <si>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</si>
  <si>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</si>
  <si>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</si>
  <si>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</si>
  <si>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</si>
  <si>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</si>
  <si>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</si>
  <si>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</si>
  <si>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</si>
  <si>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</si>
  <si>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</si>
  <si>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</si>
  <si>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</si>
  <si>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</si>
  <si>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</si>
  <si>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</si>
  <si>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</si>
  <si>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</si>
  <si>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</si>
  <si>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</si>
  <si>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</si>
  <si>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</si>
  <si>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</si>
  <si>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</si>
  <si>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</si>
  <si>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</si>
  <si>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</si>
  <si>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</si>
  <si>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</si>
  <si>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</si>
  <si>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</si>
  <si>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</si>
  <si>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</si>
  <si>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</si>
  <si>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</si>
  <si>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</si>
  <si>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</si>
  <si>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</si>
  <si>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</si>
  <si>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</si>
  <si>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</si>
  <si>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</si>
  <si>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</si>
  <si>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</si>
  <si>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</si>
  <si>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</si>
  <si>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</si>
  <si>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</si>
  <si>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</si>
  <si>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</si>
  <si>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</si>
  <si>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</si>
  <si>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</si>
  <si>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</si>
  <si>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</si>
  <si>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</si>
  <si>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</si>
  <si>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</si>
  <si>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</si>
  <si>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</si>
  <si>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</si>
  <si>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</si>
  <si>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</si>
  <si>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</si>
  <si>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</si>
  <si>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</si>
  <si>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</si>
  <si>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</si>
  <si>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</si>
  <si>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</si>
  <si>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</si>
  <si>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</si>
  <si>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</si>
  <si>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</si>
  <si>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</si>
  <si>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</si>
  <si>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</si>
  <si>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</si>
  <si>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</si>
  <si>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</si>
  <si>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</si>
  <si>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</si>
  <si>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</si>
  <si>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</si>
  <si>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</si>
  <si>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</si>
  <si>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</si>
  <si>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</si>
  <si>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</si>
  <si>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</si>
  <si>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</si>
  <si>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</si>
  <si>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</si>
  <si>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</si>
  <si>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</si>
  <si>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</si>
  <si>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</si>
  <si>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</si>
  <si>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</si>
  <si>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</si>
  <si>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</si>
  <si>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</si>
  <si>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</si>
  <si>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</si>
  <si>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</si>
  <si>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</si>
  <si>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</si>
  <si>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</si>
  <si>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</si>
  <si>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</si>
  <si>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</si>
  <si>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</si>
  <si>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</si>
  <si>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</si>
  <si>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</si>
  <si>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</si>
  <si>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</si>
  <si>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</si>
  <si>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</si>
  <si>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</si>
  <si>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</si>
  <si>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</si>
  <si>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</si>
  <si>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</si>
  <si>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</si>
  <si>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</si>
  <si>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</si>
  <si>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</si>
  <si>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</si>
  <si>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</si>
  <si>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</si>
  <si>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</si>
  <si>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</si>
  <si>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</si>
  <si>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</si>
  <si>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</si>
  <si>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</si>
  <si>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</si>
  <si>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</si>
  <si>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</si>
  <si>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</si>
  <si>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</si>
  <si>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</si>
  <si>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</si>
  <si>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</si>
  <si>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</si>
  <si>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</si>
  <si>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</si>
  <si>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</si>
  <si>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</si>
  <si>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</si>
  <si>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</si>
  <si>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</si>
  <si>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</si>
  <si>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</si>
  <si>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</si>
  <si>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</si>
  <si>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</si>
  <si>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</si>
  <si>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</si>
  <si>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</si>
  <si>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</si>
  <si>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</si>
  <si>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</si>
  <si>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</si>
  <si>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</si>
  <si>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</si>
  <si>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</si>
  <si>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</si>
  <si>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</si>
  <si>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</si>
  <si>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</si>
  <si>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</si>
  <si>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</si>
  <si>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</si>
  <si>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</si>
  <si>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</si>
  <si>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</si>
  <si>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</si>
  <si>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</si>
  <si>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</si>
  <si>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</si>
  <si>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</si>
  <si>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</si>
  <si>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</si>
  <si>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</si>
  <si>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</si>
  <si>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</si>
  <si>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</si>
  <si>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</si>
  <si>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</si>
  <si>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</si>
  <si>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</si>
  <si>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</si>
  <si>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</si>
  <si>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</si>
  <si>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</si>
  <si>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</si>
  <si>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</si>
  <si>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</si>
  <si>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</si>
  <si>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</si>
  <si>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</si>
  <si>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</si>
  <si>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</si>
  <si>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</si>
  <si>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</si>
  <si>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</si>
  <si>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</si>
  <si>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</si>
  <si>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</si>
  <si>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</si>
  <si>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</si>
  <si>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</si>
  <si>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</si>
  <si>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</si>
  <si>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</si>
  <si>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</si>
  <si>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</si>
  <si>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</si>
  <si>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</si>
  <si>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</si>
  <si>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</si>
  <si>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</si>
  <si>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</si>
  <si>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</si>
  <si>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</si>
  <si>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</si>
  <si>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</si>
  <si>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</si>
  <si>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</si>
  <si>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</si>
  <si>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</si>
  <si>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</si>
  <si>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</si>
  <si>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</si>
  <si>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</si>
  <si>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</si>
  <si>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</si>
  <si>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</si>
  <si>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</si>
  <si>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</si>
  <si>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</si>
  <si>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</si>
  <si>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</si>
  <si>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</si>
  <si>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</si>
  <si>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</si>
  <si>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</si>
  <si>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</si>
  <si>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</si>
  <si>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</si>
  <si>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</si>
  <si>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</si>
  <si>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</si>
  <si>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</si>
  <si>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</si>
  <si>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</si>
  <si>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</si>
  <si>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</si>
  <si>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</si>
  <si>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</si>
  <si>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</si>
  <si>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</si>
  <si>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</si>
  <si>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</si>
  <si>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</si>
  <si>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</si>
  <si>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</si>
  <si>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</si>
  <si>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</si>
  <si>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</si>
  <si>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</si>
  <si>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</si>
  <si>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</si>
  <si>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</si>
  <si>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</si>
  <si>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</si>
  <si>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</si>
  <si>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</si>
  <si>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</si>
  <si>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</si>
  <si>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</si>
  <si>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</si>
  <si>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</si>
  <si>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</si>
  <si>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</si>
  <si>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</si>
  <si>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</si>
  <si>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</si>
  <si>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</si>
  <si>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</si>
  <si>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</si>
  <si>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</si>
  <si>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</si>
  <si>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</si>
  <si>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</si>
  <si>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</si>
  <si>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</si>
  <si>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</si>
  <si>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</si>
  <si>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</si>
  <si>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</si>
  <si>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</si>
  <si>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</si>
  <si>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</si>
  <si>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</si>
  <si>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</si>
  <si>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</si>
  <si>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</si>
  <si>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</si>
  <si>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</si>
  <si>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</si>
  <si>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</si>
  <si>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</si>
  <si>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</si>
  <si>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</si>
  <si>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</si>
  <si>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</si>
  <si>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</si>
  <si>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</si>
  <si>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</si>
  <si>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</si>
  <si>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</si>
  <si>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</si>
  <si>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</si>
  <si>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</si>
  <si>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</si>
  <si>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</si>
  <si>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</si>
  <si>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</si>
  <si>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</si>
  <si>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</si>
  <si>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</si>
  <si>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</si>
  <si>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</si>
  <si>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</si>
  <si>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</si>
  <si>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</si>
  <si>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</si>
  <si>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</si>
  <si>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</si>
  <si>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</si>
  <si>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</si>
  <si>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</si>
  <si>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</si>
  <si>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</si>
  <si>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</si>
  <si>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</si>
  <si>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</si>
  <si>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</si>
  <si>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</si>
  <si>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</si>
  <si>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</si>
  <si>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</si>
  <si>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</si>
  <si>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</si>
  <si>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</si>
  <si>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</si>
  <si>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</si>
  <si>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</si>
  <si>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</si>
  <si>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</si>
  <si>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</si>
  <si>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</si>
  <si>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</si>
  <si>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</si>
  <si>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</si>
  <si>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</si>
  <si>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</si>
  <si>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</si>
  <si>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</si>
  <si>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</si>
  <si>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</si>
  <si>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</si>
  <si>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</si>
  <si>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</si>
  <si>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</si>
  <si>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</si>
  <si>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</si>
  <si>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</si>
  <si>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</si>
  <si>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</si>
  <si>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</si>
  <si>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</si>
  <si>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</si>
  <si>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</si>
  <si>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</si>
  <si>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</si>
  <si>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</si>
  <si>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</si>
  <si>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</si>
  <si>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</si>
  <si>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</si>
  <si>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</si>
  <si>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</si>
  <si>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</si>
  <si>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</si>
  <si>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</si>
  <si>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</si>
  <si>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</si>
  <si>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</si>
  <si>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</si>
  <si>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</si>
  <si>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</si>
  <si>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</si>
  <si>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</si>
  <si>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</si>
  <si>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</si>
  <si>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</si>
  <si>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</si>
  <si>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</si>
  <si>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</si>
  <si>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</si>
  <si>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</si>
  <si>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</si>
  <si>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</si>
  <si>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</si>
  <si>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</si>
  <si>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</si>
  <si>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</si>
  <si>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</si>
  <si>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</si>
  <si>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</si>
  <si>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</si>
  <si>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</si>
  <si>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</si>
  <si>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</si>
  <si>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</si>
  <si>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</si>
  <si>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</si>
  <si>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</si>
  <si>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</si>
  <si>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</si>
  <si>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</si>
  <si>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</si>
  <si>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</si>
  <si>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</si>
  <si>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</si>
  <si>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</si>
  <si>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</si>
  <si>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</si>
  <si>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</si>
  <si>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</si>
  <si>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</si>
  <si>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</si>
  <si>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</si>
  <si>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</si>
  <si>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</si>
  <si>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</si>
  <si>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</si>
  <si>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</si>
  <si>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</si>
  <si>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</si>
  <si>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</si>
  <si>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</si>
  <si>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</si>
  <si>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</si>
  <si>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</si>
  <si>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</si>
  <si>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</si>
  <si>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</si>
  <si>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</si>
  <si>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</si>
  <si>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</si>
  <si>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</si>
  <si>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</si>
  <si>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</si>
  <si>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</si>
  <si>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</si>
  <si>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</si>
  <si>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</si>
  <si>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</si>
  <si>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</si>
  <si>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</si>
  <si>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</si>
  <si>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</si>
  <si>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</si>
  <si>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</si>
  <si>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</si>
  <si>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</si>
  <si>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</si>
  <si>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</si>
  <si>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</si>
  <si>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</si>
  <si>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</si>
  <si>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</si>
  <si>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</si>
  <si>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</si>
  <si>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</si>
  <si>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</si>
  <si>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</si>
  <si>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</si>
  <si>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</si>
  <si>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</si>
  <si>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</si>
  <si>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</si>
  <si>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</si>
  <si>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</si>
  <si>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</si>
  <si>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</si>
  <si>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</si>
  <si>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</si>
  <si>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</si>
  <si>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</si>
  <si>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</si>
  <si>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</si>
  <si>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</si>
  <si>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</si>
  <si>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</si>
  <si>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</si>
  <si>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</si>
  <si>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</si>
  <si>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</si>
  <si>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</si>
  <si>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</si>
  <si>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</si>
  <si>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</si>
  <si>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</si>
  <si>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</si>
  <si>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</si>
  <si>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</si>
  <si>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</si>
  <si>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</si>
  <si>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</si>
  <si>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</si>
  <si>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</si>
  <si>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</si>
  <si>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</si>
  <si>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</si>
  <si>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</si>
  <si>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</si>
  <si>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</si>
  <si>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</si>
  <si>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</si>
  <si>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</si>
  <si>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</si>
  <si>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</si>
  <si>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</si>
  <si>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</si>
  <si>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</si>
  <si>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</si>
  <si>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</si>
  <si>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</si>
  <si>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</si>
  <si>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</si>
  <si>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</si>
  <si>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</si>
  <si>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</si>
  <si>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</si>
  <si>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</si>
  <si>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</si>
  <si>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</si>
  <si>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</si>
  <si>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</si>
  <si>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</si>
  <si>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</si>
  <si>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</si>
  <si>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</si>
  <si>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</si>
  <si>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</si>
  <si>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</si>
  <si>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</si>
  <si>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</si>
  <si>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</si>
  <si>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</si>
  <si>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</si>
  <si>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</si>
  <si>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</si>
  <si>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</si>
  <si>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</si>
  <si>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</si>
  <si>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</si>
  <si>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</si>
  <si>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</si>
  <si>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</si>
  <si>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</si>
  <si>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</si>
  <si>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</si>
  <si>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</si>
  <si>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</si>
  <si>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</si>
  <si>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</si>
  <si>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</si>
  <si>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</si>
  <si>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</si>
  <si>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</si>
  <si>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</si>
  <si>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</si>
  <si>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</si>
  <si>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</si>
  <si>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</si>
  <si>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</si>
  <si>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</si>
  <si>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</si>
  <si>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</si>
  <si>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</si>
  <si>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</si>
  <si>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</si>
  <si>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</si>
  <si>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</si>
  <si>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</si>
  <si>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</si>
  <si>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</si>
  <si>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</si>
  <si>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</si>
  <si>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</si>
  <si>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</si>
  <si>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</si>
  <si>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</si>
  <si>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</si>
  <si>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</si>
  <si>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</si>
  <si>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</si>
  <si>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</si>
  <si>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</si>
  <si>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</si>
  <si>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</si>
  <si>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</si>
  <si>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</si>
  <si>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</si>
  <si>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</si>
  <si>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</si>
  <si>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</si>
  <si>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</si>
  <si>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</si>
  <si>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</si>
  <si>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</si>
  <si>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</si>
  <si>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</si>
  <si>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</si>
  <si>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</si>
  <si>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</si>
  <si>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</si>
  <si>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</si>
  <si>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</si>
  <si>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</si>
  <si>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</si>
  <si>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</si>
  <si>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</si>
  <si>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</si>
  <si>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</si>
  <si>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</si>
  <si>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</si>
  <si>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</si>
  <si>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</si>
  <si>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</si>
  <si>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</si>
  <si>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</si>
  <si>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</si>
  <si>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</si>
  <si>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</si>
  <si>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</si>
  <si>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</si>
  <si>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</si>
  <si>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</si>
  <si>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</si>
  <si>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</si>
  <si>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</si>
  <si>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</si>
  <si>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</si>
  <si>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</si>
  <si>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</si>
  <si>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</si>
  <si>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</si>
  <si>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</si>
  <si>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</si>
  <si>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</si>
  <si>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</si>
  <si>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</si>
  <si>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</si>
  <si>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</si>
  <si>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</si>
  <si>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</si>
  <si>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</si>
  <si>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</si>
  <si>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</si>
  <si>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</si>
  <si>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</si>
  <si>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</si>
  <si>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</si>
  <si>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</si>
  <si>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</si>
  <si>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</si>
  <si>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</si>
  <si>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</si>
  <si>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</si>
  <si>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</si>
  <si>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</si>
  <si>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</si>
  <si>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</si>
  <si>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</si>
  <si>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</si>
  <si>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</si>
  <si>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</si>
  <si>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</si>
  <si>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</si>
  <si>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</si>
  <si>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</si>
  <si>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</si>
  <si>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</si>
  <si>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</si>
  <si>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</si>
  <si>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</si>
  <si>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</si>
  <si>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</si>
  <si>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</si>
  <si>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</si>
  <si>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</si>
  <si>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</si>
  <si>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</si>
  <si>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</si>
  <si>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</si>
  <si>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</si>
  <si>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</si>
  <si>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</si>
  <si>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</si>
  <si>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</si>
  <si>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</si>
  <si>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</si>
  <si>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</si>
  <si>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</si>
  <si>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</si>
  <si>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</si>
  <si>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</si>
  <si>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</si>
  <si>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</si>
  <si>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</si>
  <si>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</si>
  <si>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</si>
  <si>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</si>
  <si>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</si>
  <si>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</si>
  <si>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</si>
  <si>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</si>
  <si>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</si>
  <si>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</si>
  <si>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</si>
  <si>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</si>
  <si>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</si>
  <si>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</si>
  <si>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</si>
  <si>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</si>
  <si>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</si>
  <si>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</si>
  <si>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</si>
  <si>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</si>
  <si>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</si>
  <si>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</si>
  <si>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</si>
  <si>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</si>
  <si>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</si>
  <si>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</si>
  <si>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</si>
  <si>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</si>
  <si>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</si>
  <si>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</si>
  <si>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</si>
  <si>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</si>
  <si>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</si>
  <si>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</si>
  <si>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</si>
  <si>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</si>
  <si>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</si>
  <si>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</si>
  <si>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</si>
  <si>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</si>
  <si>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</si>
  <si>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</si>
  <si>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</si>
  <si>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</si>
  <si>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</si>
  <si>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</si>
  <si>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</si>
  <si>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</si>
  <si>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</si>
  <si>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</si>
  <si>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</si>
  <si>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</si>
  <si>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</si>
  <si>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</si>
  <si>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</si>
  <si>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</si>
  <si>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</si>
  <si>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</si>
  <si>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</si>
  <si>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</si>
  <si>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</si>
  <si>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</si>
  <si>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</si>
  <si>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</si>
  <si>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</si>
  <si>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</si>
  <si>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</si>
  <si>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</si>
  <si>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</si>
  <si>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</si>
  <si>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</si>
  <si>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</si>
  <si>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</si>
  <si>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</si>
  <si>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</si>
  <si>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</si>
  <si>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</si>
  <si>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</si>
  <si>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</si>
  <si>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</si>
  <si>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</si>
  <si>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</si>
  <si>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</si>
  <si>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</si>
  <si>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</si>
  <si>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</si>
  <si>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</si>
  <si>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</si>
  <si>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</si>
  <si>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</si>
  <si>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</si>
  <si>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</si>
  <si>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</si>
  <si>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</si>
  <si>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</si>
  <si>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</si>
  <si>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</si>
  <si>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</si>
  <si>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</si>
  <si>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</si>
  <si>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</si>
  <si>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</si>
  <si>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</si>
  <si>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</si>
  <si>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</si>
  <si>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</si>
  <si>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</si>
  <si>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</si>
  <si>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</si>
  <si>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</si>
  <si>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</si>
  <si>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</si>
  <si>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</si>
  <si>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</si>
  <si>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</si>
  <si>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</si>
  <si>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</si>
  <si>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</si>
  <si>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</si>
  <si>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</si>
  <si>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</si>
  <si>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</si>
  <si>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</si>
  <si>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</si>
  <si>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</si>
  <si>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</si>
  <si>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</si>
  <si>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</si>
  <si>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</si>
  <si>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</si>
  <si>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</si>
  <si>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</si>
  <si>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</si>
  <si>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</si>
  <si>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</si>
  <si>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</si>
  <si>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</si>
  <si>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</si>
  <si>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</si>
  <si>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</si>
  <si>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</si>
  <si>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</si>
  <si>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</si>
  <si>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</si>
  <si>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</si>
  <si>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</si>
  <si>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</si>
  <si>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</si>
  <si>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</si>
  <si>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</si>
  <si>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</si>
  <si>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</si>
  <si>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</si>
  <si>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</si>
  <si>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</si>
  <si>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</si>
  <si>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</si>
  <si>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</si>
  <si>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</si>
  <si>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</si>
  <si>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</si>
  <si>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</si>
  <si>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</si>
  <si>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</si>
  <si>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</si>
  <si>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</si>
  <si>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</si>
  <si>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</si>
  <si>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</si>
  <si>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</si>
  <si>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</si>
  <si>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</si>
  <si>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</si>
  <si>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</si>
  <si>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</si>
  <si>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</si>
  <si>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</si>
  <si>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</si>
  <si>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</si>
  <si>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</si>
  <si>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</si>
  <si>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</si>
  <si>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</si>
  <si>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</si>
  <si>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</si>
  <si>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</si>
  <si>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</si>
  <si>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</si>
  <si>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</si>
  <si>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</si>
  <si>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</si>
  <si>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</si>
  <si>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</si>
  <si>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</si>
  <si>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</si>
  <si>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</si>
  <si>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</si>
  <si>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</si>
  <si>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</si>
  <si>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</si>
  <si>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</si>
  <si>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</si>
  <si>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</si>
  <si>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</si>
  <si>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</si>
  <si>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</si>
  <si>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</si>
  <si>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</si>
  <si>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</si>
  <si>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</si>
  <si>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</si>
  <si>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</si>
  <si>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</si>
  <si>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</si>
  <si>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</si>
  <si>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</si>
  <si>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</si>
  <si>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</si>
  <si>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</si>
  <si>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</si>
  <si>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</si>
  <si>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</si>
  <si>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</si>
  <si>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</si>
  <si>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</si>
  <si>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</si>
  <si>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</si>
  <si>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</si>
  <si>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</si>
  <si>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</si>
  <si>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</si>
  <si>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</si>
  <si>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</si>
  <si>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</si>
  <si>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</si>
  <si>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</si>
  <si>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</si>
  <si>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</si>
  <si>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</si>
  <si>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</si>
  <si>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</si>
  <si>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</si>
  <si>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</si>
  <si>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</si>
  <si>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</si>
  <si>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</si>
  <si>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</si>
  <si>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</si>
  <si>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</si>
  <si>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</si>
  <si>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</si>
  <si>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</si>
  <si>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</si>
  <si>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</si>
  <si>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</si>
  <si>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</si>
  <si>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</si>
  <si>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</si>
  <si>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</si>
  <si>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</si>
  <si>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</si>
  <si>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</si>
  <si>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</si>
  <si>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</si>
  <si>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</si>
  <si>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</si>
  <si>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</si>
  <si>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</si>
  <si>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</si>
  <si>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</si>
  <si>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</si>
  <si>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</si>
  <si>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</si>
  <si>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</si>
  <si>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</si>
  <si>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</si>
  <si>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</si>
  <si>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</si>
  <si>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</si>
  <si>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</si>
  <si>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</si>
  <si>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</si>
  <si>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</si>
  <si>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</si>
  <si>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</si>
  <si>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</si>
  <si>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</si>
  <si>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</si>
  <si>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</si>
  <si>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</si>
  <si>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</si>
  <si>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</si>
  <si>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</si>
  <si>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</si>
  <si>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</si>
  <si>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</si>
  <si>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</si>
  <si>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</si>
  <si>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</si>
  <si>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</si>
  <si>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</si>
  <si>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</si>
  <si>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</si>
  <si>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</si>
  <si>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</si>
  <si>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</si>
  <si>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</si>
  <si>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</si>
  <si>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</si>
  <si>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</si>
  <si>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</si>
  <si>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</si>
  <si>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</si>
  <si>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</si>
  <si>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</si>
  <si>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</si>
  <si>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</si>
  <si>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</si>
  <si>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</si>
  <si>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</si>
  <si>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</si>
  <si>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</si>
  <si>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</si>
  <si>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</si>
  <si>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</si>
  <si>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</si>
  <si>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</si>
  <si>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</si>
  <si>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</si>
  <si>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</si>
  <si>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</si>
  <si>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</si>
  <si>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</si>
  <si>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</si>
  <si>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</si>
  <si>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</si>
  <si>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</si>
  <si>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</si>
  <si>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</si>
  <si>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</si>
  <si>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</si>
  <si>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</si>
  <si>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</si>
  <si>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</si>
  <si>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</si>
  <si>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</si>
  <si>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</si>
  <si>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</si>
  <si>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</si>
  <si>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</si>
  <si>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</si>
  <si>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</si>
  <si>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</si>
  <si>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</si>
  <si>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</si>
  <si>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</si>
  <si>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</si>
  <si>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</si>
  <si>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</si>
  <si>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</si>
  <si>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</si>
  <si>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</si>
  <si>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</si>
  <si>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</si>
  <si>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</si>
  <si>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</si>
  <si>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</si>
  <si>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</si>
  <si>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</si>
  <si>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</si>
  <si>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</si>
  <si>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</si>
  <si>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</si>
  <si>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</si>
  <si>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</si>
  <si>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</si>
  <si>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</si>
  <si>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</si>
  <si>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</si>
  <si>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</si>
  <si>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</si>
  <si>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</si>
  <si>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</si>
  <si>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</si>
  <si>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</si>
  <si>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</si>
  <si>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</si>
  <si>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</si>
  <si>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</si>
  <si>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</si>
  <si>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</si>
  <si>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</si>
  <si>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</si>
  <si>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</si>
  <si>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</si>
  <si>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</si>
  <si>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</si>
  <si>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</si>
  <si>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</si>
  <si>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</si>
  <si>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</si>
  <si>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</si>
  <si>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</si>
  <si>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</si>
  <si>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</si>
  <si>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</si>
  <si>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</si>
  <si>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</si>
  <si>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</si>
  <si>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</si>
  <si>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</si>
  <si>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</si>
  <si>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</si>
  <si>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</si>
  <si>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</si>
  <si>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</si>
  <si>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</si>
  <si>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</si>
  <si>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</si>
  <si>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</si>
  <si>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</si>
  <si>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</si>
  <si>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</si>
  <si>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</si>
  <si>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</si>
  <si>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</si>
  <si>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</si>
  <si>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</si>
  <si>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</si>
  <si>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</si>
  <si>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</si>
  <si>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</si>
  <si>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</si>
  <si>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</si>
  <si>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</si>
  <si>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</si>
  <si>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</si>
  <si>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</si>
  <si>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</si>
  <si>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</si>
  <si>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</si>
  <si>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</si>
  <si>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</si>
  <si>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</si>
  <si>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</si>
  <si>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</si>
  <si>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</si>
  <si>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</si>
  <si>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</si>
  <si>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</si>
  <si>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</si>
  <si>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</si>
  <si>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</si>
  <si>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</si>
  <si>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</si>
  <si>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</si>
  <si>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</si>
  <si>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</si>
  <si>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</si>
  <si>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</si>
  <si>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</si>
  <si>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</si>
  <si>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</si>
  <si>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</si>
  <si>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</si>
  <si>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</si>
  <si>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</si>
  <si>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</si>
  <si>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</si>
  <si>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</si>
  <si>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</si>
  <si>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</si>
  <si>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</si>
  <si>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</si>
  <si>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</si>
  <si>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</si>
  <si>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</si>
  <si>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</si>
  <si>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</si>
  <si>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</si>
  <si>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</si>
  <si>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</si>
  <si>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</si>
  <si>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</si>
  <si>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</si>
  <si>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</si>
  <si>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</si>
  <si>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</si>
  <si>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</si>
  <si>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</si>
  <si>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</si>
  <si>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</si>
  <si>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</si>
  <si>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</si>
  <si>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</si>
  <si>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</si>
  <si>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</si>
  <si>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</si>
  <si>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</si>
  <si>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</si>
  <si>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</si>
  <si>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</si>
  <si>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</si>
  <si>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</si>
  <si>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</si>
  <si>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</si>
  <si>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</si>
  <si>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</si>
  <si>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</si>
  <si>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</si>
  <si>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</si>
  <si>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</si>
  <si>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</si>
  <si>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</si>
  <si>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</si>
  <si>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</si>
  <si>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</si>
  <si>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</si>
  <si>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</si>
  <si>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</si>
  <si>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</si>
  <si>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</si>
  <si>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</si>
  <si>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</si>
  <si>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</si>
  <si>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</si>
  <si>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</si>
  <si>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</si>
  <si>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</si>
  <si>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</si>
  <si>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</si>
  <si>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</si>
  <si>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</si>
  <si>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</si>
  <si>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</si>
  <si>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</si>
  <si>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</si>
  <si>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</si>
  <si>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</si>
  <si>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</si>
  <si>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</si>
  <si>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</si>
  <si>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</si>
  <si>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</si>
  <si>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</si>
  <si>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</si>
  <si>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</si>
  <si>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</si>
  <si>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</si>
  <si>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</si>
  <si>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</si>
  <si>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</si>
  <si>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</si>
  <si>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</si>
  <si>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</si>
  <si>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</si>
  <si>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</si>
  <si>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</si>
  <si>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</si>
  <si>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</si>
  <si>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</si>
  <si>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</si>
  <si>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</si>
  <si>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</si>
  <si>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</si>
  <si>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</si>
  <si>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</si>
  <si>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</si>
  <si>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</si>
  <si>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</si>
  <si>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</si>
  <si>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</si>
  <si>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</si>
  <si>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</si>
  <si>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</si>
  <si>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</si>
  <si>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</si>
  <si>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</si>
  <si>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</si>
  <si>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</si>
  <si>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</si>
  <si>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</si>
  <si>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</si>
  <si>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</si>
  <si>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</si>
  <si>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</si>
  <si>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</si>
  <si>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</si>
  <si>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</si>
  <si>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</si>
  <si>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</si>
  <si>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</si>
  <si>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</si>
  <si>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</si>
  <si>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</si>
  <si>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</si>
  <si>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</si>
  <si>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</si>
  <si>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</si>
  <si>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</si>
  <si>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</si>
  <si>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</si>
  <si>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</si>
  <si>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</si>
  <si>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</si>
  <si>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</si>
  <si>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</si>
  <si>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</si>
  <si>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</si>
  <si>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</si>
  <si>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</si>
  <si>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</si>
  <si>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</si>
  <si>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</si>
  <si>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</si>
  <si>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</si>
  <si>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</si>
  <si>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</si>
  <si>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</si>
  <si>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</si>
  <si>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</si>
  <si>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</si>
  <si>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</si>
  <si>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</si>
  <si>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</si>
  <si>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</si>
  <si>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</si>
  <si>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</si>
  <si>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</si>
  <si>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</si>
  <si>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</si>
  <si>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</si>
  <si>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</si>
  <si>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</si>
  <si>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</si>
  <si>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</si>
  <si>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</si>
  <si>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</si>
  <si>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</si>
  <si>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</si>
  <si>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</si>
  <si>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</si>
  <si>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</si>
  <si>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</si>
  <si>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</si>
  <si>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</si>
  <si>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</si>
  <si>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</si>
  <si>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</si>
  <si>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</si>
  <si>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</si>
  <si>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</si>
  <si>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</si>
  <si>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</si>
  <si>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</si>
  <si>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</si>
  <si>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</si>
  <si>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</si>
  <si>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</si>
  <si>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</si>
  <si>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</si>
  <si>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</si>
  <si>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</si>
  <si>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</si>
  <si>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</si>
  <si>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</si>
  <si>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</si>
  <si>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</si>
  <si>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</si>
  <si>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</si>
  <si>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</si>
  <si>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</si>
  <si>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</si>
  <si>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</si>
  <si>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</si>
  <si>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</si>
  <si>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</si>
  <si>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</si>
  <si>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</si>
  <si>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</si>
  <si>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</si>
  <si>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</si>
  <si>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</si>
  <si>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</si>
  <si>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</si>
  <si>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</si>
  <si>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</si>
  <si>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</si>
  <si>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</si>
  <si>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</si>
  <si>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</si>
  <si>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</si>
  <si>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</si>
  <si>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</si>
  <si>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</si>
  <si>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</si>
  <si>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</si>
  <si>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</si>
  <si>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</si>
  <si>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</si>
  <si>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</si>
  <si>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</si>
  <si>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</si>
  <si>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</si>
  <si>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</si>
  <si>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</si>
  <si>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</si>
  <si>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</si>
  <si>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</si>
  <si>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</si>
  <si>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</si>
  <si>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</si>
  <si>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</si>
  <si>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</si>
  <si>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</si>
  <si>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</si>
  <si>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</si>
  <si>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</si>
  <si>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</si>
  <si>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</si>
  <si>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</si>
  <si>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</si>
  <si>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</si>
  <si>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</si>
  <si>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</si>
  <si>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</si>
  <si>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</si>
  <si>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</si>
  <si>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</si>
  <si>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</si>
  <si>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</si>
  <si>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</si>
  <si>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</si>
  <si>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</si>
  <si>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</si>
  <si>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</si>
  <si>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</si>
  <si>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</si>
  <si>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</si>
  <si>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</si>
  <si>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</si>
  <si>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</si>
  <si>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</si>
  <si>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</si>
  <si>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</si>
  <si>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</si>
  <si>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</si>
  <si>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</si>
  <si>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</si>
  <si>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</si>
  <si>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</si>
  <si>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</si>
  <si>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</si>
  <si>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</si>
  <si>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</si>
  <si>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</si>
  <si>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</si>
  <si>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</si>
  <si>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</si>
  <si>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</si>
  <si>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</si>
  <si>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</si>
  <si>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</si>
  <si>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</si>
  <si>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</si>
  <si>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</si>
  <si>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</si>
  <si>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</si>
  <si>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</si>
  <si>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</si>
  <si>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</si>
  <si>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</si>
  <si>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</si>
  <si>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</si>
  <si>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</si>
  <si>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</si>
  <si>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</si>
  <si>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</si>
  <si>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</si>
  <si>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</si>
  <si>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</si>
  <si>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</si>
  <si>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</si>
  <si>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</si>
  <si>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</si>
  <si>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</si>
  <si>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</si>
  <si>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</si>
  <si>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</si>
  <si>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</si>
  <si>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</si>
  <si>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</si>
  <si>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</si>
  <si>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</si>
  <si>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</si>
  <si>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</si>
  <si>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</si>
  <si>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</si>
  <si>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</si>
  <si>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</si>
  <si>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</si>
  <si>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</si>
  <si>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</si>
  <si>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</si>
  <si>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</si>
  <si>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</si>
  <si>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</si>
  <si>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</si>
  <si>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</si>
  <si>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</si>
  <si>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</si>
  <si>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</si>
  <si>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</si>
  <si>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</si>
  <si>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</si>
  <si>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</si>
  <si>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</si>
  <si>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</si>
  <si>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</si>
  <si>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</si>
  <si>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</si>
  <si>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</si>
  <si>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</si>
  <si>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</si>
  <si>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</si>
  <si>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</si>
  <si>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</si>
  <si>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</si>
  <si>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</si>
  <si>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</si>
  <si>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</si>
  <si>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</si>
  <si>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</si>
  <si>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</si>
  <si>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</si>
  <si>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</si>
  <si>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</si>
  <si>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</si>
  <si>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</si>
  <si>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</si>
  <si>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</si>
  <si>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</si>
  <si>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</si>
  <si>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</si>
  <si>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</si>
  <si>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</si>
  <si>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</si>
  <si>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</si>
  <si>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</si>
  <si>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</si>
  <si>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</si>
  <si>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</si>
  <si>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</si>
  <si>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</si>
  <si>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</si>
  <si>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</si>
  <si>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</si>
  <si>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</si>
  <si>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</si>
  <si>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</si>
  <si>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</si>
  <si>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</si>
  <si>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</si>
  <si>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</si>
  <si>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</si>
  <si>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</si>
  <si>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</si>
  <si>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</si>
  <si>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</si>
  <si>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</si>
  <si>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</si>
  <si>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</si>
  <si>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</si>
  <si>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</si>
  <si>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</si>
  <si>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</si>
  <si>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</si>
  <si>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</si>
  <si>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</si>
  <si>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</si>
  <si>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</si>
  <si>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</si>
  <si>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</si>
  <si>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</si>
  <si>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</si>
  <si>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</si>
  <si>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</si>
  <si>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</si>
  <si>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</si>
  <si>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</si>
  <si>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</si>
  <si>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</si>
  <si>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</si>
  <si>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</si>
  <si>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</si>
  <si>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</si>
  <si>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</si>
  <si>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</si>
  <si>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</si>
  <si>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</si>
  <si>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</si>
  <si>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</si>
  <si>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</si>
  <si>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</si>
  <si>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</si>
  <si>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</si>
  <si>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</si>
  <si>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</si>
  <si>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</si>
  <si>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</si>
  <si>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</si>
  <si>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</si>
  <si>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</si>
  <si>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</si>
  <si>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</si>
  <si>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</si>
  <si>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</si>
  <si>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</si>
  <si>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</si>
  <si>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</si>
  <si>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</si>
  <si>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</si>
  <si>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</si>
  <si>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</si>
  <si>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</si>
  <si>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</si>
  <si>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</si>
  <si>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</si>
  <si>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</si>
  <si>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</si>
  <si>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</si>
  <si>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</si>
  <si>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</si>
  <si>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</si>
  <si>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</si>
  <si>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</si>
  <si>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</si>
  <si>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</si>
  <si>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</si>
  <si>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</si>
  <si>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</si>
  <si>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</si>
  <si>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</si>
  <si>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</si>
  <si>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</si>
  <si>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</si>
  <si>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</si>
  <si>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</si>
  <si>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</si>
  <si>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</si>
  <si>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</si>
  <si>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</si>
  <si>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</si>
  <si>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</si>
  <si>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</si>
  <si>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</si>
  <si>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</si>
  <si>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</si>
  <si>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</si>
  <si>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</si>
  <si>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</si>
  <si>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</si>
  <si>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</si>
  <si>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</si>
  <si>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</si>
  <si>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</si>
  <si>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</si>
  <si>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</si>
  <si>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</si>
  <si>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</si>
  <si>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</si>
  <si>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</si>
  <si>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</si>
  <si>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</si>
  <si>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</si>
  <si>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</si>
  <si>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</si>
  <si>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</si>
  <si>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</si>
  <si>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</si>
  <si>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</si>
  <si>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</si>
  <si>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</si>
  <si>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</si>
  <si>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</si>
  <si>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</si>
  <si>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</si>
  <si>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</si>
  <si>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</si>
  <si>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</si>
  <si>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</si>
  <si>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</si>
  <si>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</si>
  <si>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</si>
  <si>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</si>
  <si>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</si>
  <si>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</si>
  <si>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</si>
  <si>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</si>
  <si>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</si>
  <si>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</si>
  <si>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</si>
  <si>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</si>
  <si>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</si>
  <si>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</si>
  <si>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</si>
  <si>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</si>
  <si>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</si>
  <si>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</si>
  <si>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</si>
  <si>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</si>
  <si>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</si>
  <si>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</si>
  <si>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</si>
  <si>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</si>
  <si>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</si>
  <si>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</si>
  <si>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</si>
  <si>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</si>
  <si>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</si>
  <si>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</si>
  <si>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</si>
  <si>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</si>
  <si>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</si>
  <si>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</si>
  <si>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</si>
  <si>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</si>
  <si>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</si>
  <si>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</si>
  <si>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</si>
  <si>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</si>
  <si>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</si>
  <si>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</si>
  <si>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</si>
  <si>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</si>
  <si>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</si>
  <si>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</si>
  <si>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</si>
  <si>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</si>
  <si>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</si>
  <si>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</si>
  <si>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</si>
  <si>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</si>
  <si>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</si>
  <si>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</si>
  <si>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</si>
  <si>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</si>
  <si>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</si>
  <si>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</si>
  <si>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</si>
  <si>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</si>
  <si>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</si>
  <si>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</si>
  <si>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</si>
  <si>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</si>
  <si>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</si>
  <si>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</si>
  <si>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</si>
  <si>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</si>
  <si>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</si>
  <si>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</si>
  <si>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</si>
  <si>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</si>
  <si>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</si>
  <si>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</si>
  <si>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</si>
  <si>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</si>
  <si>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</si>
  <si>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</si>
  <si>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</si>
  <si>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</si>
  <si>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</si>
  <si>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</si>
  <si>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</si>
  <si>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</si>
  <si>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</si>
  <si>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</si>
  <si>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</si>
  <si>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</si>
  <si>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</si>
  <si>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</si>
  <si>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</si>
  <si>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</si>
  <si>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</si>
  <si>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</si>
  <si>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</si>
  <si>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</si>
  <si>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</si>
  <si>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</si>
  <si>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</si>
  <si>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</si>
  <si>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</si>
  <si>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</si>
  <si>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</si>
  <si>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</si>
  <si>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</si>
  <si>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</si>
  <si>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</si>
  <si>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</si>
  <si>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</si>
  <si>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</si>
  <si>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</si>
  <si>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</si>
  <si>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</si>
  <si>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</si>
  <si>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</si>
  <si>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</si>
  <si>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</si>
  <si>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</si>
  <si>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</si>
  <si>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</si>
  <si>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</si>
  <si>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</si>
  <si>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</si>
  <si>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</si>
  <si>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</si>
  <si>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</si>
  <si>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</si>
  <si>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</si>
  <si>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</si>
  <si>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</si>
  <si>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</si>
  <si>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</si>
  <si>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</si>
  <si>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</si>
  <si>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</si>
  <si>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</si>
  <si>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</si>
  <si>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</si>
  <si>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</si>
  <si>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</si>
  <si>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</si>
  <si>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</si>
  <si>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</si>
  <si>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</si>
  <si>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</si>
  <si>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</si>
  <si>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</si>
  <si>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</si>
  <si>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</si>
  <si>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</si>
  <si>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</si>
  <si>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</si>
  <si>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</si>
  <si>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</si>
  <si>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</si>
  <si>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</si>
  <si>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</si>
  <si>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</si>
  <si>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</si>
  <si>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</si>
  <si>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</si>
  <si>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</si>
  <si>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</si>
  <si>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</si>
  <si>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</si>
  <si>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</si>
  <si>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</si>
  <si>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</si>
  <si>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</si>
  <si>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</si>
  <si>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</si>
  <si>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</si>
  <si>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</si>
  <si>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</si>
  <si>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</si>
  <si>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</si>
  <si>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</si>
  <si>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</si>
  <si>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</si>
  <si>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</si>
  <si>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</si>
  <si>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</si>
  <si>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</si>
  <si>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</si>
  <si>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</si>
  <si>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</si>
  <si>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</si>
  <si>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</si>
  <si>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</si>
  <si>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</si>
  <si>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</si>
  <si>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</si>
  <si>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</si>
  <si>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</si>
  <si>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</si>
  <si>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</si>
  <si>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</si>
  <si>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</si>
  <si>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</si>
  <si>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</si>
  <si>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</si>
  <si>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</si>
  <si>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</si>
  <si>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</si>
  <si>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</si>
  <si>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</si>
  <si>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</si>
  <si>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</si>
  <si>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</si>
  <si>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</si>
  <si>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</si>
  <si>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</si>
  <si>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</si>
  <si>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</si>
  <si>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</si>
  <si>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</si>
  <si>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</si>
  <si>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</si>
  <si>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</si>
  <si>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</si>
  <si>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</si>
  <si>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</si>
  <si>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</si>
  <si>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</si>
  <si>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</si>
  <si>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</si>
  <si>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</si>
  <si>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</si>
  <si>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</si>
  <si>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</si>
  <si>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</si>
  <si>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</si>
  <si>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</si>
  <si>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</si>
  <si>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</si>
  <si>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</si>
  <si>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</si>
  <si>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</si>
  <si>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</si>
  <si>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</si>
  <si>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</si>
  <si>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</si>
  <si>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</si>
  <si>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</si>
  <si>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</si>
  <si>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</si>
  <si>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</si>
  <si>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</si>
  <si>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</si>
  <si>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</si>
  <si>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</si>
  <si>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</si>
  <si>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</si>
  <si>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</si>
  <si>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</si>
  <si>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</si>
  <si>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</si>
  <si>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</si>
  <si>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</si>
  <si>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</si>
  <si>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</si>
  <si>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</si>
  <si>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</si>
  <si>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</si>
  <si>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</si>
  <si>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</si>
  <si>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</si>
  <si>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</si>
  <si>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</si>
  <si>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</si>
  <si>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</si>
  <si>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</si>
  <si>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</si>
  <si>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</si>
  <si>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</si>
  <si>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</si>
  <si>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</si>
  <si>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</si>
  <si>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</si>
  <si>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</si>
  <si>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</si>
  <si>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</si>
  <si>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</si>
  <si>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</si>
  <si>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</si>
  <si>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</si>
  <si>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</si>
  <si>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</si>
  <si>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</si>
  <si>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</si>
  <si>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</si>
  <si>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</si>
  <si>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</si>
  <si>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</si>
  <si>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</si>
  <si>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</si>
  <si>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</si>
  <si>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</si>
  <si>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</si>
  <si>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</si>
  <si>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</si>
  <si>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</si>
  <si>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</si>
  <si>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</si>
  <si>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</si>
  <si>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</si>
  <si>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</si>
  <si>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</si>
  <si>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</si>
  <si>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</si>
  <si>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</si>
  <si>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</si>
  <si>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</si>
  <si>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</si>
  <si>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</si>
  <si>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</si>
  <si>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</si>
  <si>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</si>
  <si>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</si>
  <si>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</si>
  <si>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</si>
  <si>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</si>
  <si>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</si>
  <si>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</si>
  <si>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</si>
  <si>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</si>
  <si>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</si>
  <si>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</si>
  <si>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</si>
  <si>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</si>
  <si>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</si>
  <si>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</si>
  <si>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</si>
  <si>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</si>
  <si>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</si>
  <si>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</si>
  <si>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</si>
  <si>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</si>
  <si>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</si>
  <si>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</si>
  <si>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</si>
  <si>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</si>
  <si>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</si>
  <si>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</si>
  <si>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</si>
  <si>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</si>
  <si>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</si>
  <si>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</si>
  <si>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</si>
  <si>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</si>
  <si>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</si>
  <si>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</si>
  <si>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</si>
  <si>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</si>
  <si>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</si>
  <si>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</si>
  <si>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</si>
  <si>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</si>
  <si>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</si>
  <si>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</si>
  <si>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</si>
  <si>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</si>
  <si>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</si>
  <si>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</si>
  <si>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</si>
  <si>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</si>
  <si>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</si>
  <si>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</si>
  <si>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</si>
  <si>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</si>
  <si>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</si>
  <si>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</si>
  <si>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</si>
  <si>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</si>
  <si>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</si>
  <si>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</si>
  <si>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</si>
  <si>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</si>
  <si>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</si>
  <si>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</si>
  <si>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</si>
  <si>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</si>
  <si>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</si>
  <si>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</si>
  <si>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</si>
  <si>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</si>
  <si>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</si>
  <si>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</si>
  <si>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</si>
  <si>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</si>
  <si>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</si>
  <si>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</si>
  <si>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</si>
  <si>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</si>
  <si>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</si>
  <si>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</si>
  <si>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</si>
  <si>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</si>
  <si>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</si>
  <si>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</si>
  <si>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</si>
  <si>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</si>
  <si>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</si>
  <si>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</si>
  <si>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</si>
  <si>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</si>
  <si>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</si>
  <si>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</si>
  <si>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</si>
  <si>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</si>
  <si>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</si>
  <si>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</si>
  <si>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</si>
  <si>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</si>
  <si>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</si>
  <si>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</si>
  <si>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</si>
  <si>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</si>
  <si>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</si>
  <si>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</si>
  <si>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</si>
  <si>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</si>
  <si>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</si>
  <si>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</si>
  <si>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</si>
  <si>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</si>
  <si>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</si>
  <si>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</si>
  <si>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</si>
  <si>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</si>
  <si>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</si>
  <si>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</si>
  <si>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</si>
  <si>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</si>
  <si>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</si>
  <si>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</si>
  <si>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</si>
  <si>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</si>
  <si>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</si>
  <si>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</si>
  <si>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</si>
  <si>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</si>
  <si>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</si>
  <si>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</si>
  <si>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</si>
  <si>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</si>
  <si>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</si>
  <si>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</si>
  <si>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</si>
  <si>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</si>
  <si>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</si>
  <si>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</si>
  <si>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</si>
  <si>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</si>
  <si>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</si>
  <si>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</si>
  <si>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</si>
  <si>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</si>
  <si>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</si>
  <si>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</si>
  <si>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</si>
  <si>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</si>
  <si>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</si>
  <si>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</si>
  <si>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</si>
  <si>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</si>
  <si>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</si>
  <si>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</si>
  <si>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</si>
  <si>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</si>
  <si>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</si>
  <si>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</si>
  <si>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</si>
  <si>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</si>
  <si>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</si>
  <si>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</si>
  <si>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</si>
  <si>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</si>
  <si>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</si>
  <si>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</si>
  <si>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</si>
  <si>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</si>
  <si>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</si>
  <si>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</si>
  <si>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</si>
  <si>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</si>
  <si>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</si>
  <si>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</si>
  <si>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</si>
  <si>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</si>
  <si>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</si>
  <si>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</si>
  <si>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</si>
  <si>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</si>
  <si>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</si>
  <si>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</si>
  <si>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</si>
  <si>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</si>
  <si>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</si>
  <si>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</si>
  <si>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</si>
  <si>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</si>
  <si>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</si>
  <si>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</si>
  <si>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</si>
  <si>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</si>
  <si>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</si>
  <si>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</si>
  <si>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</si>
  <si>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</si>
  <si>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</si>
  <si>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</si>
  <si>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</si>
  <si>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</si>
  <si>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</si>
  <si>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</si>
  <si>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</si>
  <si>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</si>
  <si>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</si>
  <si>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</si>
  <si>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</si>
  <si>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</si>
  <si>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</si>
  <si>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</si>
  <si>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</si>
  <si>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</si>
  <si>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</si>
  <si>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</si>
  <si>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</si>
  <si>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</si>
  <si>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</si>
  <si>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</si>
  <si>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</si>
  <si>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</si>
  <si>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</si>
  <si>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</si>
  <si>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</si>
  <si>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</si>
  <si>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</si>
  <si>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</si>
  <si>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</si>
  <si>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</si>
  <si>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</si>
  <si>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</si>
  <si>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</si>
  <si>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</si>
  <si>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</si>
  <si>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</si>
  <si>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</si>
  <si>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</si>
  <si>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</si>
  <si>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</si>
  <si>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</si>
  <si>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</si>
  <si>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</si>
  <si>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</si>
  <si>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</si>
  <si>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</si>
  <si>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</si>
  <si>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</si>
  <si>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</si>
  <si>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</si>
  <si>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</si>
  <si>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</si>
  <si>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</si>
  <si>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</si>
  <si>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</si>
  <si>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</si>
  <si>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</si>
  <si>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</si>
  <si>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</si>
  <si>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</si>
  <si>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</si>
  <si>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</si>
  <si>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</si>
  <si>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</si>
  <si>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</si>
  <si>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</si>
  <si>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</si>
  <si>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</si>
  <si>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</si>
  <si>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</si>
  <si>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</si>
  <si>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</si>
  <si>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</si>
  <si>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</si>
  <si>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</si>
  <si>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</si>
  <si>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</si>
  <si>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</si>
  <si>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</si>
  <si>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</si>
  <si>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</si>
  <si>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</si>
  <si>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</si>
  <si>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</si>
  <si>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</si>
  <si>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</si>
  <si>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</si>
  <si>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</si>
  <si>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</si>
  <si>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</si>
  <si>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</si>
  <si>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</si>
  <si>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</si>
  <si>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</si>
  <si>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</si>
  <si>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</si>
  <si>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</si>
  <si>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</si>
  <si>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</si>
  <si>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</si>
  <si>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</si>
  <si>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</si>
  <si>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</si>
  <si>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</si>
  <si>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</si>
  <si>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</si>
  <si>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</si>
  <si>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</si>
  <si>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</si>
  <si>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</si>
  <si>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</si>
  <si>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</si>
  <si>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</si>
  <si>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</si>
  <si>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</si>
  <si>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</si>
  <si>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</si>
  <si>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</si>
  <si>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</si>
  <si>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</si>
  <si>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</si>
  <si>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</si>
  <si>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</si>
  <si>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</si>
  <si>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</si>
  <si>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</si>
  <si>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</si>
  <si>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</si>
  <si>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</si>
  <si>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</si>
  <si>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</si>
  <si>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</si>
  <si>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</si>
  <si>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</si>
  <si>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</si>
  <si>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</si>
  <si>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</si>
  <si>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</si>
  <si>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</si>
  <si>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</si>
  <si>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</si>
  <si>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</si>
  <si>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</si>
  <si>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</si>
  <si>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</si>
  <si>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</si>
  <si>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</si>
  <si>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</si>
  <si>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</si>
  <si>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</si>
  <si>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</si>
  <si>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</si>
  <si>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</si>
  <si>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</si>
  <si>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</si>
  <si>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</si>
  <si>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</si>
  <si>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</si>
  <si>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</si>
  <si>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</si>
  <si>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</si>
  <si>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</si>
  <si>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</si>
  <si>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</si>
  <si>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</si>
  <si>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</si>
  <si>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</si>
  <si>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</si>
  <si>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</si>
  <si>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</si>
  <si>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</si>
  <si>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</si>
  <si>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</si>
  <si>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</si>
  <si>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</si>
  <si>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</si>
  <si>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</si>
  <si>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</si>
  <si>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</si>
  <si>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</si>
  <si>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</si>
  <si>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</si>
  <si>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</si>
  <si>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</si>
  <si>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</si>
  <si>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</si>
  <si>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</si>
  <si>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</si>
  <si>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</si>
  <si>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</si>
  <si>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</si>
  <si>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</si>
  <si>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</si>
  <si>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</si>
  <si>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</si>
  <si>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</si>
  <si>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</si>
  <si>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</si>
  <si>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</si>
  <si>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</si>
  <si>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</si>
  <si>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</si>
  <si>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</si>
  <si>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</si>
  <si>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</si>
  <si>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</si>
  <si>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</si>
  <si>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</si>
  <si>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</si>
  <si>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</si>
  <si>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</si>
  <si>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</si>
  <si>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</si>
  <si>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</si>
  <si>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</si>
  <si>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</si>
  <si>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</si>
  <si>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</si>
  <si>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</si>
  <si>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</si>
  <si>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</si>
  <si>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</si>
  <si>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</si>
  <si>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</si>
  <si>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</si>
  <si>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</si>
  <si>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</si>
  <si>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</si>
  <si>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</si>
  <si>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</si>
  <si>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</si>
  <si>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</si>
  <si>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</si>
  <si>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</si>
  <si>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</si>
  <si>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</si>
  <si>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</si>
  <si>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</si>
  <si>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</si>
  <si>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</si>
  <si>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</si>
  <si>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</si>
  <si>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</si>
  <si>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</si>
  <si>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</si>
  <si>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</si>
  <si>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</si>
  <si>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</si>
  <si>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</si>
  <si>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</si>
  <si>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</si>
  <si>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</si>
  <si>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</si>
  <si>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</si>
  <si>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</si>
  <si>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</si>
  <si>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</si>
  <si>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</si>
  <si>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</si>
  <si>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</si>
  <si>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</si>
  <si>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</si>
  <si>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</si>
  <si>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</si>
  <si>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</si>
  <si>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</si>
  <si>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</si>
  <si>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</si>
  <si>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</si>
  <si>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</si>
  <si>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</si>
  <si>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</si>
  <si>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</si>
  <si>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</si>
  <si>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</si>
  <si>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</si>
  <si>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</si>
  <si>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</si>
  <si>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</si>
  <si>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</si>
  <si>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</si>
  <si>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</si>
  <si>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</si>
  <si>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</si>
  <si>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</si>
  <si>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</si>
  <si>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</si>
  <si>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</si>
  <si>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</si>
  <si>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</si>
  <si>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</si>
  <si>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</si>
  <si>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</si>
  <si>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</si>
  <si>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</si>
  <si>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</si>
  <si>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</si>
  <si>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</si>
  <si>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</si>
  <si>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</si>
  <si>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</si>
  <si>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</si>
  <si>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</si>
  <si>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</si>
  <si>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</si>
  <si>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</si>
  <si>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</si>
  <si>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</si>
  <si>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</si>
  <si>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</si>
  <si>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</si>
  <si>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</si>
  <si>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</si>
  <si>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</si>
  <si>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</si>
  <si>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</si>
  <si>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</si>
  <si>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</si>
  <si>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</si>
  <si>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</si>
  <si>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</si>
  <si>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</si>
  <si>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</si>
  <si>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</si>
  <si>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</si>
  <si>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</si>
  <si>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</si>
  <si>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</si>
  <si>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</si>
  <si>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</si>
  <si>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</si>
  <si>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</si>
  <si>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</si>
  <si>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</si>
  <si>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</si>
  <si>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</si>
  <si>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</si>
  <si>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</si>
  <si>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</si>
  <si>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</si>
  <si>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</si>
  <si>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</si>
  <si>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</si>
  <si>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</si>
  <si>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</si>
  <si>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</si>
  <si>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</si>
  <si>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</si>
  <si>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</si>
  <si>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</si>
  <si>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</si>
  <si>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</si>
  <si>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</si>
  <si>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</si>
  <si>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</si>
  <si>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</si>
  <si>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</si>
  <si>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</si>
  <si>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</si>
  <si>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</si>
  <si>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</si>
  <si>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</si>
  <si>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</si>
  <si>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</si>
  <si>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</si>
  <si>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</si>
  <si>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</si>
  <si>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</si>
  <si>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</si>
  <si>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</si>
  <si>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</si>
  <si>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</si>
  <si>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</si>
  <si>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</si>
  <si>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</si>
  <si>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</si>
  <si>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</si>
  <si>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</si>
  <si>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</si>
  <si>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</si>
  <si>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</si>
  <si>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</si>
  <si>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</si>
  <si>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</si>
  <si>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</si>
  <si>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</si>
  <si>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</si>
  <si>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</si>
  <si>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</si>
  <si>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</si>
  <si>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</si>
  <si>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</si>
  <si>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</si>
  <si>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</si>
  <si>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</si>
  <si>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</si>
  <si>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</si>
  <si>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</si>
  <si>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</si>
  <si>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</si>
  <si>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</si>
  <si>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</si>
  <si>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</si>
  <si>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</si>
  <si>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</si>
  <si>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</si>
  <si>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</si>
  <si>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</si>
  <si>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</si>
  <si>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</si>
  <si>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</si>
  <si>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</si>
  <si>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</si>
  <si>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</si>
  <si>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</si>
  <si>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</si>
  <si>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</si>
  <si>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</si>
  <si>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</si>
  <si>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</si>
  <si>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</si>
  <si>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</si>
  <si>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</si>
  <si>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</si>
  <si>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</si>
  <si>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</si>
  <si>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</si>
  <si>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</si>
  <si>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</si>
  <si>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</si>
  <si>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</si>
  <si>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</si>
  <si>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</si>
  <si>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</si>
  <si>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</si>
  <si>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</si>
  <si>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</si>
  <si>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</si>
  <si>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</si>
  <si>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</si>
  <si>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</si>
  <si>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</si>
  <si>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</si>
  <si>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</si>
  <si>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</si>
  <si>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</si>
  <si>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</si>
  <si>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</si>
  <si>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</si>
  <si>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</si>
  <si>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</si>
  <si>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</si>
  <si>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</si>
  <si>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</si>
  <si>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</si>
  <si>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</si>
  <si>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</si>
  <si>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</si>
  <si>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</si>
  <si>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</si>
  <si>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</si>
  <si>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</si>
  <si>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</si>
  <si>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</si>
  <si>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</si>
  <si>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</si>
  <si>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</si>
  <si>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</si>
  <si>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</si>
  <si>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</si>
  <si>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</si>
  <si>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</si>
  <si>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</si>
  <si>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</si>
  <si>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</si>
  <si>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</si>
  <si>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</si>
  <si>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</si>
  <si>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</si>
  <si>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</si>
  <si>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</si>
  <si>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</si>
  <si>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</si>
  <si>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</si>
  <si>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</si>
  <si>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</si>
  <si>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</si>
  <si>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</si>
  <si>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</si>
  <si>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</si>
  <si>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</si>
  <si>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</si>
  <si>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</si>
  <si>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</si>
  <si>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</si>
  <si>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</si>
  <si>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</si>
  <si>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</si>
  <si>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</si>
  <si>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</si>
  <si>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</si>
  <si>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</si>
  <si>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</si>
  <si>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</si>
  <si>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</si>
  <si>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</si>
  <si>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</si>
  <si>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</si>
  <si>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</si>
  <si>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</si>
  <si>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</si>
  <si>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</si>
  <si>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</si>
  <si>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</si>
  <si>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</si>
  <si>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</si>
  <si>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</si>
  <si>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</si>
  <si>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</si>
  <si>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</si>
  <si>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</si>
  <si>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</si>
  <si>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</si>
  <si>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</si>
  <si>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</si>
  <si>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</si>
  <si>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</si>
  <si>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</si>
  <si>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</si>
  <si>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</si>
  <si>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</si>
  <si>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</si>
  <si>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</si>
  <si>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</si>
  <si>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</si>
  <si>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</si>
  <si>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</si>
  <si>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</si>
  <si>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</si>
  <si>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</si>
  <si>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</si>
  <si>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</si>
  <si>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</si>
  <si>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</si>
  <si>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</si>
  <si>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</si>
  <si>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</si>
  <si>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</si>
  <si>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</si>
  <si>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</si>
  <si>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</si>
  <si>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</si>
  <si>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</si>
  <si>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</si>
  <si>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</si>
  <si>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</si>
  <si>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</si>
  <si>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</si>
  <si>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</si>
  <si>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</si>
  <si>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</si>
  <si>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</si>
  <si>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</si>
  <si>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</si>
  <si>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</si>
  <si>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</si>
  <si>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</si>
  <si>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</si>
  <si>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</si>
  <si>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</si>
  <si>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</si>
  <si>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</si>
  <si>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</si>
  <si>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</si>
  <si>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</si>
  <si>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</si>
  <si>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</si>
  <si>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</si>
  <si>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</si>
  <si>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</si>
  <si>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</si>
  <si>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</si>
  <si>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</si>
  <si>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</si>
  <si>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</si>
  <si>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</si>
  <si>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</si>
  <si>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</si>
  <si>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</si>
  <si>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</si>
  <si>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</si>
  <si>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</si>
  <si>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</si>
  <si>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</si>
  <si>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</si>
  <si>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</si>
  <si>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</si>
  <si>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</si>
  <si>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</si>
  <si>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</si>
  <si>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</si>
  <si>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</si>
  <si>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</si>
  <si>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</si>
  <si>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</si>
  <si>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</si>
  <si>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</si>
  <si>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</si>
  <si>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</si>
  <si>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</si>
  <si>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</si>
  <si>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</si>
  <si>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</si>
  <si>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</si>
  <si>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</si>
  <si>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</si>
  <si>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</si>
  <si>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</si>
  <si>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</si>
  <si>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</si>
  <si>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</si>
  <si>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</si>
  <si>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</si>
  <si>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</si>
  <si>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</si>
  <si>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</si>
  <si>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</si>
  <si>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</si>
  <si>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</si>
  <si>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</si>
  <si>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</si>
  <si>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</si>
  <si>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</si>
  <si>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</si>
  <si>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</si>
  <si>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</si>
  <si>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</si>
  <si>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</si>
  <si>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</si>
  <si>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</si>
  <si>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</si>
  <si>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</si>
  <si>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</si>
  <si>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</si>
  <si>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</si>
  <si>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</si>
  <si>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</si>
  <si>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</si>
  <si>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</si>
  <si>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</si>
  <si>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</si>
  <si>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</si>
  <si>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</si>
  <si>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</si>
  <si>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</si>
  <si>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</si>
  <si>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</si>
  <si>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</si>
  <si>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</si>
  <si>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</si>
  <si>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</si>
  <si>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</si>
  <si>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</si>
  <si>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</si>
  <si>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</si>
  <si>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</si>
  <si>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</si>
  <si>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</si>
  <si>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</si>
  <si>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</si>
  <si>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</si>
  <si>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</si>
  <si>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</si>
  <si>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</si>
  <si>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</si>
  <si>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</si>
  <si>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</si>
  <si>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</si>
  <si>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</si>
  <si>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</si>
  <si>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</si>
  <si>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</si>
  <si>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</si>
  <si>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</si>
  <si>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</si>
  <si>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</si>
  <si>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</si>
  <si>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</si>
  <si>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</si>
  <si>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</si>
  <si>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</si>
  <si>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</si>
  <si>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</si>
  <si>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</si>
  <si>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</si>
  <si>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</si>
  <si>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</si>
  <si>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</si>
  <si>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</si>
  <si>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</si>
  <si>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</si>
  <si>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</si>
  <si>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</si>
  <si>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</si>
  <si>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</si>
  <si>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</si>
  <si>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</si>
  <si>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</si>
  <si>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</si>
  <si>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</si>
  <si>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</si>
  <si>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</si>
  <si>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</si>
  <si>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</si>
  <si>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</si>
  <si>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</si>
  <si>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</si>
  <si>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</si>
  <si>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</si>
  <si>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</si>
  <si>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</si>
  <si>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</si>
  <si>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</si>
  <si>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</si>
  <si>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</si>
  <si>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</si>
  <si>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</si>
  <si>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</si>
  <si>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</si>
  <si>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</si>
  <si>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</si>
  <si>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</si>
  <si>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</si>
  <si>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</si>
  <si>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</si>
  <si>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</si>
  <si>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</si>
  <si>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</si>
  <si>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</si>
  <si>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</si>
  <si>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</si>
  <si>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</si>
  <si>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</si>
  <si>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</si>
  <si>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</si>
  <si>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</si>
  <si>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</si>
  <si>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</si>
  <si>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</si>
  <si>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</si>
  <si>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</si>
  <si>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</si>
  <si>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</si>
  <si>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</si>
  <si>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</si>
  <si>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</si>
  <si>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</si>
  <si>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</si>
  <si>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</si>
  <si>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</si>
  <si>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</si>
  <si>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</si>
  <si>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</si>
  <si>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</si>
  <si>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</si>
  <si>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</si>
  <si>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</si>
  <si>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</si>
  <si>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</si>
  <si>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</si>
  <si>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</si>
  <si>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</si>
  <si>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</si>
  <si>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</si>
  <si>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</si>
  <si>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</si>
  <si>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</si>
  <si>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</si>
  <si>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</si>
  <si>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</si>
  <si>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</si>
  <si>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</si>
  <si>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</si>
  <si>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</si>
  <si>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</si>
  <si>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</si>
  <si>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</si>
  <si>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</si>
  <si>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</si>
  <si>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</si>
  <si>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</si>
  <si>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</si>
  <si>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</si>
  <si>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</si>
  <si>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</si>
  <si>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</si>
  <si>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</si>
  <si>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</si>
  <si>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</si>
  <si>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</si>
  <si>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</si>
  <si>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</si>
  <si>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</si>
  <si>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</si>
  <si>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</si>
  <si>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</si>
  <si>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</si>
  <si>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</si>
  <si>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</si>
  <si>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</si>
  <si>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</si>
  <si>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</si>
  <si>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</si>
  <si>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</si>
  <si>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</si>
  <si>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</si>
  <si>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</si>
  <si>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</si>
  <si>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</si>
  <si>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</si>
  <si>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</si>
  <si>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</si>
  <si>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</si>
  <si>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</si>
  <si>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</si>
  <si>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</si>
  <si>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</si>
  <si>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</si>
  <si>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</si>
  <si>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</si>
  <si>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</si>
  <si>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</si>
  <si>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</si>
  <si>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</si>
  <si>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</si>
  <si>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</si>
  <si>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</si>
  <si>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</si>
  <si>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</si>
  <si>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</si>
  <si>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</si>
  <si>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</si>
  <si>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</si>
  <si>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</si>
  <si>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</si>
  <si>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</si>
  <si>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</si>
  <si>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</si>
  <si>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</si>
  <si>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</si>
  <si>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</si>
  <si>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</si>
  <si>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</si>
  <si>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</si>
  <si>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</si>
  <si>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</si>
  <si>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</si>
  <si>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</si>
  <si>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</si>
  <si>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</si>
  <si>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</si>
  <si>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</si>
  <si>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</si>
  <si>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</si>
  <si>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</si>
  <si>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</si>
  <si>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</si>
  <si>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</si>
  <si>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</si>
  <si>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</si>
  <si>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</si>
  <si>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</si>
  <si>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</si>
  <si>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</si>
  <si>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</si>
  <si>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</si>
  <si>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</si>
  <si>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</si>
  <si>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</si>
  <si>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</si>
  <si>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</si>
  <si>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</si>
  <si>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</si>
  <si>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</si>
  <si>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</si>
  <si>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</si>
  <si>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</si>
  <si>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</si>
  <si>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</si>
  <si>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</si>
  <si>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</si>
  <si>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</si>
  <si>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</si>
  <si>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</si>
  <si>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</si>
  <si>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</si>
  <si>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</si>
  <si>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</si>
  <si>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</si>
  <si>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</si>
  <si>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</si>
  <si>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</si>
  <si>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</si>
  <si>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</si>
  <si>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</si>
  <si>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</si>
  <si>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</si>
  <si>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</si>
  <si>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</si>
  <si>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</si>
  <si>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</si>
  <si>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</si>
  <si>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</si>
  <si>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</si>
  <si>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</si>
  <si>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</si>
  <si>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</si>
  <si>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</si>
  <si>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</si>
  <si>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</si>
  <si>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</si>
  <si>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</si>
  <si>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</si>
  <si>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</si>
  <si>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</si>
  <si>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</si>
  <si>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</si>
  <si>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</si>
  <si>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</si>
  <si>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</si>
  <si>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</si>
  <si>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</si>
  <si>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</si>
  <si>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</si>
  <si>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</si>
  <si>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</si>
  <si>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</si>
  <si>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</si>
  <si>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</si>
  <si>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</si>
  <si>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</si>
  <si>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</si>
  <si>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</si>
  <si>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</si>
  <si>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</si>
  <si>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</si>
  <si>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</si>
  <si>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</si>
  <si>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</si>
  <si>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</si>
  <si>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</si>
  <si>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</si>
  <si>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</si>
  <si>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</si>
  <si>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</si>
  <si>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</si>
  <si>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</si>
  <si>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</si>
  <si>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</si>
  <si>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</si>
  <si>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</si>
  <si>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</si>
  <si>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</si>
  <si>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</si>
  <si>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</si>
  <si>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</si>
  <si>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</si>
  <si>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</si>
  <si>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</si>
  <si>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</si>
  <si>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</si>
  <si>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</si>
  <si>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</si>
  <si>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</si>
  <si>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</si>
  <si>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</si>
  <si>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</si>
  <si>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</si>
  <si>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</si>
  <si>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</si>
  <si>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</si>
  <si>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</si>
  <si>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</si>
  <si>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</si>
  <si>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</si>
  <si>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</si>
  <si>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</si>
  <si>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</si>
  <si>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</si>
  <si>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</si>
  <si>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</si>
  <si>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</si>
  <si>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</si>
  <si>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</si>
  <si>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</si>
  <si>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</si>
  <si>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</si>
  <si>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</si>
  <si>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</si>
  <si>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</si>
  <si>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</si>
  <si>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</si>
  <si>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</si>
  <si>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</si>
  <si>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</si>
  <si>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</si>
  <si>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</si>
  <si>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</si>
  <si>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</si>
  <si>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</si>
  <si>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</si>
  <si>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</si>
  <si>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</si>
  <si>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</si>
  <si>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</si>
  <si>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</si>
  <si>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</si>
  <si>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</si>
  <si>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</si>
  <si>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</si>
  <si>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</si>
  <si>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</si>
  <si>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</si>
  <si>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</si>
  <si>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</si>
  <si>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</si>
  <si>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</si>
  <si>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</si>
  <si>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</si>
  <si>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</si>
  <si>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</si>
  <si>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</si>
  <si>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</si>
  <si>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</si>
  <si>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</si>
  <si>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</si>
  <si>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</si>
  <si>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</si>
  <si>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</si>
  <si>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</si>
  <si>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</si>
  <si>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</si>
  <si>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</si>
  <si>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</si>
  <si>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</si>
  <si>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</si>
  <si>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</si>
  <si>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</si>
  <si>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</si>
  <si>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</si>
  <si>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</si>
  <si>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</si>
  <si>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</si>
  <si>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</si>
  <si>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</si>
  <si>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</si>
  <si>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</si>
  <si>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</si>
  <si>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</si>
  <si>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</si>
  <si>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</si>
  <si>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</si>
  <si>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</si>
  <si>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</si>
  <si>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</si>
  <si>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</si>
  <si>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</si>
  <si>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</si>
  <si>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</si>
  <si>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</si>
  <si>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</si>
  <si>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</si>
  <si>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</si>
  <si>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</si>
  <si>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</si>
  <si>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</si>
  <si>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</si>
  <si>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</si>
  <si>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</si>
  <si>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</si>
  <si>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</si>
  <si>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</si>
  <si>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</si>
  <si>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</si>
  <si>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</si>
  <si>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</si>
  <si>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</si>
  <si>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</si>
  <si>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</si>
  <si>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</si>
  <si>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</si>
  <si>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</si>
  <si>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</si>
  <si>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</si>
  <si>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</si>
  <si>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</si>
  <si>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</si>
  <si>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</si>
  <si>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</si>
  <si>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</si>
  <si>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</si>
  <si>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</si>
  <si>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</si>
  <si>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</si>
  <si>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</si>
  <si>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</si>
  <si>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</si>
  <si>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</si>
  <si>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</si>
  <si>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</si>
  <si>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</si>
  <si>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</si>
  <si>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</si>
  <si>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</si>
  <si>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</si>
  <si>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</si>
  <si>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</si>
  <si>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</si>
  <si>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</si>
  <si>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</si>
  <si>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</si>
  <si>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</si>
  <si>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</si>
  <si>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</si>
  <si>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</si>
  <si>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</si>
  <si>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</si>
  <si>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</si>
  <si>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</si>
  <si>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</si>
  <si>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</si>
  <si>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</si>
  <si>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</si>
  <si>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</si>
  <si>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</si>
  <si>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</si>
  <si>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</si>
  <si>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</si>
  <si>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</si>
  <si>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</si>
  <si>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</si>
  <si>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</si>
  <si>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</si>
  <si>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</si>
  <si>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</si>
  <si>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</si>
  <si>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</si>
  <si>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</si>
  <si>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</si>
  <si>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</si>
  <si>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</si>
  <si>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</si>
  <si>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</si>
  <si>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</si>
  <si>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</si>
  <si>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</si>
  <si>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</si>
  <si>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</si>
  <si>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</si>
  <si>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</si>
  <si>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</si>
  <si>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</si>
  <si>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</si>
  <si>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</si>
  <si>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</si>
  <si>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</si>
  <si>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</si>
  <si>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</si>
  <si>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</si>
  <si>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</si>
  <si>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</si>
  <si>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</si>
  <si>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</si>
  <si>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</si>
  <si>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</si>
  <si>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</si>
  <si>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</si>
  <si>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</si>
  <si>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</si>
  <si>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</si>
  <si>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</si>
  <si>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</si>
  <si>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</si>
  <si>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</si>
  <si>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</si>
  <si>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</si>
  <si>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</si>
  <si>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</si>
  <si>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</si>
  <si>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</si>
  <si>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</si>
  <si>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</si>
  <si>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</si>
  <si>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</si>
  <si>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</si>
  <si>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</si>
  <si>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</si>
  <si>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</si>
  <si>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</si>
  <si>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</si>
  <si>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</si>
  <si>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</si>
  <si>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</si>
  <si>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</si>
  <si>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</si>
  <si>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</si>
  <si>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</si>
  <si>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</si>
  <si>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</si>
  <si>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</si>
  <si>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</si>
  <si>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</si>
  <si>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</si>
  <si>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</si>
  <si>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</si>
  <si>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</si>
  <si>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</si>
  <si>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</si>
  <si>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</si>
  <si>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</si>
  <si>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</si>
  <si>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</si>
  <si>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</si>
  <si>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</si>
  <si>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</si>
  <si>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</si>
  <si>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</si>
  <si>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</si>
  <si>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</si>
  <si>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</si>
  <si>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</si>
  <si>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</si>
  <si>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</si>
  <si>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</si>
  <si>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</si>
  <si>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</si>
  <si>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</si>
  <si>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</si>
  <si>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</si>
  <si>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</si>
  <si>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</si>
  <si>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</si>
  <si>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</si>
  <si>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</si>
  <si>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</si>
  <si>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</si>
  <si>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</si>
  <si>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</si>
  <si>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</si>
  <si>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</si>
  <si>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</si>
  <si>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</si>
  <si>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</si>
  <si>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</si>
  <si>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</si>
  <si>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</si>
  <si>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</si>
  <si>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</si>
  <si>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</si>
  <si>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</si>
  <si>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</si>
  <si>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</si>
  <si>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</si>
  <si>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</si>
  <si>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</si>
  <si>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</si>
  <si>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</si>
  <si>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</si>
  <si>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</si>
  <si>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</si>
  <si>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</si>
  <si>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</si>
  <si>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</si>
  <si>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</si>
  <si>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</si>
  <si>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</si>
  <si>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</si>
  <si>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</si>
  <si>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</si>
  <si>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</si>
  <si>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</si>
  <si>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</si>
  <si>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</si>
  <si>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</si>
  <si>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</si>
  <si>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</si>
  <si>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</si>
  <si>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</si>
  <si>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</si>
  <si>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</si>
  <si>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</si>
  <si>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</si>
  <si>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</si>
  <si>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</si>
  <si>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</si>
  <si>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</si>
  <si>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</si>
  <si>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</si>
  <si>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</si>
  <si>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</si>
  <si>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</si>
  <si>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</si>
  <si>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</si>
  <si>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</si>
  <si>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</si>
  <si>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</si>
  <si>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</si>
  <si>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</si>
  <si>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</si>
  <si>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</si>
  <si>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</si>
  <si>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</si>
  <si>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</si>
  <si>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</si>
  <si>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</si>
  <si>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</si>
  <si>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</si>
  <si>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</si>
  <si>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</si>
  <si>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</si>
  <si>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</si>
  <si>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</si>
  <si>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</si>
  <si>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</si>
  <si>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</si>
  <si>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</si>
  <si>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</si>
  <si>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</si>
  <si>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</si>
  <si>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</si>
  <si>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</si>
  <si>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</si>
  <si>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</si>
  <si>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</si>
  <si>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</si>
  <si>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</si>
  <si>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</si>
  <si>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</si>
  <si>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</si>
  <si>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</si>
  <si>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</si>
  <si>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</si>
  <si>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</si>
  <si>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</si>
  <si>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</si>
  <si>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</si>
  <si>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</si>
  <si>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</si>
  <si>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</si>
  <si>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</si>
  <si>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</si>
  <si>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</si>
  <si>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</si>
  <si>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</si>
  <si>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</si>
  <si>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</si>
  <si>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</si>
  <si>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</si>
  <si>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</si>
  <si>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</si>
  <si>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</si>
  <si>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</si>
  <si>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</si>
  <si>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</si>
  <si>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</si>
  <si>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</si>
  <si>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</si>
  <si>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</si>
  <si>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</si>
  <si>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</si>
  <si>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</si>
  <si>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</si>
  <si>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</si>
  <si>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</si>
  <si>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</si>
  <si>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</si>
  <si>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</si>
  <si>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</si>
  <si>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</si>
  <si>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</si>
  <si>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</si>
  <si>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</si>
  <si>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</si>
  <si>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</si>
  <si>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</si>
  <si>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</si>
  <si>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</si>
  <si>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</si>
  <si>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</si>
  <si>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</si>
  <si>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</si>
  <si>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</si>
  <si>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</si>
  <si>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</si>
  <si>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</si>
  <si>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</si>
  <si>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</si>
  <si>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</si>
  <si>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</si>
  <si>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</si>
  <si>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</si>
  <si>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</si>
  <si>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</si>
  <si>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</si>
  <si>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</si>
  <si>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</si>
  <si>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</si>
  <si>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</si>
  <si>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</si>
  <si>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</si>
  <si>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</si>
  <si>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</si>
  <si>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</si>
  <si>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</si>
  <si>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</si>
  <si>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</si>
  <si>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</si>
  <si>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</si>
  <si>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</si>
  <si>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</si>
  <si>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</si>
  <si>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</si>
  <si>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</si>
  <si>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</si>
  <si>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</si>
  <si>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</si>
  <si>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</si>
  <si>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</si>
  <si>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</si>
  <si>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</si>
  <si>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</si>
  <si>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</si>
  <si>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</si>
  <si>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</si>
  <si>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</si>
  <si>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</si>
  <si>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</si>
  <si>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</si>
  <si>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</si>
  <si>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</si>
  <si>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</si>
  <si>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</si>
  <si>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</si>
  <si>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</si>
  <si>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</si>
  <si>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</si>
  <si>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</si>
  <si>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</si>
  <si>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</si>
  <si>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</si>
  <si>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</si>
  <si>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</si>
  <si>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</si>
  <si>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</si>
  <si>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</si>
  <si>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</si>
  <si>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</si>
  <si>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</si>
  <si>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</si>
  <si>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</si>
  <si>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</si>
  <si>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</si>
  <si>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</si>
  <si>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</si>
  <si>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</si>
  <si>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</si>
  <si>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</si>
  <si>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</si>
  <si>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</si>
  <si>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</si>
  <si>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</si>
  <si>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</si>
  <si>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</si>
  <si>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</si>
  <si>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</si>
  <si>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</si>
  <si>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</si>
  <si>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</si>
  <si>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</si>
  <si>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</si>
  <si>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</si>
  <si>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</si>
  <si>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</si>
  <si>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</si>
  <si>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</si>
  <si>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</si>
  <si>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</si>
  <si>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</si>
  <si>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</si>
  <si>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</si>
  <si>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</si>
  <si>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</si>
  <si>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</si>
  <si>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</si>
  <si>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</si>
  <si>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</si>
  <si>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</si>
  <si>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</si>
  <si>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</si>
  <si>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</si>
  <si>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</si>
  <si>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</si>
  <si>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</si>
  <si>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</si>
  <si>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</si>
  <si>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</si>
  <si>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</si>
  <si>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</si>
  <si>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</si>
  <si>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</si>
  <si>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</si>
  <si>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</si>
  <si>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</si>
  <si>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</si>
  <si>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</si>
  <si>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</si>
  <si>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</si>
  <si>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</si>
  <si>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</si>
  <si>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</si>
  <si>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</si>
  <si>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</si>
  <si>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</si>
  <si>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</si>
  <si>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</si>
  <si>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</si>
  <si>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</si>
  <si>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</si>
  <si>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</si>
  <si>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</si>
  <si>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</si>
  <si>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</si>
  <si>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</si>
  <si>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</si>
  <si>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</si>
  <si>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</si>
  <si>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</si>
  <si>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</si>
  <si>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</si>
  <si>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</si>
  <si>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</si>
  <si>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</si>
  <si>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</si>
  <si>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</si>
  <si>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</si>
  <si>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</si>
  <si>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</si>
  <si>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</si>
  <si>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</si>
  <si>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</si>
  <si>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</si>
  <si>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</si>
  <si>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</si>
  <si>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</si>
  <si>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</si>
  <si>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</si>
  <si>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</si>
  <si>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</si>
  <si>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</si>
  <si>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</si>
  <si>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</si>
  <si>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</si>
  <si>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</si>
  <si>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</si>
  <si>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</si>
  <si>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</si>
  <si>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</si>
  <si>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</si>
  <si>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</si>
  <si>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</si>
  <si>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</si>
  <si>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</si>
  <si>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</si>
  <si>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</si>
  <si>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</si>
  <si>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</si>
  <si>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</si>
  <si>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</si>
  <si>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</si>
  <si>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</si>
  <si>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</si>
  <si>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</si>
  <si>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</si>
  <si>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</si>
  <si>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</si>
  <si>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</si>
  <si>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</si>
  <si>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</si>
  <si>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</si>
  <si>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</si>
  <si>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</si>
  <si>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</si>
  <si>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</si>
  <si>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</si>
  <si>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</si>
  <si>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</si>
  <si>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</si>
  <si>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</si>
  <si>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</si>
  <si>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</si>
  <si>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</si>
  <si>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</si>
  <si>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</si>
  <si>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</si>
  <si>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</si>
  <si>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</si>
  <si>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</si>
  <si>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</si>
  <si>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</si>
  <si>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</si>
  <si>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</si>
  <si>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</si>
  <si>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</si>
  <si>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</si>
  <si>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</si>
  <si>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</si>
  <si>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</si>
  <si>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</si>
  <si>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</si>
  <si>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</si>
  <si>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</si>
  <si>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</si>
  <si>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</si>
  <si>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</si>
  <si>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</si>
  <si>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</si>
  <si>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</si>
  <si>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</si>
  <si>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</si>
  <si>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</si>
  <si>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</si>
  <si>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</si>
  <si>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</si>
  <si>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</si>
  <si>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</si>
  <si>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</si>
  <si>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</si>
  <si>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</si>
  <si>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</si>
  <si>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</si>
  <si>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</si>
  <si>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</si>
  <si>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</si>
  <si>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</si>
  <si>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</si>
  <si>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</si>
  <si>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</si>
  <si>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</si>
  <si>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</si>
  <si>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</si>
  <si>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</si>
  <si>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</si>
  <si>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</si>
  <si>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</si>
  <si>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</si>
  <si>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</si>
  <si>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</si>
  <si>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</si>
  <si>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</si>
  <si>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</si>
  <si>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</si>
  <si>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</si>
  <si>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</si>
  <si>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</si>
  <si>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</si>
  <si>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</si>
  <si>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</si>
  <si>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</si>
  <si>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</si>
  <si>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</si>
  <si>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</si>
  <si>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</si>
  <si>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</si>
  <si>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</si>
  <si>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</si>
  <si>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</si>
  <si>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</si>
  <si>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</si>
  <si>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</si>
  <si>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</si>
  <si>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</si>
  <si>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</si>
  <si>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</si>
  <si>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</si>
  <si>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</si>
  <si>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</si>
  <si>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</si>
  <si>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</si>
  <si>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</si>
  <si>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</si>
  <si>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</si>
  <si>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</si>
  <si>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</si>
  <si>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</si>
  <si>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</si>
  <si>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</si>
  <si>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</si>
  <si>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</si>
  <si>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</si>
  <si>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</si>
  <si>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</si>
  <si>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</si>
  <si>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</si>
  <si>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</si>
  <si>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</si>
  <si>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</si>
  <si>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</si>
  <si>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</si>
  <si>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</si>
  <si>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</si>
  <si>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</si>
  <si>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</si>
  <si>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</si>
  <si>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</si>
  <si>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</si>
  <si>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</si>
  <si>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</si>
  <si>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</si>
  <si>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</si>
  <si>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</si>
  <si>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</si>
  <si>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</si>
  <si>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</si>
  <si>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</si>
  <si>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</si>
  <si>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</si>
  <si>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</si>
  <si>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</si>
  <si>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</si>
  <si>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</si>
  <si>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</si>
  <si>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</si>
  <si>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</si>
  <si>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</si>
  <si>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</si>
  <si>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</si>
  <si>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</si>
  <si>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</si>
  <si>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</si>
  <si>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</si>
  <si>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</si>
  <si>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</si>
  <si>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</si>
  <si>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</si>
  <si>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</si>
  <si>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</si>
  <si>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</si>
  <si>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</si>
  <si>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</si>
  <si>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</si>
  <si>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</si>
  <si>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</si>
  <si>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</si>
  <si>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</si>
  <si>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</si>
  <si>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</si>
  <si>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</si>
  <si>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</si>
  <si>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</si>
  <si>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</si>
  <si>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</si>
  <si>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</si>
  <si>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</si>
  <si>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</si>
  <si>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</si>
  <si>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</si>
  <si>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</si>
  <si>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</si>
  <si>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</si>
  <si>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</si>
  <si>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</si>
  <si>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</si>
  <si>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</si>
  <si>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</si>
  <si>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</si>
  <si>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</si>
  <si>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</si>
  <si>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</si>
  <si>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</si>
  <si>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</si>
  <si>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</si>
  <si>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</si>
  <si>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</si>
  <si>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</si>
  <si>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</si>
  <si>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</si>
  <si>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</si>
  <si>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</si>
  <si>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</si>
  <si>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</si>
  <si>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</si>
  <si>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</si>
  <si>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</si>
  <si>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</si>
  <si>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</si>
  <si>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</si>
  <si>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</si>
  <si>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</si>
  <si>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</si>
  <si>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</si>
  <si>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</si>
  <si>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</si>
  <si>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</si>
  <si>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</si>
  <si>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</si>
  <si>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</si>
  <si>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</si>
  <si>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Jan</t>
  </si>
  <si>
    <t>Feb</t>
  </si>
  <si>
    <t>Mar</t>
  </si>
  <si>
    <t>Apr</t>
  </si>
  <si>
    <t>May</t>
  </si>
  <si>
    <t>Jun</t>
  </si>
  <si>
    <t>Jul</t>
  </si>
  <si>
    <t>Aug</t>
  </si>
  <si>
    <t>Sep</t>
  </si>
  <si>
    <t>Oct</t>
  </si>
  <si>
    <t>Nov</t>
  </si>
  <si>
    <t>Dec</t>
  </si>
  <si>
    <t>Sum of Profit</t>
  </si>
  <si>
    <t>Values</t>
  </si>
  <si>
    <t>States</t>
  </si>
  <si>
    <t>total</t>
  </si>
  <si>
    <t>Sum of Quantity</t>
  </si>
  <si>
    <t>Count of Order ID</t>
  </si>
  <si>
    <t>Sum of Profit Margin</t>
  </si>
  <si>
    <t>Monthly sales and profit</t>
  </si>
  <si>
    <t>Statewise Sales</t>
  </si>
  <si>
    <t>Subcategory wise Sales</t>
  </si>
  <si>
    <t>Category wise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</si>
</sst>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quot;#&quot;\ 0"/>
  </numFmts>
  <fonts count="15" x14ac:knownFonts="1">
    <font>
      <sz val="11"/>
      <color theme="1"/>
      <name val="Calibri"/>
      <scheme val="minor"/>
    </font>
    <font>
      <sz val="12"/>
      <color rgb="FF000000"/>
      <name val="Calibri"/>
    </font>
    <font>
      <sz val="11"/>
      <color theme="1"/>
      <name val="Calibri"/>
      <scheme val="minor"/>
    </font>
    <font>
      <sz val="11"/>
      <color theme="1"/>
      <name val="Calibri"/>
    </font>
    <font>
      <sz val="11"/>
      <color theme="0"/>
      <name val="Calibri"/>
      <family val="2"/>
      <scheme val="minor"/>
    </font>
    <font>
      <sz val="16"/>
      <color theme="0"/>
      <name val="Calibri"/>
      <family val="2"/>
      <scheme val="minor"/>
    </font>
    <font>
      <sz val="16"/>
      <color theme="1"/>
      <name val="Calibri"/>
      <family val="2"/>
      <scheme val="minor"/>
    </font>
    <font>
      <sz val="18"/>
      <color theme="0"/>
      <name val="Calibri"/>
      <family val="2"/>
      <scheme val="minor"/>
    </font>
    <font>
      <b/>
      <sz val="18"/>
      <color theme="0"/>
      <name val="Calibri"/>
      <family val="2"/>
      <scheme val="minor"/>
    </font>
    <font>
      <b/>
      <sz val="16"/>
      <color theme="1"/>
      <name val="Calibri"/>
      <family val="2"/>
      <scheme val="minor"/>
    </font>
    <font>
      <b/>
      <sz val="16"/>
      <color theme="0"/>
      <name val="Calibri"/>
      <family val="2"/>
      <scheme val="minor"/>
    </font>
    <font>
      <sz val="18"/>
      <color theme="1"/>
      <name val="Calibri"/>
      <family val="2"/>
      <scheme val="minor"/>
    </font>
    <font>
      <sz val="26"/>
      <color theme="0"/>
      <name val="Calibri"/>
      <family val="2"/>
      <scheme val="minor"/>
    </font>
    <font>
      <sz val="26"/>
      <color theme="1"/>
      <name val="Calibri"/>
      <family val="2"/>
      <scheme val="minor"/>
    </font>
    <font>
      <b/>
      <sz val="11"/>
      <color theme="1"/>
      <name val="Lato black"/>
    </font>
  </fonts>
  <fills count="7">
    <fill>
      <patternFill patternType="none"/>
    </fill>
    <fill>
      <patternFill patternType="gray125"/>
    </fill>
    <fill>
      <patternFill patternType="solid">
        <fgColor rgb="FF030637"/>
        <bgColor indexed="64"/>
      </patternFill>
    </fill>
    <fill>
      <patternFill patternType="solid">
        <fgColor rgb="FF3C075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0.34998626667073579"/>
        <bgColor indexed="64"/>
      </patternFill>
    </fill>
  </fills>
  <borders count="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0">
    <xf numFmtId="0" fontId="0" fillId="0" borderId="0" xfId="0"/>
    <xf numFmtId="0" fontId="1" fillId="0" borderId="0" xfId="0" applyFont="1"/>
    <xf numFmtId="0" fontId="2" fillId="0" borderId="0" xfId="0" applyFont="1"/>
    <xf numFmtId="14" fontId="3" fillId="0" borderId="0" xfId="0" applyNumberFormat="1" applyFont="1"/>
    <xf numFmtId="0" fontId="0" fillId="0" borderId="1" xfId="0" pivotButton="1" applyBorder="1"/>
    <xf numFmtId="0" fontId="0" fillId="0" borderId="1" xfId="0" applyBorder="1" applyAlignment="1">
      <alignment horizontal="left"/>
    </xf>
    <xf numFmtId="0" fontId="0" fillId="0" borderId="3" xfId="0" applyBorder="1" applyAlignment="1">
      <alignment horizontal="left"/>
    </xf>
    <xf numFmtId="0" fontId="0" fillId="0" borderId="2" xfId="0" applyBorder="1" applyAlignment="1">
      <alignment horizontal="left"/>
    </xf>
    <xf numFmtId="0" fontId="0" fillId="0" borderId="4" xfId="0" applyBorder="1"/>
    <xf numFmtId="165" fontId="0" fillId="0" borderId="0" xfId="0" applyNumberFormat="1"/>
    <xf numFmtId="165" fontId="0" fillId="0" borderId="6" xfId="0" applyNumberFormat="1" applyBorder="1"/>
    <xf numFmtId="14" fontId="0" fillId="0" borderId="0" xfId="0" applyNumberFormat="1"/>
    <xf numFmtId="0" fontId="0" fillId="2" borderId="0" xfId="0" applyFill="1" applyAlignment="1">
      <alignment horizontal="center"/>
    </xf>
    <xf numFmtId="0" fontId="6" fillId="0" borderId="7" xfId="0" applyFont="1" applyBorder="1"/>
    <xf numFmtId="0" fontId="6" fillId="0" borderId="7" xfId="0" applyFont="1" applyBorder="1" applyAlignment="1">
      <alignment horizontal="left"/>
    </xf>
    <xf numFmtId="165" fontId="6" fillId="0" borderId="7" xfId="0" applyNumberFormat="1" applyFont="1" applyBorder="1"/>
    <xf numFmtId="0" fontId="7" fillId="3" borderId="7" xfId="0" applyFont="1" applyFill="1" applyBorder="1" applyAlignment="1">
      <alignment horizontal="center" vertical="center"/>
    </xf>
    <xf numFmtId="0" fontId="8" fillId="3" borderId="7" xfId="0" applyFont="1" applyFill="1" applyBorder="1" applyAlignment="1">
      <alignment horizontal="center" vertical="center"/>
    </xf>
    <xf numFmtId="0" fontId="9" fillId="4" borderId="7" xfId="0" applyFont="1" applyFill="1" applyBorder="1"/>
    <xf numFmtId="0" fontId="9" fillId="4" borderId="7" xfId="0" applyFont="1" applyFill="1" applyBorder="1" applyAlignment="1">
      <alignment horizontal="left"/>
    </xf>
    <xf numFmtId="0" fontId="0" fillId="0" borderId="4" xfId="0" applyNumberFormat="1" applyBorder="1"/>
    <xf numFmtId="0" fontId="0" fillId="0" borderId="5" xfId="0" applyNumberFormat="1" applyBorder="1"/>
    <xf numFmtId="0" fontId="0" fillId="0" borderId="6" xfId="0" applyNumberFormat="1" applyBorder="1"/>
    <xf numFmtId="0" fontId="6" fillId="0" borderId="7" xfId="0" applyNumberFormat="1" applyFont="1" applyBorder="1"/>
    <xf numFmtId="0" fontId="9" fillId="4" borderId="7" xfId="0" applyNumberFormat="1" applyFont="1" applyFill="1" applyBorder="1"/>
    <xf numFmtId="0" fontId="6" fillId="0" borderId="0" xfId="0" applyFont="1"/>
    <xf numFmtId="0" fontId="10" fillId="3" borderId="7" xfId="0" applyFont="1" applyFill="1" applyBorder="1" applyAlignment="1">
      <alignment horizontal="center" vertical="center"/>
    </xf>
    <xf numFmtId="0" fontId="6" fillId="4" borderId="7" xfId="0" applyFont="1" applyFill="1" applyBorder="1"/>
    <xf numFmtId="0" fontId="6" fillId="5" borderId="7" xfId="0" applyFont="1" applyFill="1" applyBorder="1"/>
    <xf numFmtId="165" fontId="6" fillId="5" borderId="7" xfId="0" applyNumberFormat="1" applyFont="1" applyFill="1" applyBorder="1"/>
    <xf numFmtId="0" fontId="4" fillId="0" borderId="0" xfId="0" applyFont="1"/>
    <xf numFmtId="0" fontId="5" fillId="0" borderId="0" xfId="0" applyFont="1"/>
    <xf numFmtId="0" fontId="12" fillId="3" borderId="7" xfId="0" applyFont="1" applyFill="1" applyBorder="1" applyAlignment="1">
      <alignment horizontal="center" vertical="center"/>
    </xf>
    <xf numFmtId="0" fontId="13" fillId="4" borderId="7" xfId="0" applyFont="1" applyFill="1" applyBorder="1"/>
    <xf numFmtId="0" fontId="13" fillId="0" borderId="7" xfId="0" applyFont="1" applyBorder="1" applyAlignment="1">
      <alignment horizontal="left"/>
    </xf>
    <xf numFmtId="10" fontId="13" fillId="0" borderId="7" xfId="0" applyNumberFormat="1" applyFont="1" applyBorder="1"/>
    <xf numFmtId="0" fontId="13" fillId="4" borderId="7" xfId="0" applyFont="1" applyFill="1" applyBorder="1" applyAlignment="1">
      <alignment horizontal="left"/>
    </xf>
    <xf numFmtId="10" fontId="13" fillId="4" borderId="7" xfId="0" applyNumberFormat="1" applyFont="1" applyFill="1" applyBorder="1"/>
    <xf numFmtId="0" fontId="11" fillId="6" borderId="7" xfId="0" applyFont="1" applyFill="1" applyBorder="1"/>
    <xf numFmtId="0" fontId="11" fillId="0" borderId="7" xfId="0" applyFont="1" applyBorder="1" applyAlignment="1">
      <alignment horizontal="left"/>
    </xf>
    <xf numFmtId="0" fontId="11" fillId="6" borderId="7" xfId="0" applyFont="1" applyFill="1" applyBorder="1" applyAlignment="1">
      <alignment horizontal="left"/>
    </xf>
    <xf numFmtId="0" fontId="5" fillId="3" borderId="7" xfId="0" applyFont="1" applyFill="1" applyBorder="1"/>
    <xf numFmtId="166" fontId="6" fillId="0" borderId="7" xfId="0" applyNumberFormat="1" applyFont="1" applyBorder="1"/>
    <xf numFmtId="167" fontId="6" fillId="0" borderId="7" xfId="0" applyNumberFormat="1" applyFont="1" applyBorder="1"/>
    <xf numFmtId="10" fontId="6" fillId="0" borderId="7" xfId="0" applyNumberFormat="1" applyFont="1" applyBorder="1"/>
    <xf numFmtId="0" fontId="6" fillId="4" borderId="7" xfId="0" applyFont="1" applyFill="1" applyBorder="1" applyAlignment="1">
      <alignment horizontal="left"/>
    </xf>
    <xf numFmtId="0" fontId="6" fillId="4" borderId="7" xfId="0" applyNumberFormat="1" applyFont="1" applyFill="1" applyBorder="1"/>
    <xf numFmtId="164" fontId="14" fillId="0" borderId="0" xfId="0" applyNumberFormat="1" applyFont="1"/>
    <xf numFmtId="0" fontId="11" fillId="0" borderId="7" xfId="0" applyNumberFormat="1" applyFont="1" applyBorder="1"/>
    <xf numFmtId="0" fontId="11" fillId="6" borderId="7" xfId="0" applyNumberFormat="1" applyFont="1" applyFill="1" applyBorder="1"/>
  </cellXfs>
  <cellStyles count="1">
    <cellStyle name="Normal" xfId="0" builtinId="0"/>
  </cellStyles>
  <dxfs count="365">
    <dxf>
      <font>
        <sz val="16"/>
      </font>
    </dxf>
    <dxf>
      <font>
        <sz val="16"/>
      </font>
    </dxf>
    <dxf>
      <font>
        <sz val="16"/>
      </font>
    </dxf>
    <dxf>
      <font>
        <sz val="16"/>
      </font>
    </dxf>
    <dxf>
      <font>
        <sz val="16"/>
      </font>
    </dxf>
    <dxf>
      <font>
        <sz val="16"/>
      </font>
    </dxf>
    <dxf>
      <fill>
        <patternFill patternType="solid">
          <bgColor rgb="FF3C0753"/>
        </patternFill>
      </fill>
    </dxf>
    <dxf>
      <fill>
        <patternFill patternType="solid">
          <bgColor rgb="FF3C0753"/>
        </patternFill>
      </fill>
    </dxf>
    <dxf>
      <font>
        <color theme="0"/>
      </font>
    </dxf>
    <dxf>
      <font>
        <color theme="0"/>
      </font>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3C0753"/>
        </patternFill>
      </fill>
    </dxf>
    <dxf>
      <font>
        <color theme="0"/>
      </font>
    </dxf>
    <dxf>
      <font>
        <sz val="20"/>
      </font>
    </dxf>
    <dxf>
      <font>
        <sz val="20"/>
      </font>
    </dxf>
    <dxf>
      <font>
        <sz val="20"/>
      </font>
    </dxf>
    <dxf>
      <font>
        <sz val="20"/>
      </font>
    </dxf>
    <dxf>
      <fill>
        <patternFill patternType="solid">
          <bgColor rgb="FF3C0753"/>
        </patternFill>
      </fill>
    </dxf>
    <dxf>
      <fill>
        <patternFill patternType="solid">
          <bgColor rgb="FF3C0753"/>
        </patternFill>
      </fill>
    </dxf>
    <dxf>
      <fill>
        <patternFill>
          <bgColor theme="0" tint="-0.14999847407452621"/>
        </patternFill>
      </fill>
    </dxf>
    <dxf>
      <fill>
        <patternFill>
          <bgColor theme="0" tint="-0.14999847407452621"/>
        </patternFill>
      </fill>
    </dxf>
    <dxf>
      <fill>
        <patternFill patternType="solid">
          <bgColor theme="0" tint="-0.14999847407452621"/>
        </patternFill>
      </fill>
    </dxf>
    <dxf>
      <fill>
        <patternFill patternType="solid">
          <bgColor theme="0" tint="-0.14999847407452621"/>
        </patternFill>
      </fill>
    </dxf>
    <dxf>
      <font>
        <sz val="26"/>
      </font>
    </dxf>
    <dxf>
      <font>
        <sz val="26"/>
      </font>
    </dxf>
    <dxf>
      <font>
        <sz val="26"/>
      </font>
    </dxf>
    <dxf>
      <font>
        <sz val="26"/>
      </font>
    </dxf>
    <dxf>
      <font>
        <sz val="26"/>
      </font>
    </dxf>
    <dxf>
      <font>
        <sz val="2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3C0753"/>
        </patternFill>
      </fill>
    </dxf>
    <dxf>
      <fill>
        <patternFill patternType="solid">
          <bgColor rgb="FF3C0753"/>
        </patternFill>
      </fill>
    </dxf>
    <dxf>
      <font>
        <color theme="0"/>
      </font>
    </dxf>
    <dxf>
      <font>
        <color theme="0"/>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rgb="FF3C0753"/>
        </patternFill>
      </fill>
    </dxf>
    <dxf>
      <fill>
        <patternFill patternType="solid">
          <bgColor rgb="FF3C0753"/>
        </patternFill>
      </fill>
    </dxf>
    <dxf>
      <font>
        <color theme="0"/>
      </font>
    </dxf>
    <dxf>
      <font>
        <color theme="0"/>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theme="0" tint="-0.14999847407452621"/>
        </patternFill>
      </fill>
    </dxf>
    <dxf>
      <fill>
        <patternFill patternType="solid">
          <bgColor rgb="FF3C0753"/>
        </patternFill>
      </fill>
    </dxf>
    <dxf>
      <fill>
        <patternFill patternType="solid">
          <bgColor rgb="FF3C0753"/>
        </patternFill>
      </fill>
    </dxf>
    <dxf>
      <font>
        <color theme="0"/>
      </font>
    </dxf>
    <dxf>
      <font>
        <color theme="0"/>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rgb="FF3C0753"/>
        </patternFill>
      </fill>
    </dxf>
    <dxf>
      <fill>
        <patternFill patternType="solid">
          <bgColor rgb="FF3C0753"/>
        </patternFill>
      </fill>
    </dxf>
    <dxf>
      <font>
        <color theme="0"/>
      </font>
    </dxf>
    <dxf>
      <font>
        <color theme="0"/>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rgb="FF3C0753"/>
        </patternFill>
      </fill>
    </dxf>
    <dxf>
      <fill>
        <patternFill patternType="solid">
          <bgColor rgb="FF3C0753"/>
        </patternFill>
      </fill>
    </dxf>
    <dxf>
      <font>
        <color theme="0"/>
      </font>
    </dxf>
    <dxf>
      <font>
        <color theme="0"/>
      </fon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0.14999847407452621"/>
        </patternFill>
      </fill>
    </dxf>
    <dxf>
      <fill>
        <patternFill patternType="solid">
          <bgColor rgb="FF3C0753"/>
        </patternFill>
      </fill>
    </dxf>
    <dxf>
      <fill>
        <patternFill patternType="solid">
          <bgColor rgb="FF3C0753"/>
        </patternFill>
      </fill>
    </dxf>
    <dxf>
      <font>
        <color theme="0"/>
      </font>
    </dxf>
    <dxf>
      <font>
        <color theme="0"/>
      </font>
    </dxf>
    <dxf>
      <font>
        <sz val="14"/>
      </font>
    </dxf>
    <dxf>
      <font>
        <sz val="14"/>
      </font>
    </dxf>
    <dxf>
      <font>
        <sz val="16"/>
      </font>
    </dxf>
    <dxf>
      <font>
        <sz val="14"/>
      </font>
    </dxf>
    <dxf>
      <fill>
        <patternFill>
          <bgColor theme="0" tint="-0.34998626667073579"/>
        </patternFill>
      </fill>
    </dxf>
    <dxf>
      <fill>
        <patternFill>
          <bgColor theme="0" tint="-0.34998626667073579"/>
        </patternFill>
      </fill>
    </dxf>
    <dxf>
      <font>
        <sz val="16"/>
      </font>
    </dxf>
    <dxf>
      <font>
        <sz val="16"/>
      </font>
    </dxf>
    <dxf>
      <fill>
        <patternFill patternType="solid">
          <bgColor theme="0" tint="-0.34998626667073579"/>
        </patternFill>
      </fill>
    </dxf>
    <dxf>
      <fill>
        <patternFill patternType="solid">
          <bgColor theme="0" tint="-0.34998626667073579"/>
        </patternFill>
      </fill>
    </dxf>
    <dxf>
      <font>
        <color theme="1"/>
      </font>
    </dxf>
    <dxf>
      <font>
        <color theme="1"/>
      </font>
    </dxf>
    <dxf>
      <font>
        <sz val="18"/>
      </font>
    </dxf>
    <dxf>
      <font>
        <sz val="18"/>
      </font>
    </dxf>
    <dxf>
      <font>
        <sz val="18"/>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 0.00,\ &quot;K&quo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ill>
        <patternFill patternType="solid">
          <bgColor theme="0" tint="-0.14999847407452621"/>
        </patternFill>
      </fill>
    </dxf>
    <dxf>
      <fill>
        <patternFill patternType="solid">
          <bgColor theme="0" tint="-0.14999847407452621"/>
        </patternFill>
      </fill>
    </dxf>
    <dxf>
      <font>
        <b/>
      </font>
    </dxf>
    <dxf>
      <font>
        <b/>
      </font>
    </dxf>
    <dxf>
      <fill>
        <patternFill patternType="solid">
          <bgColor theme="0" tint="-0.14999847407452621"/>
        </patternFill>
      </fill>
    </dxf>
    <dxf>
      <fill>
        <patternFill patternType="solid">
          <bgColor theme="0" tint="-0.14999847407452621"/>
        </patternFill>
      </fill>
    </dxf>
    <dxf>
      <font>
        <color theme="0"/>
      </font>
      <fill>
        <patternFill>
          <bgColor rgb="FF660033"/>
        </patternFill>
      </fill>
      <border>
        <bottom style="thin">
          <color theme="4"/>
        </bottom>
        <vertical/>
        <horizontal/>
      </border>
    </dxf>
    <dxf>
      <font>
        <color theme="0"/>
      </font>
      <fill>
        <patternFill patternType="solid">
          <fgColor rgb="FF910A67"/>
          <bgColor rgb="FF660033"/>
        </patternFill>
      </fill>
      <border>
        <left style="thin">
          <color theme="4"/>
        </left>
        <right style="thin">
          <color theme="4"/>
        </right>
        <top style="thin">
          <color theme="4"/>
        </top>
        <bottom style="thin">
          <color theme="4"/>
        </bottom>
        <vertical/>
        <horizontal/>
      </border>
    </dxf>
    <dxf>
      <font>
        <sz val="16"/>
      </font>
    </dxf>
    <dxf>
      <font>
        <sz val="16"/>
      </font>
    </dxf>
    <dxf>
      <font>
        <sz val="16"/>
      </font>
    </dxf>
    <dxf>
      <font>
        <sz val="16"/>
      </font>
    </dxf>
    <dxf>
      <font>
        <sz val="16"/>
      </font>
    </dxf>
    <dxf>
      <font>
        <sz val="16"/>
      </font>
    </dxf>
    <dxf>
      <fill>
        <patternFill patternType="solid">
          <bgColor rgb="FF3C0753"/>
        </patternFill>
      </fill>
    </dxf>
    <dxf>
      <fill>
        <patternFill patternType="solid">
          <bgColor rgb="FF3C0753"/>
        </patternFill>
      </fill>
    </dxf>
    <dxf>
      <font>
        <color theme="0"/>
      </font>
    </dxf>
    <dxf>
      <font>
        <color theme="0"/>
      </font>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3C0753"/>
        </patternFill>
      </fill>
    </dxf>
    <dxf>
      <font>
        <color theme="0"/>
      </font>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8"/>
      </font>
    </dxf>
    <dxf>
      <font>
        <sz val="18"/>
      </font>
    </dxf>
    <dxf>
      <font>
        <sz val="18"/>
      </font>
    </dxf>
    <dxf>
      <font>
        <sz val="18"/>
      </font>
    </dxf>
    <dxf>
      <font>
        <sz val="18"/>
      </font>
    </dxf>
    <dxf>
      <font>
        <sz val="1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26"/>
      </font>
    </dxf>
    <dxf>
      <font>
        <sz val="26"/>
      </font>
    </dxf>
    <dxf>
      <font>
        <sz val="26"/>
      </font>
    </dxf>
    <dxf>
      <font>
        <sz val="26"/>
      </font>
    </dxf>
    <dxf>
      <font>
        <sz val="26"/>
      </font>
    </dxf>
    <dxf>
      <font>
        <sz val="26"/>
      </font>
    </dxf>
    <dxf>
      <fill>
        <patternFill patternType="solid">
          <bgColor theme="0" tint="-0.14999847407452621"/>
        </patternFill>
      </fill>
    </dxf>
    <dxf>
      <fill>
        <patternFill patternType="solid">
          <bgColor theme="0" tint="-0.14999847407452621"/>
        </patternFill>
      </fill>
    </dxf>
    <dxf>
      <fill>
        <patternFill>
          <bgColor theme="0" tint="-0.14999847407452621"/>
        </patternFill>
      </fill>
    </dxf>
    <dxf>
      <fill>
        <patternFill>
          <bgColor theme="0" tint="-0.14999847407452621"/>
        </patternFill>
      </fill>
    </dxf>
    <dxf>
      <fill>
        <patternFill patternType="solid">
          <bgColor rgb="FF3C0753"/>
        </patternFill>
      </fill>
    </dxf>
    <dxf>
      <fill>
        <patternFill patternType="solid">
          <bgColor rgb="FF3C0753"/>
        </patternFill>
      </fill>
    </dxf>
    <dxf>
      <font>
        <sz val="20"/>
      </font>
    </dxf>
    <dxf>
      <font>
        <sz val="20"/>
      </font>
    </dxf>
    <dxf>
      <font>
        <sz val="20"/>
      </font>
    </dxf>
    <dxf>
      <font>
        <sz val="20"/>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ill>
        <patternFill patternType="solid">
          <bgColor rgb="FF3C0753"/>
        </patternFill>
      </fill>
    </dxf>
    <dxf>
      <font>
        <color theme="1"/>
      </font>
    </dxf>
    <dxf>
      <font>
        <color theme="1"/>
      </font>
    </dxf>
    <dxf>
      <fill>
        <patternFill patternType="solid">
          <bgColor theme="0" tint="-0.34998626667073579"/>
        </patternFill>
      </fill>
    </dxf>
    <dxf>
      <fill>
        <patternFill patternType="solid">
          <bgColor theme="0" tint="-0.34998626667073579"/>
        </patternFill>
      </fill>
    </dxf>
    <dxf>
      <font>
        <sz val="16"/>
      </font>
    </dxf>
    <dxf>
      <font>
        <sz val="16"/>
      </font>
    </dxf>
    <dxf>
      <fill>
        <patternFill>
          <bgColor theme="0" tint="-0.34998626667073579"/>
        </patternFill>
      </fill>
    </dxf>
    <dxf>
      <fill>
        <patternFill>
          <bgColor theme="0" tint="-0.34998626667073579"/>
        </patternFill>
      </fill>
    </dxf>
    <dxf>
      <font>
        <sz val="14"/>
      </font>
    </dxf>
    <dxf>
      <font>
        <sz val="16"/>
      </font>
    </dxf>
    <dxf>
      <font>
        <sz val="14"/>
      </font>
    </dxf>
    <dxf>
      <font>
        <sz val="14"/>
      </font>
    </dxf>
    <dxf>
      <font>
        <color theme="0"/>
      </font>
    </dxf>
    <dxf>
      <font>
        <color theme="0"/>
      </font>
    </dxf>
    <dxf>
      <fill>
        <patternFill patternType="solid">
          <bgColor rgb="FF3C0753"/>
        </patternFill>
      </fill>
    </dxf>
    <dxf>
      <fill>
        <patternFill patternType="solid">
          <bgColor rgb="FF3C0753"/>
        </patternFill>
      </fill>
    </dxf>
    <dxf>
      <numFmt numFmtId="165" formatCode="\$\ 0.00,\ &quot;K&quot;"/>
    </dxf>
    <dxf>
      <font>
        <sz val="16"/>
      </font>
    </dxf>
    <dxf>
      <font>
        <sz val="16"/>
      </font>
    </dxf>
    <dxf>
      <font>
        <sz val="16"/>
      </font>
    </dxf>
    <dxf>
      <font>
        <sz val="16"/>
      </font>
    </dxf>
    <dxf>
      <font>
        <sz val="16"/>
      </font>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ill>
        <patternFill patternType="solid">
          <bgColor theme="0" tint="-0.14999847407452621"/>
        </patternFill>
      </fill>
    </dxf>
    <dxf>
      <fill>
        <patternFill patternType="solid">
          <bgColor theme="0" tint="-0.14999847407452621"/>
        </patternFill>
      </fill>
    </dxf>
    <dxf>
      <font>
        <b/>
      </font>
    </dxf>
    <dxf>
      <font>
        <b/>
      </font>
    </dxf>
    <dxf>
      <fill>
        <patternFill patternType="solid">
          <bgColor theme="0" tint="-0.14999847407452621"/>
        </patternFill>
      </fill>
    </dxf>
    <dxf>
      <fill>
        <patternFill patternType="solid">
          <bgColor theme="0" tint="-0.14999847407452621"/>
        </patternFill>
      </fill>
    </dxf>
    <dxf>
      <numFmt numFmtId="19" formatCode="dd/mm/yyyy"/>
    </dxf>
    <dxf>
      <numFmt numFmtId="19" formatCode="dd/mm/yyyy"/>
    </dxf>
    <dxf>
      <font>
        <color theme="0"/>
      </font>
      <fill>
        <patternFill>
          <fgColor rgb="FF910A67"/>
        </patternFill>
      </fill>
    </dxf>
    <dxf>
      <font>
        <color theme="0"/>
      </font>
      <fill>
        <patternFill>
          <fgColor rgb="FF910A67"/>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00000000-0011-0000-FFFF-FFFF00000000}">
      <tableStyleElement type="headerRow" dxfId="364"/>
      <tableStyleElement type="firstRowStripe" dxfId="363"/>
      <tableStyleElement type="secondRowStripe" dxfId="362"/>
    </tableStyle>
    <tableStyle name="Slicer Style 1" pivot="0" table="0" count="4" xr9:uid="{E4FAB189-CE36-43C9-9639-7B6598AE302F}">
      <tableStyleElement type="wholeTable" dxfId="361"/>
      <tableStyleElement type="headerRow" dxfId="360"/>
    </tableStyle>
    <tableStyle name="SlicerStyleLight1 2" pivot="0" table="0" count="4" xr9:uid="{7B99A4D5-6812-4F0B-AE58-68B3D27DD518}">
      <tableStyleElement type="wholeTable" dxfId="179"/>
      <tableStyleElement type="headerRow" dxfId="178"/>
    </tableStyle>
  </tableStyles>
  <colors>
    <mruColors>
      <color rgb="FF8D2F5E"/>
      <color rgb="FF5A2781"/>
      <color rgb="FF4E146E"/>
      <color rgb="FF3C0753"/>
      <color rgb="FF660033"/>
      <color rgb="FF720455"/>
      <color rgb="FF910A67"/>
      <color rgb="FF030637"/>
    </mruColors>
  </colors>
  <extLst>
    <ext xmlns:x14="http://schemas.microsoft.com/office/spreadsheetml/2009/9/main" uri="{46F421CA-312F-682f-3DD2-61675219B42D}">
      <x14:dxfs count="4">
        <dxf>
          <fill>
            <patternFill patternType="solid">
              <fgColor theme="4" tint="0.59999389629810485"/>
              <bgColor rgb="FF4E146E"/>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8D2F5E"/>
            </patternFill>
          </fill>
          <border>
            <left style="thin">
              <color rgb="FFCCCCCC"/>
            </left>
            <right style="thin">
              <color rgb="FFCCCCCC"/>
            </right>
            <top style="thin">
              <color rgb="FFCCCCCC"/>
            </top>
            <bottom style="thin">
              <color rgb="FFCCCCCC"/>
            </bottom>
            <vertical/>
            <horizontal/>
          </border>
        </dxf>
        <dxf>
          <font>
            <color theme="0"/>
          </font>
          <fill>
            <patternFill>
              <fgColor rgb="FF3C0753"/>
            </patternFill>
          </fill>
        </dxf>
        <dxf>
          <font>
            <color theme="0"/>
          </font>
          <fill>
            <patternFill>
              <fgColor rgb="FF3C0753"/>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s>
        </x14:slicerStyle>
        <x14:slicerStyle name="SlicerStyleLight1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Project.xlsx]Pie chart!PivotTable2</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aseline="0">
                <a:solidFill>
                  <a:schemeClr val="bg1"/>
                </a:solidFill>
              </a:rPr>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10A67"/>
          </a:solidFill>
          <a:ln w="19050">
            <a:solidFill>
              <a:schemeClr val="lt1"/>
            </a:solidFill>
          </a:ln>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95000"/>
            </a:schemeClr>
          </a:solidFill>
          <a:ln w="19050">
            <a:solidFill>
              <a:schemeClr val="lt1"/>
            </a:solidFill>
          </a:ln>
          <a:effectLst/>
        </c:spPr>
        <c:dLbl>
          <c:idx val="0"/>
          <c:layout>
            <c:manualLayout>
              <c:x val="-5.8333333333333334E-2"/>
              <c:y val="-0.1922236784622105"/>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30637"/>
          </a:solidFill>
          <a:ln w="19050">
            <a:solidFill>
              <a:schemeClr val="lt1"/>
            </a:solidFill>
          </a:ln>
          <a:effectLst/>
        </c:spPr>
        <c:dLbl>
          <c:idx val="0"/>
          <c:layout>
            <c:manualLayout>
              <c:x val="0.18266274097203367"/>
              <c:y val="0.104849279161205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910A67"/>
          </a:solidFill>
          <a:ln w="19050">
            <a:solidFill>
              <a:schemeClr val="lt1"/>
            </a:solidFill>
          </a:ln>
          <a:effectLst/>
        </c:spPr>
        <c:dLbl>
          <c:idx val="0"/>
          <c:layout>
            <c:manualLayout>
              <c:x val="-0.15833333333333338"/>
              <c:y val="0.1048492791612056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'Pie chart'!$B$3</c:f>
              <c:strCache>
                <c:ptCount val="1"/>
                <c:pt idx="0">
                  <c:v>Total</c:v>
                </c:pt>
              </c:strCache>
            </c:strRef>
          </c:tx>
          <c:spPr>
            <a:solidFill>
              <a:srgbClr val="910A67"/>
            </a:solidFill>
          </c:spPr>
          <c:dPt>
            <c:idx val="0"/>
            <c:bubble3D val="0"/>
            <c:spPr>
              <a:solidFill>
                <a:srgbClr val="910A67"/>
              </a:solidFill>
              <a:ln w="19050">
                <a:solidFill>
                  <a:schemeClr val="lt1"/>
                </a:solidFill>
              </a:ln>
              <a:effectLst/>
            </c:spPr>
            <c:extLst>
              <c:ext xmlns:c16="http://schemas.microsoft.com/office/drawing/2014/chart" uri="{C3380CC4-5D6E-409C-BE32-E72D297353CC}">
                <c16:uniqueId val="{00000002-6068-489F-B55B-85A439D04CC7}"/>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6068-489F-B55B-85A439D04CC7}"/>
              </c:ext>
            </c:extLst>
          </c:dPt>
          <c:dPt>
            <c:idx val="2"/>
            <c:bubble3D val="0"/>
            <c:spPr>
              <a:solidFill>
                <a:srgbClr val="030637"/>
              </a:solidFill>
              <a:ln w="19050">
                <a:solidFill>
                  <a:schemeClr val="lt1"/>
                </a:solidFill>
              </a:ln>
              <a:effectLst/>
            </c:spPr>
            <c:extLst>
              <c:ext xmlns:c16="http://schemas.microsoft.com/office/drawing/2014/chart" uri="{C3380CC4-5D6E-409C-BE32-E72D297353CC}">
                <c16:uniqueId val="{00000004-6068-489F-B55B-85A439D04CC7}"/>
              </c:ext>
            </c:extLst>
          </c:dPt>
          <c:dLbls>
            <c:dLbl>
              <c:idx val="0"/>
              <c:layout>
                <c:manualLayout>
                  <c:x val="-0.15833333333333338"/>
                  <c:y val="0.1048492791612056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6068-489F-B55B-85A439D04CC7}"/>
                </c:ext>
              </c:extLst>
            </c:dLbl>
            <c:dLbl>
              <c:idx val="1"/>
              <c:layout>
                <c:manualLayout>
                  <c:x val="-5.8333333333333334E-2"/>
                  <c:y val="-0.1922236784622105"/>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6068-489F-B55B-85A439D04CC7}"/>
                </c:ext>
              </c:extLst>
            </c:dLbl>
            <c:dLbl>
              <c:idx val="2"/>
              <c:layout>
                <c:manualLayout>
                  <c:x val="0.18266274097203367"/>
                  <c:y val="0.104849279161205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6068-489F-B55B-85A439D04CC7}"/>
                </c:ext>
              </c:extLst>
            </c:dLbl>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068-489F-B55B-85A439D04CC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Project.xlsx]Combo Chart!PivotTable1</c:name>
    <c:fmtId val="0"/>
  </c:pivotSource>
  <c:chart>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1">
                <a:lumMod val="9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962-4BB9-83F4-EC64D78F1CCF}"/>
            </c:ext>
          </c:extLst>
        </c:ser>
        <c:dLbls>
          <c:showLegendKey val="0"/>
          <c:showVal val="0"/>
          <c:showCatName val="0"/>
          <c:showSerName val="0"/>
          <c:showPercent val="0"/>
          <c:showBubbleSize val="0"/>
        </c:dLbls>
        <c:axId val="1736013904"/>
        <c:axId val="1736014384"/>
      </c:areaChart>
      <c:barChart>
        <c:barDir val="col"/>
        <c:grouping val="clustered"/>
        <c:varyColors val="0"/>
        <c:ser>
          <c:idx val="0"/>
          <c:order val="0"/>
          <c:tx>
            <c:strRef>
              <c:f>'Combo Chart'!$B$3</c:f>
              <c:strCache>
                <c:ptCount val="1"/>
                <c:pt idx="0">
                  <c:v>Sum of Sales</c:v>
                </c:pt>
              </c:strCache>
            </c:strRef>
          </c:tx>
          <c:spPr>
            <a:solidFill>
              <a:srgbClr val="910A67"/>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962-4BB9-83F4-EC64D78F1CCF}"/>
            </c:ext>
          </c:extLst>
        </c:ser>
        <c:dLbls>
          <c:showLegendKey val="0"/>
          <c:showVal val="0"/>
          <c:showCatName val="0"/>
          <c:showSerName val="0"/>
          <c:showPercent val="0"/>
          <c:showBubbleSize val="0"/>
        </c:dLbls>
        <c:gapWidth val="219"/>
        <c:overlap val="-27"/>
        <c:axId val="953701680"/>
        <c:axId val="953703120"/>
      </c:barChart>
      <c:catAx>
        <c:axId val="95370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3703120"/>
        <c:crosses val="autoZero"/>
        <c:auto val="1"/>
        <c:lblAlgn val="ctr"/>
        <c:lblOffset val="100"/>
        <c:noMultiLvlLbl val="0"/>
      </c:catAx>
      <c:valAx>
        <c:axId val="953703120"/>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3701680"/>
        <c:crosses val="autoZero"/>
        <c:crossBetween val="between"/>
      </c:valAx>
      <c:valAx>
        <c:axId val="173601438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36013904"/>
        <c:crosses val="max"/>
        <c:crossBetween val="between"/>
      </c:valAx>
      <c:catAx>
        <c:axId val="1736013904"/>
        <c:scaling>
          <c:orientation val="minMax"/>
        </c:scaling>
        <c:delete val="1"/>
        <c:axPos val="b"/>
        <c:numFmt formatCode="General" sourceLinked="1"/>
        <c:majorTickMark val="out"/>
        <c:minorTickMark val="none"/>
        <c:tickLblPos val="nextTo"/>
        <c:crossAx val="1736014384"/>
        <c:crosses val="autoZero"/>
        <c:auto val="1"/>
        <c:lblAlgn val="ctr"/>
        <c:lblOffset val="100"/>
        <c:noMultiLvlLbl val="0"/>
      </c:catAx>
      <c:spPr>
        <a:noFill/>
        <a:ln>
          <a:noFill/>
        </a:ln>
        <a:effectLst/>
      </c:spPr>
    </c:plotArea>
    <c:legend>
      <c:legendPos val="t"/>
      <c:layout>
        <c:manualLayout>
          <c:xMode val="edge"/>
          <c:yMode val="edge"/>
          <c:x val="0.1546548556430446"/>
          <c:y val="0.21296296296296297"/>
          <c:w val="0.22124562554680663"/>
          <c:h val="0.166088509769612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Project.xlsx]bar chart!PivotTable4</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Subcategory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rgbClr val="910A67"/>
            </a:solidFill>
            <a:ln>
              <a:noFill/>
            </a:ln>
            <a:effectLst/>
          </c:spPr>
          <c:invertIfNegative val="0"/>
          <c:cat>
            <c:strRef>
              <c:f>'bar chart'!$A$4:$A$9</c:f>
              <c:strCache>
                <c:ptCount val="5"/>
                <c:pt idx="0">
                  <c:v>Phones</c:v>
                </c:pt>
                <c:pt idx="1">
                  <c:v>Chairs</c:v>
                </c:pt>
                <c:pt idx="2">
                  <c:v>Storage</c:v>
                </c:pt>
                <c:pt idx="3">
                  <c:v>Tables</c:v>
                </c:pt>
                <c:pt idx="4">
                  <c:v>Binders</c:v>
                </c:pt>
              </c:strCache>
            </c:strRef>
          </c:cat>
          <c:val>
            <c:numRef>
              <c:f>'bar chart'!$B$4:$B$9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7E8C-4E00-9ABE-8162B319671E}"/>
            </c:ext>
          </c:extLst>
        </c:ser>
        <c:dLbls>
          <c:showLegendKey val="0"/>
          <c:showVal val="0"/>
          <c:showCatName val="0"/>
          <c:showSerName val="0"/>
          <c:showPercent val="0"/>
          <c:showBubbleSize val="0"/>
        </c:dLbls>
        <c:gapWidth val="219"/>
        <c:axId val="470105232"/>
        <c:axId val="470105712"/>
      </c:barChart>
      <c:catAx>
        <c:axId val="47010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0105712"/>
        <c:crosses val="autoZero"/>
        <c:auto val="1"/>
        <c:lblAlgn val="ctr"/>
        <c:lblOffset val="100"/>
        <c:noMultiLvlLbl val="0"/>
      </c:catAx>
      <c:valAx>
        <c:axId val="470105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010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Project.xlsx]KPIs!PivotTable5</c:name>
    <c:fmtId val="0"/>
  </c:pivotSource>
  <c:chart>
    <c:autoTitleDeleted val="1"/>
    <c:pivotFmts>
      <c:pivotFmt>
        <c:idx val="0"/>
        <c:spPr>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3C0753"/>
            </a:solidFill>
            <a:round/>
          </a:ln>
          <a:effectLst/>
        </c:spPr>
        <c:marker>
          <c:symbol val="none"/>
        </c:marker>
      </c:pivotFmt>
    </c:pivotFmts>
    <c:plotArea>
      <c:layout/>
      <c:lineChart>
        <c:grouping val="standard"/>
        <c:varyColors val="0"/>
        <c:ser>
          <c:idx val="0"/>
          <c:order val="0"/>
          <c:tx>
            <c:strRef>
              <c:f>KPIs!$B$2</c:f>
              <c:strCache>
                <c:ptCount val="1"/>
                <c:pt idx="0">
                  <c:v>Total</c:v>
                </c:pt>
              </c:strCache>
            </c:strRef>
          </c:tx>
          <c:spPr>
            <a:ln w="28575" cap="rnd">
              <a:solidFill>
                <a:srgbClr val="3C0753"/>
              </a:solidFill>
              <a:round/>
            </a:ln>
            <a:effectLst/>
          </c:spPr>
          <c:marker>
            <c:symbol val="none"/>
          </c:marker>
          <c:cat>
            <c:strRef>
              <c:f>KPIs!$A$3:$A$15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58C-4A61-A5C4-7672AF9F4BFC}"/>
            </c:ext>
          </c:extLst>
        </c:ser>
        <c:dLbls>
          <c:showLegendKey val="0"/>
          <c:showVal val="0"/>
          <c:showCatName val="0"/>
          <c:showSerName val="0"/>
          <c:showPercent val="0"/>
          <c:showBubbleSize val="0"/>
        </c:dLbls>
        <c:smooth val="0"/>
        <c:axId val="214148336"/>
        <c:axId val="214147376"/>
      </c:lineChart>
      <c:catAx>
        <c:axId val="214148336"/>
        <c:scaling>
          <c:orientation val="minMax"/>
        </c:scaling>
        <c:delete val="1"/>
        <c:axPos val="b"/>
        <c:numFmt formatCode="General" sourceLinked="1"/>
        <c:majorTickMark val="none"/>
        <c:minorTickMark val="none"/>
        <c:tickLblPos val="nextTo"/>
        <c:crossAx val="214147376"/>
        <c:crosses val="autoZero"/>
        <c:auto val="1"/>
        <c:lblAlgn val="ctr"/>
        <c:lblOffset val="100"/>
        <c:noMultiLvlLbl val="0"/>
      </c:catAx>
      <c:valAx>
        <c:axId val="214147376"/>
        <c:scaling>
          <c:orientation val="minMax"/>
        </c:scaling>
        <c:delete val="1"/>
        <c:axPos val="l"/>
        <c:numFmt formatCode="General" sourceLinked="1"/>
        <c:majorTickMark val="none"/>
        <c:minorTickMark val="none"/>
        <c:tickLblPos val="nextTo"/>
        <c:crossAx val="214148336"/>
        <c:crosses val="autoZero"/>
        <c:crossBetween val="between"/>
      </c:valAx>
      <c:spPr>
        <a:solidFill>
          <a:srgbClr val="910A67"/>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10A6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Project.xlsx]KPIs!PivotTable6</c:name>
    <c:fmtId val="3"/>
  </c:pivotSource>
  <c:chart>
    <c:autoTitleDeleted val="1"/>
    <c:pivotFmts>
      <c:pivotFmt>
        <c:idx val="0"/>
        <c:spPr>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KPIs!$E$2</c:f>
              <c:strCache>
                <c:ptCount val="1"/>
                <c:pt idx="0">
                  <c:v>Total</c:v>
                </c:pt>
              </c:strCache>
            </c:strRef>
          </c:tx>
          <c:spPr>
            <a:ln w="28575" cap="rnd">
              <a:solidFill>
                <a:srgbClr val="3C0753"/>
              </a:solidFill>
              <a:round/>
            </a:ln>
            <a:effectLst/>
          </c:spPr>
          <c:marker>
            <c:symbol val="none"/>
          </c:marker>
          <c:cat>
            <c:strRef>
              <c:f>KPIs!$D$3:$D$15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BA3-4ACE-AB4E-399AEB11ACE3}"/>
            </c:ext>
          </c:extLst>
        </c:ser>
        <c:dLbls>
          <c:showLegendKey val="0"/>
          <c:showVal val="0"/>
          <c:showCatName val="0"/>
          <c:showSerName val="0"/>
          <c:showPercent val="0"/>
          <c:showBubbleSize val="0"/>
        </c:dLbls>
        <c:smooth val="0"/>
        <c:axId val="2027524928"/>
        <c:axId val="2027524448"/>
      </c:lineChart>
      <c:catAx>
        <c:axId val="2027524928"/>
        <c:scaling>
          <c:orientation val="minMax"/>
        </c:scaling>
        <c:delete val="1"/>
        <c:axPos val="b"/>
        <c:numFmt formatCode="General" sourceLinked="1"/>
        <c:majorTickMark val="none"/>
        <c:minorTickMark val="none"/>
        <c:tickLblPos val="nextTo"/>
        <c:crossAx val="2027524448"/>
        <c:crosses val="autoZero"/>
        <c:auto val="1"/>
        <c:lblAlgn val="ctr"/>
        <c:lblOffset val="100"/>
        <c:noMultiLvlLbl val="0"/>
      </c:catAx>
      <c:valAx>
        <c:axId val="2027524448"/>
        <c:scaling>
          <c:orientation val="minMax"/>
        </c:scaling>
        <c:delete val="1"/>
        <c:axPos val="l"/>
        <c:numFmt formatCode="General" sourceLinked="1"/>
        <c:majorTickMark val="none"/>
        <c:minorTickMark val="none"/>
        <c:tickLblPos val="nextTo"/>
        <c:crossAx val="202752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10A6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Project.xlsx]KPIs!PivotTable7</c:name>
    <c:fmtId val="5"/>
  </c:pivotSource>
  <c:chart>
    <c:autoTitleDeleted val="1"/>
    <c:pivotFmts>
      <c:pivotFmt>
        <c:idx val="0"/>
        <c:spPr>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KPIs!$H$2</c:f>
              <c:strCache>
                <c:ptCount val="1"/>
                <c:pt idx="0">
                  <c:v>Total</c:v>
                </c:pt>
              </c:strCache>
            </c:strRef>
          </c:tx>
          <c:spPr>
            <a:ln w="28575" cap="rnd">
              <a:solidFill>
                <a:srgbClr val="3C0753"/>
              </a:solidFill>
              <a:round/>
            </a:ln>
            <a:effectLst/>
          </c:spPr>
          <c:marker>
            <c:symbol val="none"/>
          </c:marker>
          <c:cat>
            <c:strRef>
              <c:f>KPIs!$G$3:$G$15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7F6-4EB6-86F3-F7FCE61E0690}"/>
            </c:ext>
          </c:extLst>
        </c:ser>
        <c:dLbls>
          <c:showLegendKey val="0"/>
          <c:showVal val="0"/>
          <c:showCatName val="0"/>
          <c:showSerName val="0"/>
          <c:showPercent val="0"/>
          <c:showBubbleSize val="0"/>
        </c:dLbls>
        <c:smooth val="0"/>
        <c:axId val="470117072"/>
        <c:axId val="470117552"/>
      </c:lineChart>
      <c:catAx>
        <c:axId val="470117072"/>
        <c:scaling>
          <c:orientation val="minMax"/>
        </c:scaling>
        <c:delete val="1"/>
        <c:axPos val="b"/>
        <c:numFmt formatCode="General" sourceLinked="1"/>
        <c:majorTickMark val="none"/>
        <c:minorTickMark val="none"/>
        <c:tickLblPos val="nextTo"/>
        <c:crossAx val="470117552"/>
        <c:crosses val="autoZero"/>
        <c:auto val="1"/>
        <c:lblAlgn val="ctr"/>
        <c:lblOffset val="100"/>
        <c:noMultiLvlLbl val="0"/>
      </c:catAx>
      <c:valAx>
        <c:axId val="470117552"/>
        <c:scaling>
          <c:orientation val="minMax"/>
        </c:scaling>
        <c:delete val="1"/>
        <c:axPos val="l"/>
        <c:numFmt formatCode="General" sourceLinked="1"/>
        <c:majorTickMark val="none"/>
        <c:minorTickMark val="none"/>
        <c:tickLblPos val="nextTo"/>
        <c:crossAx val="470117072"/>
        <c:crosses val="autoZero"/>
        <c:crossBetween val="between"/>
      </c:valAx>
      <c:spPr>
        <a:solidFill>
          <a:srgbClr val="910A67"/>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10A6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Project.xlsx]KPIs!PivotTable8</c:name>
    <c:fmtId val="7"/>
  </c:pivotSource>
  <c:chart>
    <c:autoTitleDeleted val="1"/>
    <c:pivotFmts>
      <c:pivotFmt>
        <c:idx val="0"/>
        <c:spPr>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KPIs!$K$2</c:f>
              <c:strCache>
                <c:ptCount val="1"/>
                <c:pt idx="0">
                  <c:v>Total</c:v>
                </c:pt>
              </c:strCache>
            </c:strRef>
          </c:tx>
          <c:spPr>
            <a:ln w="28575" cap="rnd">
              <a:solidFill>
                <a:srgbClr val="3C0753"/>
              </a:solidFill>
              <a:round/>
            </a:ln>
            <a:effectLst/>
          </c:spPr>
          <c:marker>
            <c:symbol val="none"/>
          </c:marker>
          <c:cat>
            <c:strRef>
              <c:f>KPIs!$J$3:$J$15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B2E-48BD-AFBB-BF45F3A7C786}"/>
            </c:ext>
          </c:extLst>
        </c:ser>
        <c:dLbls>
          <c:showLegendKey val="0"/>
          <c:showVal val="0"/>
          <c:showCatName val="0"/>
          <c:showSerName val="0"/>
          <c:showPercent val="0"/>
          <c:showBubbleSize val="0"/>
        </c:dLbls>
        <c:smooth val="0"/>
        <c:axId val="317746768"/>
        <c:axId val="318161104"/>
      </c:lineChart>
      <c:catAx>
        <c:axId val="317746768"/>
        <c:scaling>
          <c:orientation val="minMax"/>
        </c:scaling>
        <c:delete val="1"/>
        <c:axPos val="b"/>
        <c:numFmt formatCode="General" sourceLinked="1"/>
        <c:majorTickMark val="none"/>
        <c:minorTickMark val="none"/>
        <c:tickLblPos val="nextTo"/>
        <c:crossAx val="318161104"/>
        <c:crosses val="autoZero"/>
        <c:auto val="1"/>
        <c:lblAlgn val="ctr"/>
        <c:lblOffset val="100"/>
        <c:noMultiLvlLbl val="0"/>
      </c:catAx>
      <c:valAx>
        <c:axId val="318161104"/>
        <c:scaling>
          <c:orientation val="minMax"/>
        </c:scaling>
        <c:delete val="1"/>
        <c:axPos val="l"/>
        <c:numFmt formatCode="General" sourceLinked="1"/>
        <c:majorTickMark val="none"/>
        <c:minorTickMark val="none"/>
        <c:tickLblPos val="nextTo"/>
        <c:crossAx val="317746768"/>
        <c:crosses val="autoZero"/>
        <c:crossBetween val="between"/>
      </c:valAx>
      <c:spPr>
        <a:solidFill>
          <a:srgbClr val="910A67"/>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10A6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Project.xlsx]KPIs!PivotTable9</c:name>
    <c:fmtId val="9"/>
  </c:pivotSource>
  <c:chart>
    <c:autoTitleDeleted val="1"/>
    <c:pivotFmts>
      <c:pivotFmt>
        <c:idx val="0"/>
        <c:spPr>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2829391123549"/>
          <c:y val="0.20285083896545025"/>
          <c:w val="0.89459276741897908"/>
          <c:h val="0.79004762627575753"/>
        </c:manualLayout>
      </c:layout>
      <c:lineChart>
        <c:grouping val="standard"/>
        <c:varyColors val="0"/>
        <c:ser>
          <c:idx val="0"/>
          <c:order val="0"/>
          <c:tx>
            <c:strRef>
              <c:f>KPIs!$N$2</c:f>
              <c:strCache>
                <c:ptCount val="1"/>
                <c:pt idx="0">
                  <c:v>Total</c:v>
                </c:pt>
              </c:strCache>
            </c:strRef>
          </c:tx>
          <c:spPr>
            <a:ln w="28575" cap="rnd">
              <a:solidFill>
                <a:srgbClr val="3C0753"/>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D43-4A3D-82C5-0E456A61951D}"/>
            </c:ext>
          </c:extLst>
        </c:ser>
        <c:dLbls>
          <c:showLegendKey val="0"/>
          <c:showVal val="0"/>
          <c:showCatName val="0"/>
          <c:showSerName val="0"/>
          <c:showPercent val="0"/>
          <c:showBubbleSize val="0"/>
        </c:dLbls>
        <c:smooth val="0"/>
        <c:axId val="211535376"/>
        <c:axId val="211535856"/>
      </c:lineChart>
      <c:catAx>
        <c:axId val="211535376"/>
        <c:scaling>
          <c:orientation val="minMax"/>
        </c:scaling>
        <c:delete val="1"/>
        <c:axPos val="b"/>
        <c:numFmt formatCode="General" sourceLinked="1"/>
        <c:majorTickMark val="none"/>
        <c:minorTickMark val="none"/>
        <c:tickLblPos val="nextTo"/>
        <c:crossAx val="211535856"/>
        <c:crosses val="autoZero"/>
        <c:auto val="1"/>
        <c:lblAlgn val="ctr"/>
        <c:lblOffset val="100"/>
        <c:noMultiLvlLbl val="0"/>
      </c:catAx>
      <c:valAx>
        <c:axId val="211535856"/>
        <c:scaling>
          <c:orientation val="minMax"/>
        </c:scaling>
        <c:delete val="1"/>
        <c:axPos val="l"/>
        <c:numFmt formatCode="General" sourceLinked="1"/>
        <c:majorTickMark val="none"/>
        <c:minorTickMark val="none"/>
        <c:tickLblPos val="nextTo"/>
        <c:crossAx val="21153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910A6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Project.xlsx]Pie chart!PivotTable2</c:name>
    <c:fmtId val="6"/>
  </c:pivotSource>
  <c:chart>
    <c:autoTitleDeleted val="1"/>
    <c:pivotFmts>
      <c:pivotFmt>
        <c:idx val="0"/>
        <c:spPr>
          <a:solidFill>
            <a:srgbClr val="910A67"/>
          </a:solidFill>
          <a:ln w="19050">
            <a:solidFill>
              <a:schemeClr val="lt1"/>
            </a:solidFill>
          </a:ln>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bg1">
              <a:lumMod val="95000"/>
            </a:schemeClr>
          </a:solidFill>
          <a:ln w="19050">
            <a:solidFill>
              <a:schemeClr val="lt1"/>
            </a:solidFill>
          </a:ln>
          <a:effectLst/>
        </c:spPr>
        <c:dLbl>
          <c:idx val="0"/>
          <c:layout>
            <c:manualLayout>
              <c:x val="-5.8333333333333334E-2"/>
              <c:y val="-0.1922236784622105"/>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30637"/>
          </a:solidFill>
          <a:ln w="19050">
            <a:solidFill>
              <a:schemeClr val="lt1"/>
            </a:solidFill>
          </a:ln>
          <a:effectLst/>
        </c:spPr>
        <c:dLbl>
          <c:idx val="0"/>
          <c:layout>
            <c:manualLayout>
              <c:x val="0.18266274097203367"/>
              <c:y val="0.104849279161205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910A67"/>
          </a:solidFill>
          <a:ln w="19050">
            <a:solidFill>
              <a:schemeClr val="lt1"/>
            </a:solidFill>
          </a:ln>
          <a:effectLst/>
        </c:spPr>
        <c:dLbl>
          <c:idx val="0"/>
          <c:layout>
            <c:manualLayout>
              <c:x val="-0.15833333333333338"/>
              <c:y val="0.1048492791612056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910A67"/>
          </a:solidFill>
          <a:ln w="19050">
            <a:solidFill>
              <a:schemeClr val="lt1"/>
            </a:solidFill>
          </a:ln>
          <a:effectLst/>
        </c:spPr>
        <c:marker>
          <c:symbol val="none"/>
        </c:marker>
        <c:dLbl>
          <c:idx val="0"/>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910A67"/>
          </a:solidFill>
          <a:ln w="19050">
            <a:solidFill>
              <a:schemeClr val="lt1"/>
            </a:solidFill>
          </a:ln>
          <a:effectLst/>
        </c:spPr>
        <c:dLbl>
          <c:idx val="0"/>
          <c:layout>
            <c:manualLayout>
              <c:x val="-0.15833333333333338"/>
              <c:y val="0.1048492791612056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bg1">
              <a:lumMod val="95000"/>
            </a:schemeClr>
          </a:solidFill>
          <a:ln w="19050">
            <a:solidFill>
              <a:schemeClr val="lt1"/>
            </a:solidFill>
          </a:ln>
          <a:effectLst/>
        </c:spPr>
        <c:dLbl>
          <c:idx val="0"/>
          <c:layout>
            <c:manualLayout>
              <c:x val="-5.8333333333333334E-2"/>
              <c:y val="-0.1922236784622105"/>
            </c:manualLayout>
          </c:layout>
          <c:spPr>
            <a:solidFill>
              <a:srgbClr val="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30637"/>
          </a:solidFill>
          <a:ln w="19050">
            <a:solidFill>
              <a:schemeClr val="lt1"/>
            </a:solidFill>
          </a:ln>
          <a:effectLst/>
        </c:spPr>
        <c:dLbl>
          <c:idx val="0"/>
          <c:layout>
            <c:manualLayout>
              <c:x val="0.18266274097203367"/>
              <c:y val="0.1048492791612057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910A67"/>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910A67"/>
          </a:solidFill>
          <a:ln w="19050">
            <a:solidFill>
              <a:schemeClr val="lt1"/>
            </a:solidFill>
          </a:ln>
          <a:effectLst/>
        </c:spPr>
        <c:dLbl>
          <c:idx val="0"/>
          <c:layout>
            <c:manualLayout>
              <c:x val="-0.21154629378224285"/>
              <c:y val="0.1228672767255444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8319304914472"/>
                  <c:h val="0.21805490529899982"/>
                </c:manualLayout>
              </c15:layout>
            </c:ext>
          </c:extLst>
        </c:dLbl>
      </c:pivotFmt>
      <c:pivotFmt>
        <c:idx val="10"/>
        <c:spPr>
          <a:solidFill>
            <a:schemeClr val="bg1">
              <a:lumMod val="95000"/>
            </a:schemeClr>
          </a:solidFill>
          <a:ln w="19050">
            <a:solidFill>
              <a:schemeClr val="lt1"/>
            </a:solidFill>
          </a:ln>
          <a:effectLst/>
        </c:spPr>
        <c:dLbl>
          <c:idx val="0"/>
          <c:layout>
            <c:manualLayout>
              <c:x val="-6.8383564123450133E-2"/>
              <c:y val="-0.1345825352911967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58430627206082"/>
                  <c:h val="0.28467522640750981"/>
                </c:manualLayout>
              </c15:layout>
            </c:ext>
          </c:extLst>
        </c:dLbl>
      </c:pivotFmt>
      <c:pivotFmt>
        <c:idx val="11"/>
        <c:spPr>
          <a:solidFill>
            <a:srgbClr val="030637"/>
          </a:solidFill>
          <a:ln w="19050">
            <a:solidFill>
              <a:schemeClr val="lt1"/>
            </a:solidFill>
          </a:ln>
          <a:effectLst/>
        </c:spPr>
        <c:dLbl>
          <c:idx val="0"/>
          <c:layout>
            <c:manualLayout>
              <c:x val="0.13899062059342313"/>
              <c:y val="0.1532554257095158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D35B0DF-3DA3-499D-A7DE-CE7770F38A4A}" type="CATEGORYNAME">
                  <a:rPr lang="en-US" sz="850" baseline="0"/>
                  <a:pPr>
                    <a:defRPr>
                      <a:solidFill>
                        <a:schemeClr val="bg1"/>
                      </a:solidFill>
                    </a:defRPr>
                  </a:pPr>
                  <a:t>[CATEGORY NAME]</a:t>
                </a:fld>
                <a:r>
                  <a:rPr lang="en-US" sz="850" baseline="0"/>
                  <a:t>
</a:t>
                </a:r>
                <a:fld id="{57BCC203-BE32-40EF-9DE6-30B2B9327EB2}" type="PERCENTAGE">
                  <a:rPr lang="en-US" sz="850" baseline="0"/>
                  <a:pPr>
                    <a:defRPr>
                      <a:solidFill>
                        <a:schemeClr val="bg1"/>
                      </a:solidFill>
                    </a:defRPr>
                  </a:pPr>
                  <a:t>[PERCENTAGE]</a:t>
                </a:fld>
                <a:endParaRPr lang="en-US" sz="85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65951624076922"/>
                  <c:h val="0.24056786678965197"/>
                </c:manualLayout>
              </c15:layout>
              <c15:dlblFieldTable/>
              <c15:showDataLabelsRange val="0"/>
            </c:ext>
          </c:extLst>
        </c:dLbl>
      </c:pivotFmt>
    </c:pivotFmts>
    <c:plotArea>
      <c:layout>
        <c:manualLayout>
          <c:layoutTarget val="inner"/>
          <c:xMode val="edge"/>
          <c:yMode val="edge"/>
          <c:x val="0.1228689231010303"/>
          <c:y val="0.17064051204125799"/>
          <c:w val="0.78583532835572401"/>
          <c:h val="0.71341169455068487"/>
        </c:manualLayout>
      </c:layout>
      <c:pieChart>
        <c:varyColors val="1"/>
        <c:ser>
          <c:idx val="0"/>
          <c:order val="0"/>
          <c:tx>
            <c:strRef>
              <c:f>'Pie chart'!$B$3</c:f>
              <c:strCache>
                <c:ptCount val="1"/>
                <c:pt idx="0">
                  <c:v>Total</c:v>
                </c:pt>
              </c:strCache>
            </c:strRef>
          </c:tx>
          <c:spPr>
            <a:solidFill>
              <a:srgbClr val="910A67"/>
            </a:solidFill>
          </c:spPr>
          <c:dPt>
            <c:idx val="0"/>
            <c:bubble3D val="0"/>
            <c:spPr>
              <a:solidFill>
                <a:srgbClr val="910A67"/>
              </a:solidFill>
              <a:ln w="19050">
                <a:solidFill>
                  <a:schemeClr val="lt1"/>
                </a:solidFill>
              </a:ln>
              <a:effectLst/>
            </c:spPr>
            <c:extLst>
              <c:ext xmlns:c16="http://schemas.microsoft.com/office/drawing/2014/chart" uri="{C3380CC4-5D6E-409C-BE32-E72D297353CC}">
                <c16:uniqueId val="{00000001-358A-4616-A349-76EEBAB3196D}"/>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358A-4616-A349-76EEBAB3196D}"/>
              </c:ext>
            </c:extLst>
          </c:dPt>
          <c:dPt>
            <c:idx val="2"/>
            <c:bubble3D val="0"/>
            <c:spPr>
              <a:solidFill>
                <a:srgbClr val="030637"/>
              </a:solidFill>
              <a:ln w="19050">
                <a:solidFill>
                  <a:schemeClr val="lt1"/>
                </a:solidFill>
              </a:ln>
              <a:effectLst/>
            </c:spPr>
            <c:extLst>
              <c:ext xmlns:c16="http://schemas.microsoft.com/office/drawing/2014/chart" uri="{C3380CC4-5D6E-409C-BE32-E72D297353CC}">
                <c16:uniqueId val="{00000005-358A-4616-A349-76EEBAB3196D}"/>
              </c:ext>
            </c:extLst>
          </c:dPt>
          <c:dLbls>
            <c:dLbl>
              <c:idx val="0"/>
              <c:layout>
                <c:manualLayout>
                  <c:x val="-0.21154629378224285"/>
                  <c:y val="0.1228672767255444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8319304914472"/>
                      <c:h val="0.21805490529899982"/>
                    </c:manualLayout>
                  </c15:layout>
                </c:ext>
                <c:ext xmlns:c16="http://schemas.microsoft.com/office/drawing/2014/chart" uri="{C3380CC4-5D6E-409C-BE32-E72D297353CC}">
                  <c16:uniqueId val="{00000001-358A-4616-A349-76EEBAB3196D}"/>
                </c:ext>
              </c:extLst>
            </c:dLbl>
            <c:dLbl>
              <c:idx val="1"/>
              <c:layout>
                <c:manualLayout>
                  <c:x val="-6.8383564123450133E-2"/>
                  <c:y val="-0.1345825352911967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58430627206082"/>
                      <c:h val="0.28467522640750981"/>
                    </c:manualLayout>
                  </c15:layout>
                </c:ext>
                <c:ext xmlns:c16="http://schemas.microsoft.com/office/drawing/2014/chart" uri="{C3380CC4-5D6E-409C-BE32-E72D297353CC}">
                  <c16:uniqueId val="{00000003-358A-4616-A349-76EEBAB3196D}"/>
                </c:ext>
              </c:extLst>
            </c:dLbl>
            <c:dLbl>
              <c:idx val="2"/>
              <c:layout>
                <c:manualLayout>
                  <c:x val="0.13899062059342313"/>
                  <c:y val="0.1532554257095158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2D35B0DF-3DA3-499D-A7DE-CE7770F38A4A}" type="CATEGORYNAME">
                      <a:rPr lang="en-US" sz="850" baseline="0"/>
                      <a:pPr>
                        <a:defRPr>
                          <a:solidFill>
                            <a:schemeClr val="bg1"/>
                          </a:solidFill>
                        </a:defRPr>
                      </a:pPr>
                      <a:t>[CATEGORY NAME]</a:t>
                    </a:fld>
                    <a:r>
                      <a:rPr lang="en-US" sz="850" baseline="0"/>
                      <a:t>
</a:t>
                    </a:r>
                    <a:fld id="{57BCC203-BE32-40EF-9DE6-30B2B9327EB2}" type="PERCENTAGE">
                      <a:rPr lang="en-US" sz="850" baseline="0"/>
                      <a:pPr>
                        <a:defRPr>
                          <a:solidFill>
                            <a:schemeClr val="bg1"/>
                          </a:solidFill>
                        </a:defRPr>
                      </a:pPr>
                      <a:t>[PERCENTAGE]</a:t>
                    </a:fld>
                    <a:endParaRPr lang="en-US" sz="85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65951624076922"/>
                      <c:h val="0.24056786678965197"/>
                    </c:manualLayout>
                  </c15:layout>
                  <c15:dlblFieldTable/>
                  <c15:showDataLabelsRange val="0"/>
                </c:ext>
                <c:ext xmlns:c16="http://schemas.microsoft.com/office/drawing/2014/chart" uri="{C3380CC4-5D6E-409C-BE32-E72D297353CC}">
                  <c16:uniqueId val="{00000005-358A-4616-A349-76EEBAB3196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58A-4616-A349-76EEBAB3196D}"/>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Project.xlsx]KPIs!PivotTable5</c:name>
    <c:fmtId val="4"/>
  </c:pivotSource>
  <c:chart>
    <c:autoTitleDeleted val="1"/>
    <c:pivotFmts>
      <c:pivotFmt>
        <c:idx val="0"/>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C0753"/>
            </a:solidFill>
            <a:round/>
          </a:ln>
          <a:effectLst/>
        </c:spPr>
        <c:marker>
          <c:symbol val="none"/>
        </c:marker>
      </c:pivotFmt>
      <c:pivotFmt>
        <c:idx val="2"/>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910A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KPIs!$B$2</c:f>
              <c:strCache>
                <c:ptCount val="1"/>
                <c:pt idx="0">
                  <c:v>Total</c:v>
                </c:pt>
              </c:strCache>
            </c:strRef>
          </c:tx>
          <c:spPr>
            <a:ln w="28575" cap="rnd">
              <a:solidFill>
                <a:srgbClr val="910A67"/>
              </a:solidFill>
              <a:round/>
            </a:ln>
            <a:effectLst/>
          </c:spPr>
          <c:marker>
            <c:symbol val="none"/>
          </c:marker>
          <c:cat>
            <c:strRef>
              <c:f>KPIs!$A$3:$A$15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KPIs!$B$3:$B$15</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B4F-45E1-ABD0-6170AB9AC371}"/>
            </c:ext>
          </c:extLst>
        </c:ser>
        <c:dLbls>
          <c:showLegendKey val="0"/>
          <c:showVal val="0"/>
          <c:showCatName val="0"/>
          <c:showSerName val="0"/>
          <c:showPercent val="0"/>
          <c:showBubbleSize val="0"/>
        </c:dLbls>
        <c:smooth val="0"/>
        <c:axId val="214148336"/>
        <c:axId val="214147376"/>
      </c:lineChart>
      <c:catAx>
        <c:axId val="214148336"/>
        <c:scaling>
          <c:orientation val="minMax"/>
        </c:scaling>
        <c:delete val="1"/>
        <c:axPos val="b"/>
        <c:numFmt formatCode="General" sourceLinked="1"/>
        <c:majorTickMark val="none"/>
        <c:minorTickMark val="none"/>
        <c:tickLblPos val="nextTo"/>
        <c:crossAx val="214147376"/>
        <c:crosses val="autoZero"/>
        <c:auto val="1"/>
        <c:lblAlgn val="ctr"/>
        <c:lblOffset val="100"/>
        <c:noMultiLvlLbl val="0"/>
      </c:catAx>
      <c:valAx>
        <c:axId val="214147376"/>
        <c:scaling>
          <c:orientation val="minMax"/>
        </c:scaling>
        <c:delete val="1"/>
        <c:axPos val="l"/>
        <c:numFmt formatCode="General" sourceLinked="1"/>
        <c:majorTickMark val="none"/>
        <c:minorTickMark val="none"/>
        <c:tickLblPos val="nextTo"/>
        <c:crossAx val="214148336"/>
        <c:crosses val="autoZero"/>
        <c:crossBetween val="between"/>
      </c:valAx>
      <c:spPr>
        <a:solidFill>
          <a:srgbClr val="3C075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Project.xlsx]KPIs!PivotTable6</c:name>
    <c:fmtId val="6"/>
  </c:pivotSource>
  <c:chart>
    <c:autoTitleDeleted val="1"/>
    <c:pivotFmts>
      <c:pivotFmt>
        <c:idx val="0"/>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10A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KPIs!$E$2</c:f>
              <c:strCache>
                <c:ptCount val="1"/>
                <c:pt idx="0">
                  <c:v>Total</c:v>
                </c:pt>
              </c:strCache>
            </c:strRef>
          </c:tx>
          <c:spPr>
            <a:ln w="28575" cap="rnd">
              <a:solidFill>
                <a:srgbClr val="910A67"/>
              </a:solidFill>
              <a:round/>
            </a:ln>
            <a:effectLst/>
          </c:spPr>
          <c:marker>
            <c:symbol val="none"/>
          </c:marker>
          <c:cat>
            <c:strRef>
              <c:f>KPIs!$D$3:$D$15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KPIs!$E$3:$E$15</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498-48F3-B8DA-5642870BBF16}"/>
            </c:ext>
          </c:extLst>
        </c:ser>
        <c:dLbls>
          <c:showLegendKey val="0"/>
          <c:showVal val="0"/>
          <c:showCatName val="0"/>
          <c:showSerName val="0"/>
          <c:showPercent val="0"/>
          <c:showBubbleSize val="0"/>
        </c:dLbls>
        <c:smooth val="0"/>
        <c:axId val="2027524928"/>
        <c:axId val="2027524448"/>
      </c:lineChart>
      <c:catAx>
        <c:axId val="2027524928"/>
        <c:scaling>
          <c:orientation val="minMax"/>
        </c:scaling>
        <c:delete val="1"/>
        <c:axPos val="b"/>
        <c:numFmt formatCode="General" sourceLinked="1"/>
        <c:majorTickMark val="none"/>
        <c:minorTickMark val="none"/>
        <c:tickLblPos val="nextTo"/>
        <c:crossAx val="2027524448"/>
        <c:crosses val="autoZero"/>
        <c:auto val="1"/>
        <c:lblAlgn val="ctr"/>
        <c:lblOffset val="100"/>
        <c:noMultiLvlLbl val="0"/>
      </c:catAx>
      <c:valAx>
        <c:axId val="2027524448"/>
        <c:scaling>
          <c:orientation val="minMax"/>
        </c:scaling>
        <c:delete val="1"/>
        <c:axPos val="l"/>
        <c:numFmt formatCode="General" sourceLinked="1"/>
        <c:majorTickMark val="none"/>
        <c:minorTickMark val="none"/>
        <c:tickLblPos val="nextTo"/>
        <c:crossAx val="202752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Project.xlsx]KPIs!PivotTable7</c:name>
    <c:fmtId val="11"/>
  </c:pivotSource>
  <c:chart>
    <c:autoTitleDeleted val="1"/>
    <c:pivotFmts>
      <c:pivotFmt>
        <c:idx val="0"/>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10A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KPIs!$H$2</c:f>
              <c:strCache>
                <c:ptCount val="1"/>
                <c:pt idx="0">
                  <c:v>Total</c:v>
                </c:pt>
              </c:strCache>
            </c:strRef>
          </c:tx>
          <c:spPr>
            <a:ln w="28575" cap="rnd">
              <a:solidFill>
                <a:srgbClr val="910A67"/>
              </a:solidFill>
              <a:round/>
            </a:ln>
            <a:effectLst/>
          </c:spPr>
          <c:marker>
            <c:symbol val="none"/>
          </c:marker>
          <c:cat>
            <c:strRef>
              <c:f>KPIs!$G$3:$G$15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KPIs!$H$3:$H$15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453-4566-8085-C6C3A22A1F0C}"/>
            </c:ext>
          </c:extLst>
        </c:ser>
        <c:dLbls>
          <c:showLegendKey val="0"/>
          <c:showVal val="0"/>
          <c:showCatName val="0"/>
          <c:showSerName val="0"/>
          <c:showPercent val="0"/>
          <c:showBubbleSize val="0"/>
        </c:dLbls>
        <c:smooth val="0"/>
        <c:axId val="470117072"/>
        <c:axId val="470117552"/>
      </c:lineChart>
      <c:catAx>
        <c:axId val="470117072"/>
        <c:scaling>
          <c:orientation val="minMax"/>
        </c:scaling>
        <c:delete val="1"/>
        <c:axPos val="b"/>
        <c:numFmt formatCode="General" sourceLinked="1"/>
        <c:majorTickMark val="none"/>
        <c:minorTickMark val="none"/>
        <c:tickLblPos val="nextTo"/>
        <c:crossAx val="470117552"/>
        <c:crosses val="autoZero"/>
        <c:auto val="1"/>
        <c:lblAlgn val="ctr"/>
        <c:lblOffset val="100"/>
        <c:noMultiLvlLbl val="0"/>
      </c:catAx>
      <c:valAx>
        <c:axId val="470117552"/>
        <c:scaling>
          <c:orientation val="minMax"/>
        </c:scaling>
        <c:delete val="1"/>
        <c:axPos val="l"/>
        <c:numFmt formatCode="General" sourceLinked="1"/>
        <c:majorTickMark val="none"/>
        <c:minorTickMark val="none"/>
        <c:tickLblPos val="nextTo"/>
        <c:crossAx val="470117072"/>
        <c:crosses val="autoZero"/>
        <c:crossBetween val="between"/>
      </c:valAx>
      <c:spPr>
        <a:solidFill>
          <a:srgbClr val="3C075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Project.xlsx]KPIs!PivotTable8</c:name>
    <c:fmtId val="10"/>
  </c:pivotSource>
  <c:chart>
    <c:autoTitleDeleted val="1"/>
    <c:pivotFmts>
      <c:pivotFmt>
        <c:idx val="0"/>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10A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KPIs!$K$2</c:f>
              <c:strCache>
                <c:ptCount val="1"/>
                <c:pt idx="0">
                  <c:v>Total</c:v>
                </c:pt>
              </c:strCache>
            </c:strRef>
          </c:tx>
          <c:spPr>
            <a:ln w="28575" cap="rnd">
              <a:solidFill>
                <a:srgbClr val="910A67"/>
              </a:solidFill>
              <a:round/>
            </a:ln>
            <a:effectLst/>
          </c:spPr>
          <c:marker>
            <c:symbol val="none"/>
          </c:marker>
          <c:cat>
            <c:strRef>
              <c:f>KPIs!$J$3:$J$15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KPIs!$K$3:$K$15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F65-40D3-A331-0CB702C20C46}"/>
            </c:ext>
          </c:extLst>
        </c:ser>
        <c:dLbls>
          <c:showLegendKey val="0"/>
          <c:showVal val="0"/>
          <c:showCatName val="0"/>
          <c:showSerName val="0"/>
          <c:showPercent val="0"/>
          <c:showBubbleSize val="0"/>
        </c:dLbls>
        <c:smooth val="0"/>
        <c:axId val="317746768"/>
        <c:axId val="318161104"/>
      </c:lineChart>
      <c:catAx>
        <c:axId val="317746768"/>
        <c:scaling>
          <c:orientation val="minMax"/>
        </c:scaling>
        <c:delete val="1"/>
        <c:axPos val="b"/>
        <c:numFmt formatCode="General" sourceLinked="1"/>
        <c:majorTickMark val="none"/>
        <c:minorTickMark val="none"/>
        <c:tickLblPos val="nextTo"/>
        <c:crossAx val="318161104"/>
        <c:crosses val="autoZero"/>
        <c:auto val="1"/>
        <c:lblAlgn val="ctr"/>
        <c:lblOffset val="100"/>
        <c:noMultiLvlLbl val="0"/>
      </c:catAx>
      <c:valAx>
        <c:axId val="318161104"/>
        <c:scaling>
          <c:orientation val="minMax"/>
        </c:scaling>
        <c:delete val="1"/>
        <c:axPos val="l"/>
        <c:numFmt formatCode="General" sourceLinked="1"/>
        <c:majorTickMark val="none"/>
        <c:minorTickMark val="none"/>
        <c:tickLblPos val="nextTo"/>
        <c:crossAx val="317746768"/>
        <c:crosses val="autoZero"/>
        <c:crossBetween val="between"/>
      </c:valAx>
      <c:spPr>
        <a:solidFill>
          <a:srgbClr val="3C075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Project.xlsx]KPIs!PivotTable9</c:name>
    <c:fmtId val="12"/>
  </c:pivotSource>
  <c:chart>
    <c:autoTitleDeleted val="1"/>
    <c:pivotFmts>
      <c:pivotFmt>
        <c:idx val="0"/>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3C075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10A67"/>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72829391123549"/>
          <c:y val="0.20285083896545025"/>
          <c:w val="0.89459276741897908"/>
          <c:h val="0.79004762627575753"/>
        </c:manualLayout>
      </c:layout>
      <c:lineChart>
        <c:grouping val="standard"/>
        <c:varyColors val="0"/>
        <c:ser>
          <c:idx val="0"/>
          <c:order val="0"/>
          <c:tx>
            <c:strRef>
              <c:f>KPIs!$N$2</c:f>
              <c:strCache>
                <c:ptCount val="1"/>
                <c:pt idx="0">
                  <c:v>Total</c:v>
                </c:pt>
              </c:strCache>
            </c:strRef>
          </c:tx>
          <c:spPr>
            <a:ln w="28575" cap="rnd">
              <a:solidFill>
                <a:srgbClr val="910A67"/>
              </a:solidFill>
              <a:round/>
            </a:ln>
            <a:effectLst/>
          </c:spPr>
          <c:marker>
            <c:symbol val="none"/>
          </c:marker>
          <c:cat>
            <c:strRef>
              <c:f>KPIs!$M$3:$M$15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KPIs!$N$3:$N$15</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2D5-4BCF-A4F9-BE5353E2C8BC}"/>
            </c:ext>
          </c:extLst>
        </c:ser>
        <c:dLbls>
          <c:showLegendKey val="0"/>
          <c:showVal val="0"/>
          <c:showCatName val="0"/>
          <c:showSerName val="0"/>
          <c:showPercent val="0"/>
          <c:showBubbleSize val="0"/>
        </c:dLbls>
        <c:smooth val="0"/>
        <c:axId val="211535376"/>
        <c:axId val="211535856"/>
      </c:lineChart>
      <c:catAx>
        <c:axId val="211535376"/>
        <c:scaling>
          <c:orientation val="minMax"/>
        </c:scaling>
        <c:delete val="1"/>
        <c:axPos val="b"/>
        <c:numFmt formatCode="General" sourceLinked="1"/>
        <c:majorTickMark val="none"/>
        <c:minorTickMark val="none"/>
        <c:tickLblPos val="nextTo"/>
        <c:crossAx val="211535856"/>
        <c:crosses val="autoZero"/>
        <c:auto val="1"/>
        <c:lblAlgn val="ctr"/>
        <c:lblOffset val="100"/>
        <c:noMultiLvlLbl val="0"/>
      </c:catAx>
      <c:valAx>
        <c:axId val="211535856"/>
        <c:scaling>
          <c:orientation val="minMax"/>
        </c:scaling>
        <c:delete val="1"/>
        <c:axPos val="l"/>
        <c:numFmt formatCode="General" sourceLinked="1"/>
        <c:majorTickMark val="none"/>
        <c:minorTickMark val="none"/>
        <c:tickLblPos val="nextTo"/>
        <c:crossAx val="21153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Project.xlsx]Combo Chart!PivotTable1</c:name>
    <c:fmtId val="9"/>
  </c:pivotSource>
  <c:chart>
    <c:autoTitleDeleted val="0"/>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bg1">
                <a:lumMod val="9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B44-4DF1-9928-772EB0AE57B2}"/>
            </c:ext>
          </c:extLst>
        </c:ser>
        <c:dLbls>
          <c:showLegendKey val="0"/>
          <c:showVal val="0"/>
          <c:showCatName val="0"/>
          <c:showSerName val="0"/>
          <c:showPercent val="0"/>
          <c:showBubbleSize val="0"/>
        </c:dLbls>
        <c:axId val="1736013904"/>
        <c:axId val="1736014384"/>
      </c:areaChart>
      <c:barChart>
        <c:barDir val="col"/>
        <c:grouping val="clustered"/>
        <c:varyColors val="0"/>
        <c:ser>
          <c:idx val="0"/>
          <c:order val="0"/>
          <c:tx>
            <c:strRef>
              <c:f>'Combo Chart'!$B$3</c:f>
              <c:strCache>
                <c:ptCount val="1"/>
                <c:pt idx="0">
                  <c:v>Sum of Sales</c:v>
                </c:pt>
              </c:strCache>
            </c:strRef>
          </c:tx>
          <c:spPr>
            <a:solidFill>
              <a:srgbClr val="910A67"/>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B44-4DF1-9928-772EB0AE57B2}"/>
            </c:ext>
          </c:extLst>
        </c:ser>
        <c:dLbls>
          <c:showLegendKey val="0"/>
          <c:showVal val="0"/>
          <c:showCatName val="0"/>
          <c:showSerName val="0"/>
          <c:showPercent val="0"/>
          <c:showBubbleSize val="0"/>
        </c:dLbls>
        <c:gapWidth val="62"/>
        <c:overlap val="-27"/>
        <c:axId val="953701680"/>
        <c:axId val="953703120"/>
      </c:barChart>
      <c:catAx>
        <c:axId val="95370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3703120"/>
        <c:crosses val="autoZero"/>
        <c:auto val="1"/>
        <c:lblAlgn val="ctr"/>
        <c:lblOffset val="100"/>
        <c:noMultiLvlLbl val="0"/>
      </c:catAx>
      <c:valAx>
        <c:axId val="9537031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3701680"/>
        <c:crosses val="autoZero"/>
        <c:crossBetween val="between"/>
      </c:valAx>
      <c:valAx>
        <c:axId val="17360143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736013904"/>
        <c:crosses val="max"/>
        <c:crossBetween val="between"/>
      </c:valAx>
      <c:catAx>
        <c:axId val="1736013904"/>
        <c:scaling>
          <c:orientation val="minMax"/>
        </c:scaling>
        <c:delete val="1"/>
        <c:axPos val="b"/>
        <c:numFmt formatCode="General" sourceLinked="1"/>
        <c:majorTickMark val="out"/>
        <c:minorTickMark val="none"/>
        <c:tickLblPos val="nextTo"/>
        <c:crossAx val="1736014384"/>
        <c:crosses val="autoZero"/>
        <c:auto val="1"/>
        <c:lblAlgn val="ctr"/>
        <c:lblOffset val="100"/>
        <c:noMultiLvlLbl val="0"/>
      </c:catAx>
      <c:spPr>
        <a:noFill/>
        <a:ln>
          <a:noFill/>
        </a:ln>
        <a:effectLst/>
      </c:spPr>
    </c:plotArea>
    <c:legend>
      <c:legendPos val="t"/>
      <c:layout>
        <c:manualLayout>
          <c:xMode val="edge"/>
          <c:yMode val="edge"/>
          <c:x val="0.23732807210048493"/>
          <c:y val="0.13794036392850603"/>
          <c:w val="0.37757907840213695"/>
          <c:h val="0.166088509769612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Project.xlsx]bar chart!PivotTable4</c:name>
    <c:fmtId val="9"/>
  </c:pivotSource>
  <c:chart>
    <c:autoTitleDeleted val="1"/>
    <c:pivotFmts>
      <c:pivotFmt>
        <c:idx val="0"/>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10A6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10A67"/>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rgbClr val="910A67"/>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Phones</c:v>
                </c:pt>
                <c:pt idx="1">
                  <c:v>Chairs</c:v>
                </c:pt>
                <c:pt idx="2">
                  <c:v>Storage</c:v>
                </c:pt>
                <c:pt idx="3">
                  <c:v>Tables</c:v>
                </c:pt>
                <c:pt idx="4">
                  <c:v>Binders</c:v>
                </c:pt>
              </c:strCache>
            </c:strRef>
          </c:cat>
          <c:val>
            <c:numRef>
              <c:f>'bar chart'!$B$4:$B$9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B02-4301-B595-E8D5ED17C904}"/>
            </c:ext>
          </c:extLst>
        </c:ser>
        <c:dLbls>
          <c:dLblPos val="outEnd"/>
          <c:showLegendKey val="0"/>
          <c:showVal val="1"/>
          <c:showCatName val="0"/>
          <c:showSerName val="0"/>
          <c:showPercent val="0"/>
          <c:showBubbleSize val="0"/>
        </c:dLbls>
        <c:gapWidth val="219"/>
        <c:axId val="470105232"/>
        <c:axId val="470105712"/>
      </c:barChart>
      <c:catAx>
        <c:axId val="470105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0105712"/>
        <c:crosses val="autoZero"/>
        <c:auto val="1"/>
        <c:lblAlgn val="ctr"/>
        <c:lblOffset val="100"/>
        <c:noMultiLvlLbl val="0"/>
      </c:catAx>
      <c:valAx>
        <c:axId val="470105712"/>
        <c:scaling>
          <c:orientation val="minMax"/>
        </c:scaling>
        <c:delete val="1"/>
        <c:axPos val="b"/>
        <c:numFmt formatCode="\$\ 0.00,\ &quot;k&quot;" sourceLinked="0"/>
        <c:majorTickMark val="none"/>
        <c:minorTickMark val="none"/>
        <c:tickLblPos val="nextTo"/>
        <c:crossAx val="470105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C0753"/>
    </a:solid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0BFBA06-F75E-495C-8D4C-87A0E4784B7B}">
          <cx:tx>
            <cx:txData>
              <cx:f>_xlchart.v1.1</cx:f>
              <cx:v>Values</cx:v>
            </cx:txData>
          </cx:tx>
          <cx:spPr>
            <a:solidFill>
              <a:srgbClr val="910A67"/>
            </a:solidFill>
          </cx:spPr>
          <cx:dataPt idx="3">
            <cx:spPr>
              <a:solidFill>
                <a:srgbClr val="FFFFFF"/>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solidFill>
      <a:srgbClr val="3C0753"/>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a:ea typeface="Calibri"/>
              <a:cs typeface="Calibri"/>
            </a:rPr>
            <a:t>Statewise Sales</a:t>
          </a:r>
        </a:p>
      </cx:txPr>
    </cx:title>
    <cx:plotArea>
      <cx:plotAreaRegion>
        <cx:series layoutId="regionMap" uniqueId="{DF6FEEED-B3E4-4B0C-BCF5-3FEE31DA7201}" formatIdx="0">
          <cx:tx>
            <cx:txData>
              <cx:f>_xlchart.v5.5</cx:f>
              <cx:v>Sales</cx:v>
            </cx:txData>
          </cx:tx>
          <cx:dataId val="0"/>
          <cx:layoutPr>
            <cx:geography cultureLanguage="en-US" cultureRegion="IN" attribution="Powered by Bing">
              <cx:geoCache provider="{E9337A44-BEBE-4D9F-B70C-5C5E7DAFC167}">
                <cx:binary>7H1pU9zItu1fcfjzE60clMOJ2zfiSFVAMYMxbZ8vimrAmudZv/4tUWCDXNice7gvoiJetaNtKLK0
M1fuvdceMvmv2/4ft/H9uvzQJ3Fa/eO2//OjX9f5P/74o7r175N1tZcEt2VWZd/qvdss+SP79i24
vf/jrlx3Qer9QU3C/7j112V933/87//Cp3n32Ul2u66DLL1s7svh6r5q4rr6xXtb3/qwvkuCdBFU
dRnc1uTPj/+M13+vk/XHD/dpHdTD9ZDf//nxxQ99/PDH/KN+euyHGJLVzR3GMronheBUmNp8eLGP
H+Is9R7fNpTYU9xkjJpUb15Pzz5bJxj/BoEexFnf3ZX3VYUJPfz9bOAL6fH9k48fbrMmradF87B+
f378nAb1/d2HT/W6vq8+fgiqzNn8gJNNU/j86WHOf7xc9v/+r9k3sAqz7zxDZr5kv3vrZ2DKYMzS
9wSG71HNKFWEb9ZdvgSGELIH4CwtLPEAHJkB83uBXgHmaeAcmH/tKDDROq3W2DfvpjJ8T2mtTEas
DTLqJTKa7nGmiWVZaqNS1tOzH1Wm/L1Er0HzNHKOzdVOYnN23334mpXR0/r85+aM0z3NNOWTwdpm
zqS1J/COJZ60Sjw9e4PNWyTajs2PkTNszr7uJDZPTudD9u2Dk8VN8nfwntZN7WmTS0UYf6k8Uu6Z
RFAtGHRseuH9jeJuAPp3xdoO1vZPmQG3cHYSOICVleu77Gnd/nOlYgBLK8sy+aNSwdU85wjEtPYs
gMkEe3roBqy3iLIdoB8jZ6A457sJyjoOvmVl+q46JPeoxYXQ5JG6zWEhek8QSSXhZKNLM3TeJNMr
+DwbO0fonzuJ0DGsTHMbDU9r9A5qI/csKhnlYkYQlLVHlZQm52KDy8zGvUWU7bD8GDkD5Xg3nZCT
pen9bR3cNvX74cLJniUtYjFmbTjCTG8kQiKmQLzpjLi9UZrt0LwYPEPHud5JlTn3g3f0Mtzc4yDN
jGu5lbopwGJqZin6aM3005bYOJvfSbMdls2oGR7nhzuJx+I+Xnfr8v5pXd7BhOk901RSUPYY6mDN
n3t+0GlYN8EZeWRrM415i0TbcfkxcobNYrmT2OyDlAV36/eDhqo9S1sWoWyGCfSEK8k4Vey7Hj1n
0G+QZDsk3wfOENnfzYzNwX1Weu/Kx+ie4PAbXJOtfkWxPc45k9x8zAvM2PIbBNoOzPeBM2AOdpOJ
re7W/nv6Fb6HWNKU9IkFz9gYIXxPWJqBj9En9dx4lN8Ksh2Ox2EzMFaLnbRbqzgO0ix4x/QZ/DwB
Fhzx5Ib9zvBQeo9wJeDof/ic5/brLRK9Asz3ucyx2U0LNqWcju7L6n542rf/ucef0GHa1BZ7NGLQ
iRceH8oilYWKxwa8eX7mbTJtx+f52BlCZ0e7qT3pXbB+16qA3kO4ryUQeny9hAflGgQuyhT6MbaZ
hZar3wu0HZvvA2fArM52E5ise0cuhqyzKbmwJOffKddzpdFsb4JDEPPx/VnWefUbaV6B5GHUHI/d
9PnnUQyn/66FTeQkFUOK5VERTPJSUzSyM+ZEkaX8rknP3cxbJNqOy4+RM2zOj3dSV47fu36mEKBw
STVSYA+vOTIKhM2EEXsKOlH5fI7M7+XZjsvTuBkqx592EpWTrAmqd3Yu5p5WcPvKQmTywn4RVDyJ
QjH60e3MvMqbZNkOyrOhM1xOdtOSna6D9B0zMNzaY8jxc+uZMjyHRug9SlDNhP/ZmLEZNL8VZzss
j8NmkJzuZu7ldF0O8Tq9ezIj/zlLnipiU27fmuVepECOkqBvQz+iMQvx3yLJa4A8zWGOyWInzddZ
Vtb+B2ddZogv1++IDNw+QzBvsUdTNWubkYguYd+UEJuuGXNGxd4u13ac5uNnaJ05O4nW6bqq1rd+
U93XdfV+YIE3oz6JjJh8TFXOmIBEi5NpoftMzSjAm+XZDtJs+Ayj0x11PMGtH3jr9B3hQaMTsNFo
09j4lnmmxkKhzEQwOoWk02umS6dvkOgVgL6PnGOz2k39CVDHrLL6HQ0dFyAGmqDT7DGbPNMdzfeI
RnyDFsKnHbHJap6+RZbXYPk+jTkuu5kGOA2qavqT58HTIr0DOUChkqJq9j1/OSMJSHCiZ5Mi3fzY
TvOT2rxJqNcgejZ4DtKnHVWeqsqa8j0RQoQpJNoz+fYk59TBKSXamazHsuYWhH4n0evwbEbOsdnN
vqab+zLJ0vr9lIdzpNIsiv9AnZ8HOujKEIIKLRTbOJtZqfkNkmyH5PvAGSI317upLYDjXVPOHB2Z
aJUhGoXLh9cMGGLCnnEUosXUy/k8UXP6e1G2Q/J94AyS092E5CZAofm9W/+w4NpUejsmUu0JpNcU
f+rYnCvLGyTaDs2PucywudlN1nx2/3e5rqL3JGZoL0PPJZPyMcKcVdC03kOSDenPJ+I2w+YtEm3H
5sfIGTZnu5m3Obtv1+/ZMsP0HrMERy5te+WZEAFmhuSAVBtODUr93J79Xp7XcNnMY47KzU46mKlK
e7hO8soP3rPVjLM9oXAuAx1+W90McgEWVApG77HbeRbWvFms1zB6Mas5VLvZEDityel9H9y+YzsN
43ucwroR/mjefqIDYo+gsAbn9JP6vEWa1+F5mskcm9PdVKOHBOhiHb1vVkCix0wwrP0jS57Fnoh3
0LE5nSt86t+Ymbg3SvUKSi9Gz3Fa7CRO5+W9l71nUo3hhJpC0yx7bP6fI0TNPZwcJITN1Of3gmwH
5WncDI7zq52E4+I+TashbtfvyqfR9aS0QOlmKn9Or5lRw6k0xZSaKtab4BOZ0OfM4K1SbUfo5egZ
Thf/3Emcrnyczf6wqt637oajG4Iqqp/yMnqWkZ5IAgF5m85FP7yA43Oc3irVdpxejp7hdLXaSZw+
Zc3/Th0OZs5EGZSS7RqlJo1DJzSOsW+QmqXY3i7Xdqzm42dofXJ2Eq0aZCF+2tKvZar/F2852Kzq
u5MWUEqGHgbw+81emNVsJ9JCmYlqh5hlmN4qz6/2yNNs5jtkN+nKNfwj7tm4v//dLnl5W8Yvrwix
cAUI0hXmY1RszhIa6DllnOEo6iuR2ZtE2o7Qs6EzeK53s+B0fd+/61UUBGyeKQ4zuuEt4IzPk+bI
NTFchQDe8nh7y4y3/Fac12B5mMUcki87aVM/12v/HZUFK46OBiQqHtMYM2V5uLZFopWOipnH+50c
26HYjJoh8Xk38+R/rZFTSr36XcMtBMSIpSypXvEtD+EWzm091QJnUdfbZNqOzfOxM4T+2k1W/9d9
VX/4UQLYUOvXeMi/4WFQruAUGKGm8fCaEQCQRYGUE3JKP8jkc1r/ZrFewenlrOZQ7Waa9q+gus3S
KnjP1AXO/iCtZDFcFrZ5vfQ2aGzAdQc4lKq3nzx9k0ivQPRjNnN4djPu+mvIcLOb936OZ7r5CB1Y
VLxyKxVKTsgrEVQ/zEf0np69aQt6g0CvQPM0kzkwX3eCDtz+8q655xbuxU/+u9fsaZw2gRfCzVMv
dQYMDVknhkaUx4zFrNNxdvfd6/JsB2c2/MUU/h9drPd6OPo96Fis6/Xy4ULDZ/fu/frdh+nilsXZ
0Mdsz1aXtFm71R0uPbQUh5//flHi9CEv8kTPPfdPw+7XVf3nR2OqFmowCyGQjWIWLkD6+KGDJ5ne
ohyWULDHO0TSKS3+50c+XaZAOUdeZFOFhAjVlH7BW9MFShZy9oxQHCLDhT3fr5G8yOIBCejvq/H4
9Ye0SS6yIK2rPz+igJxvfmqaHEffmUDHJs4E4MCZoDhMi/dv11cwN/hh8n/GbCwao2rEZdLGyeik
Qd9clnFVC7vvigrX/H1fmC0Pmz5s9rCp/xNHeTQXuDIFfPf5wzyr57H0a37pG0P+NeUZvR7qVt9E
QV0KG21w+VcPhxfWug3Lw//BoydXo5SQaNaCaj1/dGBEpK8zwi9H3ePRujT0sh062S9lI8g1Uz2h
dmWWlDmVOxqB/evHTx//cuY4U05R69LoEsNlgLPHUxZ4qQ5jdhknRhQ4ymjrwjHrZsyPgmx6XJ8o
hZPHv1ptij3y80OxVTiROPYBd/tyzmmeuo2Xa3pp0ZRep0yxFU3EWOxPEeBNXlvqhAcMD29IU1YH
ft3UdyKvgoPYwC0fTiGy4CCXXtgfVkbpuctxHPlaKFoVjmu1Jjluc3cgC1x2acR2lZPEX/Rxyhjy
ab+aB3Tjp2kIdOmjD9IiJuPmy2moTrGmlz69JI2BvdLEfNXHTdTvq6on13EwZMd9ZFV3v34qSis/
P1VDPSRSxBR/v3yqMEwZ9lZJLkPSkuvUGIODQqb+NzPsi8uBjP2VxXNyZkntj/bgN8HBr5//s2JK
3JSC/gIQKOybua60WqdREfXkUhiivwomhRl00194bUGQ7/jVApMtG4XhYjCJyAYPtNTMCLiDrFPT
bMglD3R/ZeR+Gu23AXFj22WsuusjztetKSbtNJPEyWUHZTFC2V+EkW/8Bu5tE0cCD9aS4GTGT7uW
ciPThemal01dQEm4dOPshNaJ2dpBGun/gZKgPj3pJf5DNyGyhs8NA8lDMzBYSy/LqlaLdPDj0eFe
nx030syOkzLkK9ZW2XFRBNjlOh7JWdLq3nOGkBidTcIxOzZE2195hdV7y8ik6qSOWr0ktegvfL8t
OnxqCC2zVNp3R9o3m3j/NwBuMS9oI0bTHRKjDD34MxUJY89t1KDJpeuGZrE/yrI8fNg3fZ3kX8sy
MZxYdbB7AxYwUZ1eesEYB0416OIwH5LIs4OIF/HB2I1xuSCuWd2p0uyvfi3nNjFxzBaXBE9n0EAu
X6610dOmFS4nl9YosSAPy0zyMv9KTJdcF3H5u5093cL1QotxJAS7Gj7XJDjBi4jw5ROT2qOhGQ3V
ZZez7NiqE2vt6n76Hws9uzFZf1EyUQnbDVy3XJpt6Kd21w36U9BEQW6zdKjvWNZip5uwAKYBJQgY
h+Gc9sTDElXwGsImga9PqlZmxwNh6sQwAr6iEhMahybDWd9f6StmMJ8WZgKcp84KyqVQs007qkjL
Ihi8ywxOyNH5MJaLUBrhecHioT5MW7/tnFC2Yb2glhELJ2gT19/XvheEdozPNp2hz7VDQ9ouzaSW
++3oGfWhL6qGOCnxBmYbruWOC5ON2rNNvzM+50bi1QtTZllpd97gWw6u5/KrhUlNaEZYdc0SLkDk
dhTGmc1Vjuuu09o/VlUSntBEZWdt6MpiobLSbOycxsYXMsjonGRDfGtGFVnE4AG+TYdxzCFf698N
VjaIo3rwce91Df99hMsoEmYXLMwvChOHxJ3e18K1eVaZC0v6qrBbKY38pknjsFswV8pPWhe+aReh
Fwm7pG3R2onllaOthR5KR9RU/V0YcamcNKnq6HDsx5raRdPwckWLITBWLq5dPqFe4+d23rpHuE9B
fxq6ljSO5K1XXhodI9wOrTq1nKKike8kvpfnF9JL4tLpNffdhQo7feP5DdxuhD0ihwYqJ7JBL4vE
77wlqIFeSlKPkC6zrHWlOWhCqmBtQAFhiNscXqAKBgwbZBX7C5elhqMqN+Z2T8JYnqhIRg08M/GJ
yp0xbUyZHzHPDIdTwbLixOhxoHffQ4TmR3Ye9GrFvcA/ayNd36o0EpntUd88MIOwXGiWeGcl5eV+
qQM7K7L8a2ea4xdSqeCItqpfoGuB/j3UWeZYQVEdSE3dfTqy7F+JrqwvGTMsuxC5f4eN0t97jRvW
9uh76cJsAI/ju3V6UHq5tUiIbB1srMRknu2mfa/swTAGW2X1HS9M4fRW4OXXhqWC6LhNVRXxozSN
dXItWzczNTZAPGRykchEGZFdD7h7VEQ2ar4uxd+EdtTKnYgHBvHtYDAGkSxURHT+xfBbwSBuFKbl
YiiGRO0b5kR+Rqu/yqIIK50abXZsegpkCBacrwvVSbas4i4f7MRz48+9UQGxwa3hFIaBNU4rNeyK
zmArggG70vYVgTPlaYHP0ETmX3VZAVlBRoAahJnhmGapFp3usL1AygF91MJkB9y7bKQaa2ccBF+7
VtfZXmCCr9axgjVKOmvdu6O+6Sit7qrR5yvRCBgeDjskeaKXSekXlV1AQ5WTJAwfPxQWhEPEkR2D
1rk3jWjVIhqS7DhKI3pdmNb0Q1msT+q6hX2GOXNdO+Y68RaE1PiON/aYUxuA+OC8Cr4xyiiL9pWF
xSkpPLVdxww/UfokPGvSAiZGW5DKKxJ9omXWX1FLwKkHBizqg40Eh1MnrgUnKsOiPHQzVd0VelpK
XXJyXVUN/vkgbdI0XmizgvcXGWgntRsrGC6KBy4SxYKX52kSlYee15KzZgQiLQczHGhHrlsy6iWl
4XDVBAg3WBzS69ClcM91n3eLYWKPA8Xak2TApKCSeFLkt9VdkGEzhNO/2nLIK9sLwT7NqLXWKoYX
1RM9ymN420J7xdcwSsB++6Aarh6IwhgV6XDUh7FY0x78PqxiQFtAmJ6q8I6zWGItJGOrrDDMM9OH
SovMNc+qMo6yE2wjYEcnadOsgOOpsvKwciGRGZog4VlW6KVFovyr2+A6I2eIqFEuXarB0qsxce02
E0O2KqoSkrcY09pZ1g39SWGUaeI8EJxmoirRGNZ3m+CHTdRnCHWYLGJr4LHDjagIbZmLhp921qBO
/MTia1+yMj6A24GAOe3D0VZG2oXLPCHu37Hh4+HpgwoR1wr7/bYvJxoEz1Mvyu5S8a66i3UFjHJX
gdzhS+0ROOCUW7Bt2RSqRH4SHJCBgBiYgq0EkD5LKyZXmE52zFpDXAVDMwy24ceQtm2C8rDr4HHr
aXtaaUzOTC+EZ4p4g08OW9BVrsKhOc07z/APE99FDEhEil3b+KNiS4XXCXUtbOCaR1izGlcZ3vRt
IK/DSBXxsi7M4ABZTeyR2I+ttZ90WNM+TzD/ByMQxay/GoIUqxJHgT4Rg8VWhYaG5WJ6fNLVygkn
rY9rkn8NSZYdaw+ogu4Xh4XLgGpAK7WI4cixDh0oqE4D98bwh/6iHzyxLlUNfTXjJFnSYDTEwrOg
8WVZQZKHncj7kFTHXQATYBFw9CUpYxgf7hVedaF7l3YrlU0AhQWHaaKZWxwmJdE3QT322q4RjlbL
UdQgRVQ14EC085JPgxlaaxaG5JoaCjGADhGG8F6R646VWGRGB9LasPM6todA51+Fl0PRC9L1Fw8z
hCcCR64ELFCJ6w8PHgLesTPyryPa265bDyFqANNt2h1C2uumwDcziVOLy3piaaPqgNMDY3xwm8No
YkflscFWTPmY+2jl+iSlyrDDhiaLsmkQyUyrVuZtrxdhR+JxUU7i+AKziAKXr/Omhr6mvqdP4iiF
Wo0DcxeSjWy/qWKibKvyYI6CCMpFuYJ19KvSYraPLd9gg7v9lR+4gi27VhaHQ2DFydLSTWxd9WWX
lk7a8Wh0jNK01ryfLAt+Wt+kvYmwNW74KioyI1ui+b+Lj5JWYHTc+LT4REzaYYu4ERZ6nJxLED7Y
vp6GxkHmERh5UBFvCsl5jXjFT7AnHhZgY4umwL0NKezCZFhLT8LjPOxd1+vh1vo6Lw97GQx/l3BD
lw/7k9PGPQiRCDho04JHp7JR2CLKbMpDbkXtke8NpXrcEEmXqG+5bKPWScq2PDTCVC/jIbfWnkAu
5WFXiD6CUkTUJWeCp1DkIiVnoTVlG6LKCDJHpClJ7dpKYYmGMTIcWVAkIUorDEY7mCZkdAl2X1Ba
sVPyDu8NIELlArEnOSMcU8CWI9eWL7JuQWIPmiXdAh4Gp8jZfpZj0zRhBmvPAnJuSTpeIlLHpjaR
kmucuoPRfrCAPKqjZJG5Eotdu8bkvusQq8RkB7WZHFBqDx4bOidvaxiFzCtbd78wlIa5aiZpw6aG
mrFiwHO9fOivkoGXws4Rqt3ofgDxszzMuxlahd1NeW0sQl72xC7BhcZPLVFBf1g3beqfkyo0s1UK
M3pWmi2ksFSNJ+B3n2C3m8Qdy+vaakBCPCPSN2aXBwdp3k/zlbq74A2VnxrVJ+e4pPXWN1zDiXRY
HVpxYdqyhGXvIi/85rEqsyUtXJsJhNROmzEocA/3GAY5PNIQdKNTo/iqwVAGcROFA9Y5yAFoZnVj
f2A0Ids3UzW0tldkte23fbLCwdnwlPGKEAdeM1khsu8PU5KngxPneXrqZiz7pvsYfEHQHsYQJNO1
y4rWatn3VW0eFZPxPwpdD4lI7fvgVA3PEMHEabwyMoosjJaArojdzvjkhRTwlEmO/xeaYJGYNfYX
yAB2tmJdecjKyfgXLThOMlG6wlf9VeTVYHh9YThN0UFnpkA5imFlO6ahqtovUtc2S4jnjhLJJpqB
H3C3g6T9gzNxfdjt0Qqy6D4Dx4R30blehpMPJ0bo3rjKxQ56CAw900vzozgOc5i8GjYtE710j5FP
Kw+ln+mTQHt81eWanHm9pW+IUVd3dBzUQrCIrxCDAddUUPjPMoRzaxIP1moUAb1u8WTnwW7qMIJx
RBcxWw5FCp2IJ76Zu1qdJKUKkoWbI33V9Tz/GsV9Z2c17F5ZQIXqGJsncI3oyMisfeFNlnkcM3gg
xHb+IbX84J63wqyOrbyBxtWGSW0rKvSJsWEYBXIkBjxzEqWKr6QcTblCwNbXhxXiG1s1TXmQ1VWz
H+N0s0KsUltrMxrJtVIEKTtLwyohz4MlkaEBt+G6FJFEIuBYRDuIax8Z68VYSLbKrR76MHqTOXig
zJaZfBMe7W1kyRJz34sSqZZiqOk+nuxf+2XTf+59MZ74fAg+540XLSpoCKwzop1xHw6xkbYUiUmd
gefGRWmIrHdAp1O1ZCXrD6lnGbdNzqy7UDfjfQxW+S2L+wp0u4s9G7yKHpO8Mk8ISNlBjOTKF5Rt
RLloXDf27aJIw2JZZH1xZLE+OAtkrhZeKIK/krz2Pglw/N5pknhYRJVlHgzKGs40y93PviGj26wY
8ElWagYVmHKqvYsxNRCxxqbXEUfWZhnapW4FimpIKzzWVC426ehNbeA2y4cy8PzH3zL1/cv/vs4S
/HkY8+Ob0y+p+vEVbmrY/HarX/4U7pmdaoXV/Icmab5/FoR5lG6qqrz4Yjkv8bxSxNn8sqxX3nxb
hQe/3mW6M+R7BuanCs/zK/emqsnjgMfajsYtmOhGRA4R9/Ui//RY19E4H4ZflYXfTyJR8aA4xf/x
w1NxZ7riTxDcl4HLZtFOwpG+eSrumNNpc/Qsm0Lh3rNp1NPcXgCIatbj18+LO3y63/lZ/gu3puI0
LvolKa5/MHEHEUOP8/Ps5pAgkktloI7MIumPjbDKF11Eo6ueWdFdkrbjqnNrLh0ZW55nR4MbnTGW
lF/DUFS57crKuCCeND1QnqG94Kx2b6KRuvy4CPr+1q+D0EPswgrXcdOGGU7Rj95+Q1y9dPtY3gxW
3V02Zc4QEg5J7B75oYrv2nawTtqiUTd+n4WljZSjSuwaHR/DIs16uGHWrXzNg1VrtfEy9FnR2CLV
VmCnCRN3ioj4PoW18eJ4PAt13/5VBwW/ilyjGRcNYopvNRuTc89oTyMwKvjvNAi/ji4r1tz12r96
xKMOHSr/m8EYrLP2rKKwy15e5KLVyaIfWHURWl5/CgdBOhuh6PBNJoZxmaVh19qyRXqkNai7EjyX
wvYqRQK7yxjyRH4YhY4ZjkSjgtb46zH30sNYuNXSal3/KxkQYTlMJeqgmtLftk5E/Gkgvn/eWM3K
yprMOwxgYw68Uasj5KvbAzPrc7YYk0R8QmSK1MKY+rG0h8GHBczAZkbbj5C0W6Cipu8GYvZIn6lS
mo4ft82x0GXtUDcqjho3CpdhRcRo0ywTTlz0+rgc28i24OdT29S5OkPUrIN9t5XNVSuT4hDeIDuM
kBr5G4RC1Y4Okjhz+CjyT0Xc1UdEKsPJaI/F0XFc20aexudEutK0lTeG5wFi0MbxLNl+iRtzsBFI
1uqY+Jn0bX8c+t52PamPmCnceuElCCLjKkUw7zelE/RBMYCl5MWCd72f2TCJ9VEdIp1hC7/3LlSd
f6vwKc2hWY9FsDAUSEbnRciKMaSyOzvgY32bIsdrHLquim/cpg9XLUuL5aiHEK4lFe06x+0oF6Ir
20WWp9a+Nlgp7ZAVbJ9kGnmpPiDd+VhXXnhTmGD97eVoqCCLl2Q06vpAkja46gbpXyRUDyS+A7q0
46DlZYC17XnqG9WJOZZDFpyZQibumVcVGrmvjNqE1+3XzurESiGp8dlTeIZbFYswHj/xChWFLkU9
0akJadNDF3xq38jcxE6hoU6rqTwaEKvuV0mUQL1Z6QxZ6eRe1NkyJaXNNc+WlZknTlETdz/0I8TL
sqbLoNeNXXoMYX5EjmmtyWlmEmn3Gb9Cd/Vh3JnWyZhz1xnM0lz2Zjocir7Aujc9Al4byRV3kaoS
OxDJLfPMmDK1i4ktO6x09X4QjvURTcpkCQopV6zX3UnDxmDRFUl0UFhNU9tZMhbHoiqaIxo2ydVA
Up7aQSasAxGm9ZWhq8vRh2JGWfgN8flnYsAMxCpCaSLji1AI386CsLo2GhqfxV0vnSotkOXrLfKp
5BGslkpS1Gwqrm1ThHDwEfXtsPOU04KF220TXTCe3mhexo43QrGNjB2GtXclROovk4yEjlukqRMG
ZmvZfRWrw3IUSDpHYlrtrLvGbQj+wmwHvZIZH5c0Fu2BQlb9SuRNtYB5ipaIBayVtHiyxM3iVm97
vGpOQX7MZdGH/cmQWONfLOb8i0yscOFHZYyMgu8fSUQV11JazXHeiRhUx6tgUyRyI4kdWK5xayIZ
h4g08sZzM4L2oqYfXowII+8jL1eH2cj5ISqm4UlHDN0vvcrr9106IvZJzcTpKstzvCAqwLLb4ECW
iTqOSrpGenuwGy9o93s3GW1LF/UyqVozghqm/mUX+9HSHVkaO8KLsdqUhVBUZWh9G6AigTVnbVAA
hLpHmtdITwLLr87DSnV3rWkZyzaNxoOkpubSRIUAgZBs9pFFSr4UmVJIyCGAcjzA/yVU1j61GuPM
ivr0nCC/sxhiz7ymmsbfqoHXXyXx+CdZ9OllUfjeciCFuR/nvDltx1qtQpNXkR1HRrTE7wmJYXT9
oPkUcJYdKb9ia1ZhSzNWdCc9LdJTBTp32BsWOa8qK3L6umigVd3wySOJUHZikOAMvQr1iand9qSy
YvfQ9K3QacMqWmRcwWTG3jnRVXgIUh1cGBHSt3bUKgk+zbwFC2tKbbf2xyMzzv39JAqTs4DG4Hzp
2Pl2klvVv4aABpE9Gm1wQtuoOqyoixzuSPq/k7qJnJHl4zVrGXVyN5SljaRf7dmyqD4XXkdPRt/t
TsYuaz07FmaI/Vb4V5ZoyCfqtXR/zMJ8MXRFPTigyv5feZFXF2ycqpRV5qIcMVl7ePR+7UdFfM18
LisbzRH9sutY5KBdZURNqamPrLK+rJuhCs+9kpG6/mIWQkfUHkRHIvPLYHhxepj1sgz+4hZ109qp
M9HAE0WmCs/HzG+pnbImWTZEFIuBIXpc5mY/3qm6FUs3GlKnLAOYYB+9UK1dlp1re/7QHHRmglCm
Lw6CCDUTbFJ3BSjjRYOKwCXLhxqkWR41npEvClEGm8L0/+fHmw6oF/1eT/1+E91FG9Kv2PGsbexH
C9TDuEeSLND/BPqJa6/xm98e2o2eiDIu9cM5vIf7SabGKNDe7zwZJ/TAXp81Rz2SZIIbNXGGBIfB
0AE1kWv575DkBw78rDcHTyTU1GgapvL/UnatzXHqWvYXUQVIAvQV+uF3nDj2JP6iiuNcxEMgCQkB
v34WcWbmxPdWUnOqzuk67e4GhLS193ps4HbGQzl+z5H7pLVDEjr2o0iE8yAKNErCvor13GxPjHnd
faORZdNpMCvizsGlC5NLhW04fqkHSwHaI/3pclD7bPWHjkeDuQhc9dNtz5QGmTV2C9MvrHPtMh6i
LOtbUtV5TpMf+TKu/lMvl7z/VhRMi+9EEZPd1VljNCkVykucCtXMqg+oh10YDnXPbKfLMTClbpJ8
NTjlWqlkvU4VGdp/RdMMPc5fRBnvNDgZOimkFFQN5RluH/qR/T5GeaIaLzNZ/BABKTDChKI9vejB
gtv8YpuAqoRqazQebNfHogEX+I8Z9R8KmWSXKv3zHsGVsktBUDAR3CmczO/H31pSTFmcNa9t0pEd
zRwJQy7CeRqZ9mSXUFswC9g9gIxGNNr0cB8oWae0SpCpBnLlMjlgOwBlQkARoAADU/uXMXqnbsix
14P5xxTaHxi6T8vfz3GRTZRKS6LXLLJznB7qLa9zc+oL6khcDtZl2XPHYuEu/zw47+7NflykcXkK
F0kKPPz9cbUH/zlGpHitUWIB4Jxj3U9fJBXpUJehbXzzYRB4hDVwOjnCa1L++fC/l5gUh4c+AdUv
QB/so1hDv192zeYmihdJXqMcdBapWIgz9g0LKXKX4EHz/g7c65jcks6s/qGbwCPLEuaOHoPy/z0T
dGPJ0MUdrachj3gvFJO5FH2LdPWVZgFL7rSi0Em6E7PBT/TYFIJmz9ZjCEw5ZbDlPI/xOlvoAJsx
1uEvd+Wd8gTq3RSlPWPF3r8PHcrezQaXNWDeu0F8F3wbGJAwo5VYj5FQE1+B+NgFU+TP15/s1fw/
VgmOiQelYpVgoQJZQGP0d7eCby3j2kUvaMeCcvVicXJfEGoZscNXPrR0o1WjpjXV5cJTgoFgTSz9
g9JZu1ZDlNjhgSvULcPBsNGmn9QMMuvlz6f5TrySw2KDxxnGYHHwZD2slnexxAcBeNRsy8tincUk
iH0X4/7ESyAsKhcLau9Bp53ZF41DUY2XRtf+L/fn3wYLmlw8hwFlJQdwQxHafh+swqSTW6dsfBl6
FiGGt4heWyjnNXYruyaCIe5PtccDmlXLBkRUq0GTsYsiaiNUdUYi2u6Rf5X41gA51XxNl05Dk/Ln
4UreLzC4noEJpRAiprjD2f6EyH9iOAsJg+bDRl4mSBoidWzdpHt/bzYQnUMVzAr5ShXlasbfxtWo
cYXCYVujh6C1uJy47du6UtsWr9cK+LYDNcv3YrvyDMKdT5ni9QY4hPAFITGNAPYPV/HGe/wqWLKA
AuwvF/RObohLAW+K7nwxNH57zfMuYmBmDmYeZv2cs5G1rNK7/NEA//Wc2yqBNgyhHaLEn9ETPBn+
5n+GE52IAn9agiOZOflA/r6G6PsojtZ0SEYYT/C0tH3tvpsW3dJNkEqN+llbrCJzJFNX0Ns0kWS9
JpNfMRwoAPrtScllXXNQxzYYWSHghwwawE1EF1bRdnuykZ+yu6IB/RVVC51Vz8+dZ/vtGSfCMYXW
OWfzJ23bbnva+qwLXRn3/b5pNRh93KBx4BJvEmC521OhlgX3jgCqwcu0xWC8DigayHTKcr/fu26p
GyQY5ufheVFHK6iQcWnxEyOSB5w50OQ9N3Caqe7bMmVQaJz4bJP5AWXR5kAjd2IvK5RNVRXVQi0X
NcXm+nUoBkGf5nhOMMnyokaeMZsBJNtf5sb7qInRz/GUjd3lAPCTJO+mBhHrUEOc0z9viZoskBeo
HsG5hbEd+0sCzgaB4s+z8X002jX0cZpg30aXIkiz3x1xsvEkgyLhK9n8PhmDp3v4S6e8w+adzYZl
z6IlGyZhSD0woFuIrXPM0z+fRvr+ykmOlpU59go8LwlcMnl3HhuZvYl4pp4UHZQj4OE9i36MRhpE
I9lNQ3K0Ih+b+3kCrBZKLdlYH+vCpfNY4gmyoZ9Ll9bmuhdF9rBAnlGs5RSSbP7kiihuKgN6DILW
ZYmBgcRUgEyhIkv2xS5jzMNxlsguLkXbuX3lz1CafoA1NYfWiXTgROa/CJzfx7UCrbpjpBu46v1p
0LAg/B7XukzIAR6D/HH2Q4wkllmbIomdt33ewj8A+EKCr8e0XTpO8FK7n5ktNJj7lCa+Dal4EEu2
T+nUNJuyFw3owD1Emm2Kk5Pp513OvrG1w6oDi7fn1MlaKKzOPDFYRn+5ie8iW4EMCGIwaJgY7iB8
1u9CtSGDQpU9pI+FA2itT07X+wm4iPh96f5cxxBOrTg3IZd9iSNW7iHFaoONJpIJ0vhkYftbo+nQ
i7DnbU53QHgfB7OGMbsDyY1PNZLsl7jWKptOXZRbctKFnclUrdgvcLl/ubR3WSYuDQYWWBiwVGIG
18m7S3NLl+S9H9dHUs97pHLWYGpt/daM311cdClQdjea7SlPIZvrAJiMCW7Ikqm+Xo+byhJXnziJ
fHhElmoxHCFvCWYfmTdEk6EBRjWfaej1Ht08wuZFk+qAsOaQkeCAjYMqOa1QYyUYClVTDIVzuYxc
xXrfYklIDn2EA2S3j88eCvdWjv9L+/yHMuTdGi2QLiC7ylNWoOwEn/JujSZho9mamejzrPIR0eEt
vU1BLM8dMP0UAse/hYX9J/+R0u2HpOhyl0LihH+RNf2+SOJ2RNaql/wzhLmYIW5F0304ETaH8aGt
piM7gg0flwnIKFkx4P0sBqQsCHoYpWCX3t3n2QRW+gSip0AwwIKcP1l0BsAOoCIsfLcM2Kh+3bba
BMBR5dIXA9YKVtF+O+pu2W9E1DYJXoCb8/lTPKoRZ8K6DntTl7m9Tv3zaIPw/7eL3zcBBAk8dxFZ
0PvKBungFEE2tH6Wcs16UQIDI7oSIRbtXZZu1K5HI22mi5KnKW8loCLTGOBrniys1Mh2IqhfVERv
hYJirQLlv9Tf46aPL4LwNDt0+TD2rxRYu/2kxkzZb2FL+vCBziBRNqh2QTrpyiB/BI0dAivmO2uk
WMYS3LFKbkgM4dRhGCxPqnZx3opyXAqztaUcZkuXCnqbGYth3mxYgetGrKXtiaeJpw9ZD7FqXcVL
4oM/awhAE4H8TdTu0skcmVmVg8DYIFqSmIr6cgE750sz6TY7zTyvyYGpaNk+h2xMmydP4QE4EOrS
pFpRn44gWmo38QNv0tCBfunrCwhj3MGMcdiuBYfh45yERKanOpqgoDrqblT0cWVz3UWPfIyX5TMw
XOJuo8kNEUgBkftXZrPMPm455FpjqccxkdNHvmx9dxYN0A1gjLRQY8m7kaSyyu02meIlUW0xvMpU
Q0d/wFRZzQ/uXQhx1fVhStoLJwbDigPqANZnZwGLVHYHsWzUdec50ynkzj9kMRCQFNUCdb2lt1Aa
z5jSW2InLT/ChOyy+DgMVOv80nPRyP5mYEtnoKyeaxfmm8BE3TTgTujYZJ+Ys3a8zFoq6+KEuQLB
BQRVW4xtvYfEOfCyjmhm3EEKu7XrZainSDZniOqw20BTEygC7KwbD6lz5DM2XWJyhEhUgSBtgf5U
I+uClm6Fryz70Kd5jhf39mbUNJCOgmtDVW8rCC6oedm84el81WZW1+lFskRRnkNyzIAhn5ehTVRf
Mjrv+yIg9AaXUxOGTQUK4BX2oaqFBJDVH9agg87vW4iYQn/KOxKl+rLzKy/mD1lLWMNLw/meVefQ
o8juCSJgEW3XlPYTRipaDUL2LaK2kew6IsLmPfQNpkn6+7YNbSGOoUUgqI9jA3sitPMk3U9pnaM+
To8xINrGHGLdtRA0Dy6O2PAlrdMBx1Ntz/mjrwtjKovSGyO7awuxg1RJBjMgKFZWI2WBcILvOT2V
E66+0jIZSAbWKuwjRnrX4WWcpIseBpXvIZ/OrgbCzgMQ5vi4Dcg3zo5bhc/pt0uVjm0YPtPm+Ad7
ySRwtF4mKDKHpNlvT6KpTNl/Jf2yj/NAeQssKfKwvKUX0dAVkv4wBgWNOdmmQaZVhQK+BQg1Cwl6
AneQeuOfXDv4ZsB4RXIbz9JvNFluizbfT7nBnYbQK8PMwhEI/mReRLTsEyyDERF3nq0R3oOsfR+a
eU7wUWyxhQk4hxnOfVzjr+uxFpzFCwA3iffYosfsoWMUfpaKBg4AqNS5TDAWv2aP2CYwOAcobPaL
E279ORges8ZWv3Jczja2/x8B73FL4sZGD7+GOnr7+P8M8tvngBSk0AemWuEEkgEy+peuyXRjz81A
Vly0SbcFx6pTAsH6AwrweuQle7tR4zY7TDVU3t7Wl0PCV8HKBFLrNfvAlR93OVyqenwkhS4KZwWY
Q8y87OJ1T3prxVK82ed1bF742wiOGisIce3tmmTaoEar9DiAjLhYfbFX5/HbrX2bHpmAWjw+ZrTB
N44Mygf84pKtEvO0Tux+GEklSHNQqSbO5SPsmRSsB66U7MP7NpE2v3qcJS5y/5WksRO+B1M3dILl
5OR+6m8DGsFShf8ZoYun+TGK2dC1lxsaXCz6XO8gUnwMjR+xpuEc2JGPKeD+NjP0eS9JVg+YPhND
xoqLh+4Q03UClr3/YDrvL3CgQIhY9QMkB6GE0G0//8FntQyPvq/7ujkNdYHflRDU1uSim1bYTK7J
21wBe8pdfv415LydLU5naUiHH8EOMOLgrW467PNzYrYsfkTm1hbzQZvIDVBvTbXAwVkrR5RMEJQB
2+wBGACywW2SHqRovS9nj/0V73Wrz9ri1CFZXNYrwqd+GS8cHXdPYc9pr+ZSTLAhXSY88fi8dGbC
C5JG1t8p4/HfVQXgdiwOCaAiAyy/h4HFCYACwbY4eiLrcX6CpntBFSDWbZ/7AWZkgMQLgcC0hzRP
9r449gpbrDou0SD4dMk4tqrla5wtLeJN3Y/wf1z8gpNb10vbnrzsUe9+X+lECbnQrcRwnCH/x5oB
c9ljwCYROrE9EVmMwT0aEmTILiDP3S99AXuLISJ62aBw5l0N+vWYbXGCKOcs3YcvWSBDsBXwqn2K
v+GnsLsEfDvx6X69rmng5iotJjg+bxqgj1HZ9BtwZTTX6wYO30UDg8st0YnFJ7I12WvYmfkJ8+oN
ZNkS1ltxgjfDivSyFmbDb2xv0JtAWQ7U0DDaAaIUSYfSVynUTkPlegAT7Fp12b6eHA0NQPi6KxxC
JcnEij1vWhFp2hNqvX3wfEN2qCD1RQcsvu2HGl/HY8twlV8D0jMRXQUxgeaD7q3dQcrRY7u7zTtB
MveRAsZaxXERbbTKUxY06ydIgyI0fStzgEDZM61hjzclNkOOm79FdMNVZYPatw3FxD7mNrUJJt/b
SLZuBBJNmrgh81XYmBL5x27zEJLCj+GAKmza8OwZ8RbzKwoa6pBzC7/lPo30ECH4o7zcUaq+Qb6K
zBqi/qCfQZZLk7zQpc/6uywzehUnmo6Ti/4VmqRdxBE7GulZOfXAv2HY6pPcPgGRDJ37HNdwpdXw
Uq9ELp/gRU+IeeVzM5v06yQKQBNn2/lZ8SpKt6l72qDvpSPc2hkKDpgTduNcCYUAh2wbs1y1PK1m
vBnlkChBf06Xw68rebuXBgpeDA+6mq/7Zf0MN30/7/GPw1qAF2T/++JtJvhg1HH4id6LNt3fgzU7
wifWet0/KAjQCXVE5b5zG00vNJZyjWxR3G1uTfQRBqV8X5Vc7X/5NWWRUyIScajp8Kc3CH4Pp1Fd
2WW1EEMlqY2Ley/zOoxliAcA9nTdBE8vA4S5+FIdbTscOIEnwgtFWuYuzRZjftMY/MMdcMv9zLsG
TOPzrwMxy7GlGUyV6OGtYoMaDMalsh20px+7t4AFodj+y6ZIdjA66s0OQk42s5QeYE8zoyilyXz0
4Bumcc0ugMWbr5q03tM4SRccI5/7/bT8zwUXjR32kVIwvy9yne4042EIyz4nc7GlHRzBchqUOsq2
x2o8vQ0IcOA96HVoCozfhZw6aq9lCqdQ8Rfg611BDywH8QEzGN72HDLF97CydOAQgFenDxJSMJx1
XtcLVkMYEWZNRPcV1MMciFGAnmM/979Ud7/Xdvvh8ahKPHEXPYASHP9dYQuF7hiFKQdU9RYaIffY
1xXqAKykPx/qHYCO1RTncYxjAbLCf7O9rP9Hj4tQdKaAbnv4nzkSdwt8i0YLSj/giWb77OaZ3G+q
h9ECk4Railv2Kzj++Vx+hxBYvJuQi2R/qCDocMzz9PdzERBvAL5t6wc8QgVhrGGQV5rTNBXQ9G8j
Uue/jfO/HxDNHAAcZAVP/0Mfg07aOOlVLD5BJ4ONou6w41/ma4cw92tl//kCkx22+z/EYr9CYLew
XSdovouHWL8HMpe+pfXgehRZbxEj7N4qCXEIWRk7LXQq5lOr4WT46ANZ24Pywx7PiUVogJ2SYj/6
yxn9PtNxRiil9mfSEghr0dPoPS228jgK+UrMp/5tUQXkdVjji+8E4npTwOBlTpL6FSuTQzaIMzCR
3E+k1cT4rYJWFesTzuORYStHaIGCxmiDj2N9wOHSrCQlpgpvfBZ8EHuY/fNFvL+NaEBBYctmYEyS
BNLhd9AT9l3joLGc7+TU7ZFp+5kI6YkN/uMaFZ7+pS/Cfzoei3Ej938yPADz93maQ+SHGxz7u1/b
3lJL2ADjEZF1hGkDDxf8/10fIP+9GTMWBpq00H8LByQIINFz0969bUtIkve7kXc91sUwwQQg/zIr
9vjyj2mKCQH6aX9yF/QoFIjmOzwzrNvS2I11Fzm09R2rYP/JyXNmsWD+tgT//VC4dQVoL7RGRZH5
PtQpkarV11kNj89Ois8M6AjmUWoUXv48jL+kGP+4MGCFOBSazKQ/iXn4sH+/c3EMXiZvJKxUWxrL
6ZiyZVcjeDxjzo//mrYBHHo1TjWwVV4qsaFaLB2rXaKusVtDglNXY6eB/NykFNhDfK8EtOHjxYrc
gI13YmnQSmetYJ+dkKYYo1AG2TaFCvSoer+lrorHOJtgs7YMUNsNWZKRZPf8jc/rMhQj5IMYVGKW
266WM4dkBm0hGogb4xZSjQsUGjmMK33UatyKXwlKHuFrsuze0gpk6AU2i+xnGHsrNboQI3QHqVKs
PZSGexoQ5jRCQjumBeqEIfX4AFKszOd3ZOr3ZC56y200yFGs9lgXybb705xKtnKYLKyXh0znfesh
NH2DPAy2TVn+SmR+ZlBg1gLGdzPFvonnZibmErVFl6VHXYw4pOpQVcxXMdiKpq76ReGpfLsHqW/7
R4K0l5M76PE41ZdtFkc7GDDNsEXBhvWzDuNhnYiBMNQrwK5AYHKwDGUrXTGKKoJcHKq40qAjPUvv
ueE6D8faoOm5+cxWPm/jZ/ANO6OFHDBOszs4ckAifG400Ob6ABES5AQnaU0CsatKkHT+a0XpORVX
LFtC+pywZXUQhasg9MeBw26UHtthimJUwggci6vQzwpc+nEYV9zbQ1hS6JxhsgMyMVdIzRJWwGOz
QpnY8clNWwk6OjSopnlhwYs2Mp7ONO5deMli1a1obECRcA+lygdlvwxAXqD6heJ/p9x+xSIDPrzO
bgqFuN2eoIXP4Ar7lWcB+N7zxHVw+6bzNjX6n9ngkPcdSjbLoYjR5WzjTMGBN9VjjtNIO+gXQxfN
/DOC+Fg86IFH/Uk1rGalrOvwwGDvbA+wxolzQ2dy0aAzxqWyy3wBJGP8lNssrRbO5F3euD4GZjzb
zwKT+oLWu6EYq0++tFb3X+q4GQ/ozhAPpZCWnlDsAlJKB3Zd6Ph57LAch6Czmyw0+pBTKXF348ie
YOWlx3Zs/Iet7V18RFbujsUaw7vXTZn6LrV/SBOqry2N6ms1T+7IJkDQ0L7UF/Po+UHyUHzMtTTg
9XXz2kxGHHoJ/8NKh+HABDdXxZaq0yoGsMCDZhQ/XUCNSdshPwX85GWBeuwFRkJ/hu5BwKnf9Wc0
Kerhf+YtO0m4Fx80BTZfQqoL6WpExvoxLFvxrY8GhlLeQ8FZpM0xTmH4Q5doifYSUURuKGC6k3UT
Gla3ufgI8LCBXskR/pqA6kE9k+jk05y2sjnpdYiOyaTcp2mmABwQCg7TuvgrMtkVVgYVikrkXMji
SzNDkH8JBYL/PqW0TY6j1w5lTqPkWs6EFT8Kx3J1gFPSXikOOcKBJq79uMwQvDJw9ddscgmaahRy
/Ba3k75ZchpfT1myz1ABTyRqkDlcLUhnb+O8my+BfkdXTUdkeigQ/V6TEOAf3bYC7SccdIVfgzbh
h4mipUqbZPs2TS1MAFxoyAe3bcLMlb3uSyimrD/oLXTLVeZh3S7jRDd3a5IjEKOkquZAenKFhk69
vrKLsadU+/QaBuQFxgX2xML6PYYX7Y7uovl58g4dMuBeL+tFzfmBrSM5UnR9utOS2q+rXpCTxaC3
ayh+O2gguipvaqbLyBO0fvJmLAlsmOcRQEGZomHMxwU2w4+TXF1Xdc7Vj0au5ouFMwC9UxYPqX1i
dVu2OD8wrgUwNyy8RaK10lKEe55Osq+GbW6/tUpvJUge9TSMkI1rPScfOUiES52iJYu3sbiizUC/
TUW23MBVY+FyB+CKgwpXCh/BrVr7+iYrohGm/KTj32yEpOZQID9rYWuZDIwdWXdCoM8yeFe2/MIl
o7yHTgfajiDtYzoO+jz7JTm3eoa/nojHgATucTNqK85G0xVOeVX/WDEgZ+ly749IA9cHZzmDf5Ua
MLawlaJHzjxfQget0SeMs6Ss84k/8sHxFwL7zufWivFl3ubth8cEP6BTUHpLISw4Q7ufHsxi3APy
y6hkYZhvIjQJed7icTiTPhFQZgFOvpNrTLGXLYhIcdvA6O5Yl13kIGYqPQ3tuWPePkLbRXD+c3qV
xAM5tRmZvgKXM/d8kPYiWXv+oJTdrusJBsUlR8hFGayau4HG7sp6Gu6HSdjPFu607wSdSOoSTXBm
mIIUFg8wrQ8Jcf56sXm4bMJCRuA2xXAWmaIHlMdQWAL24JdbZMWNQHj7uKWFfCwAnXw1W+E+Y8Ov
L7DY8tstiRw0TFlz6rlgN2C4E1I5xftDsa0DwXy3wwlNicb7DhD8PdpSaINOR318sqE1X7XzFA1j
2LbdWE79NYRKHdABNX6u0bFIIWar5UjyrrhIwPlVs97oh2KuCZB5G71GIoUG7WZldGt4taoFue4h
94C0i5uOkTl3x3i0HdxMPdfiBl0K6nugLP1dRNfhqXf2G75TA+htkqdJIYNpfd7eLfBaZyXTSXPF
R50++0j4UPUyxLeQ+vjHJp1nc5ZpTyicxkl+TcVoixOP1cCvlCz0ATwu3coZfPeh4JuCCWlzHC2B
iBjuxgh8//UamRxjncXB2RvDZxA9yQKP2uVAjfpAFhp9zAfe6CpbrByPkmv7qYWbQx1B+a7yWjXd
CJuUHRhEiEIk0Tmfp2n7tBaD9fK8px7xgZtlhE8bozbCS3XVoSaHQybJkblUTHnx01bXThXxSf05
5Nu4VmPcZzeQ64kEBn2kiNcOhbh7Yg2qP4s4YrVj8OvAEg1Z0cXsshzeNriK2s8bWUWKJjqLiTmc
QAh28WVBwQicTb+iNQ+arzD/wKO6a6HAqXtuSxuJuu+qiPLlAQ0MOTpVSNp/HNck2s4hQ1VZxWgn
EN8E3i5DlVrg+Ld5j3B6gEBuO4xAtq7a1O19ePLuykXrAjNDv0YZ3wiGf4gXdQBOo7pdpaVTpj44
R9vCHdaszXq4F/w0Yj0UoDcrn6ypOtLE9/Kmk2BnSwVL/lZtbjFDSdQK4if3bXcxNJSNxxpE4W3X
ACY9tAt8/6SmCRzfRSxzQGKtTS672mrQkZ7lK3pvgP1GjyoHgxVf8kq1gk5lTrvd6QXM7inRkX2d
OVITYvWansdRJOgOMMvUpxVSOBmNFbh5SNHgCJPZpzWiIzouwXy5Nn2FSOrwgRGtfPBkOAQhU2RH
qXtdstokCzrDqDzJ5VGnC7pS3SbRnPlHkLlKXLSmoN/qeX7e0NfpsZb6ueaatWgyFNRDgLbjCCu8
PcfYPGIEicyC/sq3636FV8uSxp9maXmljd50mUOmqUulmHqwQ58drM3gQSoaivg6O/Xd1WI75WMP
Gq9exC0YxiKukmUK5rBhs6H3fJLkIYeAyB6aGVgP5gMmDCz7TXhNRt191AY9WY5Tntc30ziMD95M
Dg6SpZ7h4RxUnZeRWvilGltzSAfTnzoj2MPQxcmRO4mGK4JFt2m30OtUg7Qc6wnkNUdZdEhTgQdQ
+dyftyVN+xJPLO7VIeazmY46ycY76AeDu9S7iYVPIV4qgx4MFc2mWZc8UejRMEIQ6S+nDBd3XAFy
P2zCNq8CvLc5t+DXDhaLMpTb2tk77PLY/Jus6w9Ni/wCpyA+YddpTj7nWeUHLZ/apk6egbwtJ4h2
+BldstQp13l7H7WxrWaVyS/xoB77FkqwGoXbKU9F+3UMqRtLRsbxK4mFvfIpEfBm2qUtqgbg6JXQ
KS66joFwN8tcodglH2Ao9FdzSJrvnST5cyfq5EuXkHAzg7k9MG3GSwLI+Ange9rtMW1BT702NreZ
EAR5K4LjPgnpd4rWSTHSdrXv2ks6vYxzETXHPmtAhAJMHrPLgQ3oGzJZWMvANW0jwMI8tElFesSR
Moualt32ekpfpJSuK9Me51CiM5osqg6/WwH+wpyQ6FNyqTJ0yjg4CSGnRa7V1VdKj+6/NKo2WXWa
kPgZG2+wJY+KMF9ErssOTrfRRWNY+rjrBk4JbLN+7yimPzC2tC9+LjS2B1Sep9ELqKFGwQh8YoW9
Rnu+pIfZEinNzTJ5/dKlbkHzRcCM6Gk598t351asFSxK1GkefUPo6wzWai7ByM3HoZ3JFUDqGpKp
Bv7qi102+gNecLQhUbl013RF/VZGSEfcoRcmYsfIKGh+421mT27q+685euBU3URgSYwjuDV9yJMH
sGsFhyoIOVyZuSD7c0BSdYXoN4TjYqRskcpxpJ5QcUTjHZEhQdsMmKhNuaqY6aPVMxwGUKRgElVU
KtnSbj7VcwYqRXVV2yFJs8e9jJ0rsZomRU5NBrF9GSY/dB/SMQnTAVWF6BDSeDai659NfN2vZ7Sa
aAf6IfNEwEOXmIZ86yEbjYZqjoqlFScQZt0S33ZyzEZeodpGg4vSb1JN6MqHDZetBwn+qkBrJ6i5
KXzl8ypUd70WIkXzw8kvPNH3/Qx0iMDYWXsOF6LXpvlS1x0d60PAUgGNAjcOGWw5L2bM3KnefZaX
XvpI/Wsy0zKzo4T+SQ1HZsC1PYg4Bfdy1hBKueFgVxrF7X3rNfqFPaGt6dT4FkpmcABoGmVx+T9U
xPMY4zi1w3rgWi7sCwPLJB/ewNpI74SD6/kOjaaJWPQ1+rrv1D30AjtbgXW45a81FfGSnaGr3rDe
TDLx5qvXQUayHAoAXREqW9GGDFsEwrF78rA/muLGIaFc7uKWxyutfD150503sFu4W9jy2rF9IYUf
ZnVgvfPrcE08Lg+9eUaoLKYKohf0b3kgjukmO2YQqjbkKvberCN0SI1DjoPaoTYnrYsW8Thy46GD
Cuk2hZgLqbvmiJgrugtOrqDnxuVooKeBws5AUtH5ENlIH+ixHhba9EcdoLjhwA6GsbjZkPoVR4G2
lgIs2Cy49nBRG06P+boRegbvp5504fvHCOoaB6s7HldUUo+1c4TaRL3GQ4csC+p3abvjmE1cHmYL
ncpSbqkB+bhl/r/ZO5PluI10bd/KuQE4MCWQ2GKokaRIipIobRCSJWKeMjFf/f+U3O7fdp/Tjt73
xh0tslhVGBL5veP2U2V/CYpsfhSoY0/gwMVdZ6ZOVNnedF9a24Zp0WkQa80BRHBv1O9JIlh84tbc
3Sc4tN9IZmyXiqDDkZyRcZX90mLOmavv/W6mFUurS6yMx3N0iskr2Ih3NBZ8uotRJ+xAmRDTshfi
qDx3JMelkes3Y0/XrQ+tbBmsZ1kVlYiXom1/VSYEdqhLXMpmi32UaUSVVp6wnVD6NOUkOH3PjPWG
uLCjtttor/LsgE9rTo1DM1kScY49BG2Umm7XJe5m6pNFYsrneq5dSxOsZGddBKCImZf8yU0/NNIz
p9g2xTS+In1ANhGqHpVdhKZjmNkgWTa6IsAtrO6224TuwD78foVwW0PcpH7iV159MTKSiDTCa8wV
aOv6BumGveGcli3G49A3xvyIb4ET46+ZETpo605DXw9lNAGYfdsRLHBtpMHTZJgd33PvD57Vr48b
Jzt2g1QSzYO24oeBeAnwkCSeO4NlWH9huFzyJ79scJlqdEzFiR2Md1GuL4pvLJHOdnRmt3zuFie9
RyaZfc+UxZGXxB8hVyNvL6z2vVgJ0jSXD3IV0+Oi6pyvgI0NdthvOlZTv8GsUIng2QI+9OMAx/jZ
ArTABY825tPiuPgIRaXdU+uWJfJEJd4PadYdRrs1Xz2lrTDw0SHm6hYG4Oh9C7EcbQ94Ku0itic9
Y+qqWwTyAbmG8znzFOo03e7IQbN0Wfm4AWk0i2IajvrW32wc1QE8q+lgLIyz2cFkzM4nBYUZex95
oUMwAZuCdtP3ztRPd5ltkZ9kiqz3Dwgheuy3/ojqeGz5lqgB/C+uymUWNmzA3w3GbcerqaAi2MvY
tiL0qjRAjlINBWF2MyGowELz8rg3IAAhCRK9l1QzArvYMZsi2YeV12QCOR2ykaaPZ6d/W3TeJnaq
12gZxfbZZ7WYr+vYqp6QvFk+a9zIE28nxMBAUIACNXZ379SpfZV5XfnIhNKtCRWZJFfDyAktrYvq
sho373OjywgNmP0VV8zUwjP4wRYVQpcq8he32OJp2UodEk8ypsmUF7Jm/VVOfS0texOH0VvERyPN
+/UB5KpyAAO6Zgtr0rs+FwGKB0zdlnroUJiYiU94IkNBYONqGFJTNEljlflLJYiKi3husqtjfx7n
jhrk7bh57xZnAYZ2COh7kHXjvA6oLLJwnurPjm66V0X4akhHEtgjikqEUtnMJV+rz5mxEH1Q6dWI
DHYe92rC3kPM5vKlzSbjrEpu6lgVlf+OwPfuMgrCUJjIKwKjQEeM1JQfQYwLn8sg8771pLomq2vq
51lt9rnS3WhH5SyX227NbJDOtEA8vtbypJ28JbEpMNg4NSSJH1thz/UzbtkiVoBbseJSd6PBEVPC
9sW6tluHEZ5ovtc83dbXgKi7sNeTiXVSVEkj6/QNWbEZu8IdP0i2+0fLTa1vHQr0V5OXiNBYOXBI
/l/x3Mj7FZL/2M8jd52cviJQHh/7ydzIsRsJt+A+2MkiNEhVU5bbHHkeqJYxQzsxweBXUDTjbhls
9akE7IjlyqAy0Kqwh2tudR8NWbvviaJxm8gF1T/3fWtBhaG0rBzn120C/VdJ1YMHqW88oKpmjuHA
cTG9MtF2Tf+sXN254t1Y5gOrvCa0Gm2SGvA/IxJYt7IZ4BogHLt37oaUZjsupKRBLDiduY752Zxy
YibPCLm38UNarIv4VZD3Up3KTjajG6WuMgmWk7NwF8XiVaFmgdOCbypJR/PMGOGdtbNtlOZWRKry
lLmep20FxQzJYxMH120X+YVYvpFFZehJC6tZx0Ruiph9HjqFmPDcLEPQ4qKxQo7MNh5V1YYXmpsG
GbsrkILmfffDHAwyimMITYR6ie6XrcphLIusQi3UZ+lNRM41OECDZGW2m8PT7MiREaZwVk+pjx1Z
j3MZQ8RK5j4sQ8VaPpCaqacu1gt1yVZi9s6kh29Ttc/WRipr1hdbtHQuW7Jw73NWhlOKTbIMSKbY
bt/E9TIzqI95thLV+Gkyst0WYZHKip+hhfc90pFGzcB8LTdClckdNkmNmg9/Q8/92SAC+YeBOsAr
C8mJTA/hw5/JudZk5ihJ3v7VLHGR/IP1tr1KQD8pQpdRey5yJhLRbFxlk1FGFwdKlRoeRROL1K7+
h/In0fXvP9ef2V4+FlFUHnZV+pogD+GK/vyxCrFhTcoK/3vV9TeipflN+NFUQc2FSCqKrv+GqPwz
J397R2zcHI2bdxjK9xYx8EdNBqChHE38Ej+a395x/k1V44hWQc1rP3dJFRlnczWwfBQlZOVvp+K/
aQ5/12dDjQqn95+2l39JO/tfC9J+NuH89sp/JDpQcw2j7d0sc5awManwR/8RfSbtXzyBFR2P1s+o
h5vX7ffoM5NaMJMzLxnobiIY+5/RZ47/CzFLnmmSwgAbxn3yn6Q6ePLP17S4WegQFbi3aDb8Dv9i
7Ms2vERtmeVn3fjTtWNH6YSt3esrNhk3rt0RVi4o9+bZgQDcmgzoBhCMAdlaTogADACsdPLhpAL1
nuR0A/KqDj4WcmQVuYFLYFhBd+1WgRPVa+BB1ioXZ8pjfHWYyindI1KxFy8MpED/5yKmjOdgqwBF
cFUOKTHmEt47VFum0DXL7IPV6oDMZqHSKPDK12BZPlq6Tj1senr7sI8z7MlSb4diNswYOHJ6QiVn
XahILHjgtXpJiC+t52g30uEZC1lxx0usPlbmbSbtjKci7Usd51gTTsoZuvt92VqGX8f8tCs1X0vH
3F7SfnMOm9L5ox2ASIUBOD2tF22FkKDxihhRY43fVMxtmC9b8z7LEfXYMBwR2HcR++ZgXXnefOiq
ToS4E+d76W4HOddjBPDQsee8xdPowh3fV2j/HtPOcp5S1zFJMkNrZx3Iw+Ab19LY42BKg5BF2E1s
aCHY/qGO+cxV7GgeeAyETci87fP0dD7BWvUnShjIPgcFtab8XSbRmsc2pEkd++ChkSsWN2zrbHfv
RgMtdahbbwyltzONNuMpWNrxg4vvoGRTv1uJMdvo78rNYfOoW8H5ENPdLu3TWJqfC5Zvkua6OanS
8WPabuYlWNSHrWKUDjaz/QJJsV2svPfDZpN5LKotyaxRxHixs2fttk57o4BqHALN8FC3ecOhrjEp
hT0+pHcZeO0j/o00NnJ//pyi1X3CnVEmIoMG2/b+x4i6fgvbbScwZyhIiFxKfVlJ0VRQPpEjrfUO
RzHp7ZaXko9jpE8QN6+MW20kRr86555Ks+symvX8hAKvG76qLNNfzGWY3ooSEs4jkOhaZoPzvvLc
MsbMMd0JrQePVbnhkC244e8n2/xCtuj0YPS2kdiL+QPz6hd/WTqNCrcdznPpTkhmHfPdVvsWaI/a
5GeZ5dPLjnSBfWRaJ96Q1hPc/jQ1J9PFhHtIvY58qbpdli95tndmbDHQ9Yk2wFyY4pQV7pxltPsj
8WKtns2nudvxrGJkvQN7wum1Wlv6NPf24yKsz1ggPpuKuDNCIxJi8Zr+FHgF2fSunw/qOMOZHc3M
9j6JVL5kaf8DJjSF9YMxSBQUK/m5pMi+y2swpjaQRVTmnn3KWHOe+QsEMDk6f9BDccVkvJxhRhtS
gr3bbAeqstj3OtB7dpTpqjIYzf5zUxj99KxG3OO4jw+lMaWPKGnRVQ1VD1XkzLGevfUwmcFxc538
XLHNGZ5suLTmNKUWgmA5beW1csyySgpN4F64mp2418JJE9/p8jP53lYy9OMSer5hxFbvyU+uatgx
j/uV6ETjhDksP1aSMNPUs42DSAnzBQlaDoyiN5q4rl5XhMJxUw7LVRb+wW3HJrwVPiHH0G4VVqoU
T1RwVEnvVXPoIb2J5Fy5EWzpcCkrB55lmqBWXV0gS26y+2UWC0eg3He6XkxxFqNU9yu71o9LFudT
fZ3MKotxh0KAF1lHLLDhNGgFrx7DgY33Ie7QxZzXPd0TBOH9tRZmd2/VAEahcI1VhUMH6xOLSTj+
ufJmyUqlhieEtM6LFDKPPLyCcS4sUOet39G4G2mHe6iuqs87Qa+hu/rLVbhWCWE1f6krkKt8nvI1
pOYJih1tXrju80O9Z9sbaMPMT33/kIsMpYRf9NNxTfWvuKrZyvt5UIW511pxZ5vTOW026JYuVXdg
6V94sHiHZaznU7sPEAN12oGsjcBcXtQ0xfir3fK0SXzX13eARMFhzqz3GUUwJ9zN5pUeCKDSVpbH
2jfgOndqAXqypfFQyqT1oePw5cwnW7Xm2cTvEaVBlZ+9xV2TW93VFbSXUI0b96h7076bfCu4rsSE
Jsw8z6m3b5GvM/+49IGWwFTF20TSfgfwI11GWtbexWKERII2nAcoDBKwswrn1+o8KqsjGGm1t0hw
i94jLiH81lxB4Ouep+xeBbFA90Bo4ZAelmm4rg08PEl2+jt5I/glm36hDKXu70aH4MV9cvOz2oNv
MhibcybU9yHIpmSqlm9N406JST9AMk08biyVnyVqntO01E7cpPJhttJn9CTOA4BASxrxLJ6Y6ZuD
MvRDtpXPE6rxpyUvH1eO6yVdhc3dWD9kfrMfVq8KeDTC+JuhN2vvIHatYmwRWYuTaUL0RJ77B7ei
fWCZOK7PoIOZd6FGYZvuN21mXWLz5FShXaxOH44mJEgeuku3YTyi1cVMcmDL/X1TmIHxird23eLC
p+4jBn2wIzDC1mfurKy6BtVE6b+dBit7X1WdX8ZoCNjKaDIu8b4Q7h91wkKVUTIh3Vjz5sfWYSEn
VmUfwNhtI4/7Uu2fnH5aPzUMkxd/LK3rBCN2HDZjGWGEsCdG1kbMu0kKBUt/3XIM5nxEa2ICmjas
mLIyvK9bKUuSlKfyMkPWOqGw/eZZ7lNxwQ6rY8JoE58g8sNmy+z7YE/GUY+LeNSbHA6LHKyDo/DJ
QZCyvFYYkhSeIIJ6cjPLPqIRQ+9UNiNAYqXZdDQOFnC1u3Ns7mIiA2IiipWnGwaUzu2dq+qnJk9G
W/WWDkENA0k69GwehObZFsotl2Wk/YmSkopY8U1bbRbvUs/T2SRM7kqQoXE2hsFj45eSQQMo5gbv
8Nl4BG/cwkQPlaBfo4O0goTG5hVXUNOfNW4nK15Ls3yS0C7PVGUsbCQ9hurOCsRRFyl53eT7nnYr
B+gfKuSXobkpH5JDbeMnnJBBnOrAusMW24iw5uS/7k7hHjwtjjgoJnD9HcQ9lC1qm4EMlkh3znzK
gIeJqCwwYDrYm9Bk3CK72QENddR4Nn0+hWt+QnVRRllvpnmUTY4kCxx118zlMppRoQjrY/HeE4eD
dO0CnCt+BcXtE6iNI3VK8bdgtSNsEh1ssoxTuWE3EqDXowc744Kev2uhjazIq/IpGUV+34uFDJGl
Ge+WyRdnMsIIcKRrUDzpWk1VgkK5PrqtpxIUjs5FMrbPcd262/cVVdWXgD33B3vz/Gvqgh5FBUqJ
O22yNYvhErPgHqbJARP2X8fG0Z8IKCaoMBPuoTb2LAK3MM+KwigVaQJRPzu9S/GVlpQDFACxPEvs
4J5MqO2HjWQgGvGyfmU9LS54QaxkG1zvFXu23qJKNX56MMApZTyau03WRKMOqAid5wn5aiI8sPuO
tqqEKqHgGKzNlKCrnUmQn5eHTWfLM3O6QkuzrNhxEROioc2/Qoavwy1rF5lf0VGq2Vu9SgZ7HqOm
W4vQScchMbzcO9iz6X+npnG9IzBif8BD3r/vFxKUItbz8q0bLf0StCbyQcusMwRcZXDptiy9ELBl
XkwUPhh+xXA1h8x7cvZxiRaz78426Epi3BTtlu/2ydb6Fnt/00uESKeo88cc/VbdtIfF68WxRKR3
Xk324n1QLy+dqh06kVQyoqV6V2R0c5VlMz9g2bGvLBJzzA3IzeLPCPBmVj5yQoooN4Ye3UDpkXxq
NeDR8zYQ9aq517FVXPuCPQqGBIKFg7H+Na88sZ98eOCkGCbvbR675bvXrJC2fR2s97Ntr85hAVn9
7/z/W/Ti38z/rL//dvwnVKj98etY/DqNfwyB/O1lv8/+1i/+TT/P+A4/emuu/efs7zvAAgKFncNm
wGLIx4zz++xv/3LT2dtEtOHEICiFz8Gz4menrfkL9YsEtzlC3IwjwX/Uaev+RI/+oIF3ccs4wc8c
He4Q07T/4l4QLCjwycV86ogTim3C5pJ8bwNGn/F186pvkqI/dIT7SIPHGkRV6elwXbfqImlTisxR
vshZUoyA4/x+neq7Wd5UN4b3YA/KIYffaEO/nFGO3egsSNL94DqNGQ8ZmRmooYNDT0cQU/wURDSj
PfXpbMYA1sgRXFkl1gDVmFm8J8LHOSqtlvc0BzMuK/0618HLRL8EEGxnw7KW3zyjN+OamBeY8B3t
yeyrcz+rV4tCmmgXs4NKjGBdHI0fQf6fCVX5Nive3hP9a90Vb102wnHjCYh8z36ycsnTsuX7ECuC
zE0Nr55VklWgfJoPDb4eLWRImZEBxLPhn5WSZ/w8Y5JqDs0cpAlLI8kgZfVmV8Yaeh6HsmPrFZsD
f5TEHQewI/vAV+AwmPLcFFrHqeK3WOKYBHrXYPcD/0PVTXcqXdUfOozKsTd4/LRynxY5jcntlaUL
+18EkOa7Tb4xzkNNxRGqZzFa+1PW1U/BVs8JkwDnBMqAnfvAx18cO5kGPpDDYMLeIfuA5wkliz/J
OOjat60dutPgKPRRKWDCUm02EfB19mtaGxbHIXgJTHNMiDjuI23Cy92A9wOh5RJP9GxHqgz0C+Km
Cv2dh/bSqPcDjO5+WiRHz9G86SL8M5DRy8+LhAhzGW/uoGM6c26zrEPZMlMkpC1aaGuO7Ir/8Jx7
mgs+VFZWVI4aKjhYJUxoh5Dx4gdEds/97Soa+V0z8B8KbVWEeWg7AdwoIy/1bvQ1F9ZUNz3Dt3jg
en5bA2gp2jdkWC/FN/wwnPud/1fSIhYS5tXGyyjhd+eO1zQcJW0xIRE3st8j3w4ipdXrz/PdZJB6
c81lhfFxP2Q5lwwzEaee7GVSgmV9Ma3sjZucq9rjd2XO1Sl9LpXudi9kxA5/qMnMCz2JsMDig3Dn
yXDuq+Jh4nAx67xsO2d+GbhPyLNKLwu29/vc5+4IfP3qI66LPJ8zzF6+pG/Me/h5MNqem2Ix+NW+
ar7hyrUTSkWGS21jsXZTLtq60ullawPrGcKvj0gVQkmotjlyxr7H12vbiapAGRpCw+PBnPkMWa6v
UhvrMfNs645+A/Kzxt1OKG/EmLE46FXZx7ZTx1XW8sN1aat7aXOjwmSiPp7zOqm2rE6Y0N/AWIqn
ORcPP28vh/n3ZGLphlWrCT3pJNAXTUWh2XC6qe+rLllutsfVdKoECRO3YSW76Oe5NRq+vpG2dx5R
ACwhXAItgEeEkJmSw9tVjq91P3S9Co46cwkfJ3XugGOljlEV9NHPC+B2hXOLPxGNj754YxkL4JET
dw/208/TPGLM4z7gMlpRKiVzaaVf+0IYJ5HzVXeD94LfJ1A/cFi9IMzxv3EKrOqNMdABJ+XuoSm1
iBoiWyK7tSjNVFN75zMJPohVHOVSfjOy4hZFv7R3pLJXCf7WIpp2E2BCcJ92u7DuSNQPDr7HRUbt
Q3tnoGuh15LliynhKzJlGVo7seerewzyGouFsfLHrGWOXO14t54UByWhoAPR1uq8eNSq+S1s9lo0
5gm4xMHlm7EogsuRocSpo3slOKaT/ZQ7gTzuVrsd+5HFhE3lHJGlTfTQzEdYptu84ffdqZGsYI0P
//lzbbKD1U5+3rQI9Gi1zIwX/nb+SHivGSvhPtlbuR291KBYbES2VJULF9Ow9gegU85fB9WZD2Z7
t3ru+jD51RuRqxyajTvg57H2AlHFVcOfRIscgMh4VeKuo6b2QLAEugLJBMGBj7a1NzGSnBrQaXgb
fP65mWh+INOSKinWE9eoiwMZAb9KjBYJuZ94vgb/Y0M6TlIZ+aOxTA9+N1K3uMjsshV0H4VGrWsr
RhqD9aRaOgCE1fCmmAQwUm1v2Q1AC66XAJUzvO27Kr/ZZbcCPZWBiJAVvQhqGWJy4KmJ2lAbsQc3
OYVoDRG2sddnnL8ximHeFeMjuaXeLZKcXi8geJRWJe2GmF5o01K007l5zwgyDMalT6evSIu67zqY
f3ULs5vCzFmrNzk4xu6xSsA7R9wYywnJQHdAl7YGfahQeERMxdzzpTsbccajKLYtmd4HC/13h9pp
F/1AW4D0z23g6uZEEspovG5YUaJ8yub6Ls0Dh1FVAbBGw4bC4UHMng3Ka7ep8dySe3DJfe/lD0zM
4287mD8WurBD+rNp0cfAjEXS8/ybofev7uE6IAiAsIjpRHnbhsEvfysqHi5OK18m1TGPEzsbuQVX
+r9/3xst+Zf9lOuhQ8YgJk0f8vLPbF2wufYWjP10spafix33oFNU39uFytW1r97+/bv9C3Nz+5Y3
T7rtErMW/NWvu1PP6BYU2J7qjQvkthMIqHah8oyS35/v9F8S8G+GALbttvuHk/IvJOBDh23vf+Kv
VTdi5P1DpvtvL/y9+sj7BTe9Z8JjE23j2reIx39wgJbp/oLlninhlpbH/3BJ/T4HBL+YJjEm/Jid
uYAL/P9zgCDZ3WJ24GUkOCBD+k84QNf/i/NfQi+Tq0mwO/kojCN/vV8ofuo1pWtUIzCZZPsR7AT3
/Q2RhZbR98boBknPAk4XiBTlEJIUvH82aPGwbu6sExJt4y5lhgEqMBq6k4cu8illve/o9MmVM11I
aPJjtw4AU6aWkIlW9wxYmXEdC4mWxaWyB13wimY+GNGadPQ3WoiiQzYiQ+RpvVHosVsHm3b5NkTQ
6xzLIYD/4zUhsPKpKvJ7z2nUxQY9IYAifVpA9VbdxT7HMXQRGJ0Q4LIn8iSerdq7oJCJ0wmcNc+G
75Owlngqe9iYWZWRos78PoXoAdoxY3ApOgI9+m5rbRAHUqLrMvf9KDo0v21mH3HstZ+CbS7RcFQF
K72b1Kt6pyC5EuwY41dlj86h9htmdQHk4jQe79/wdORIkZPfyuC0EeX47Gd5R9uNtZ/6yg7QaSDJ
WbB6QUKU7xT+fHqzqz1pgGfCCWY4dNF3JChPnBjQS4RLM7Fb7Wp9qQr/nnClNLSc5hnjzI3z9I8k
R516IlXCtL7FUAZU4LhOZsZ2ah6RhVuRyLePYpy3aB5vX6KvUJCjLY5rfNmRAvJLajl9I5k7dta1
uSDtKa69QlJCh2HS7f7BKOoeEHhAnl15hO7AOhNV4Z2CNLiMW2dGZBpRTkf678fNYXhzzEkkuiOZ
0KEv52C7WRAac7Od7S4vGQv6/awtgpTY55L+sFpwqNrYYr2abkzmIC4imR3XibibgQDtJLDKL/3a
U7tlyPPWpsQ1CzzBk1aETtEVBTxJkxSWN+zSRlKVw0unvY9y3e9Ke0HINXvuwWgLgqoIXz/6ffN1
F+WXchjdIwGTKlrKpU3MoDQugx38cHejjJG1ivjW91rDuXkLl4RUGda8sjtQp7dFNv3XuAFAjzFN
s+OqoR9GcR7s0vqyubsFpKavq1F92zdoB/AcMmGoAjqJNqPUlG0cGwquhYI2gdjPerJed3YALo2t
kVnzbyDbryQPNmQ0rmnswfKBgm4owNBhJR3p7wcP9eYhdcoPyvay+9bMm4Mjv2WI7S4roRqR6D3j
Bflqo6PJy93Yr4uCQPOKpne6BMKyytnfFYF6MdtVxmAZ1fPOFibGDnWvR1UfZFktSA9B53bM1xAX
pp+0Kxq80TbMx8JTO8xF1eBFhVqaAP1iDKtMRH7pnS0bGr8geetk29l5FLN9xTQ9xVQE9B/gpziK
MnViTKk+RTrBEosFCtgUHb4AUZofttQlY4bAI+7cYT+MMMkRTYQ4lveqfU8ExPaYom27WNi58dXS
hcTG1AC0heFa4nVs8ILA2id0IFQHPup0h3qevbln3GG0rI8dEYuGWxE0huOhbGV9ngc/Qw3Hbsjf
OZ79rgU1lXUZwt6+rbhp45VsmAsxiTYo/PjelMUZebiHZ9gvQleJZy/FU7iYzs12Buy5L1h5XPan
WAgD4Kb6uaCON7Wmx5rYoJuH0TpuhfGjcfftUONJVKPPXMXva7/FxgW5QiEU7pTMQJGkqK7b0plG
dd9h4+8WXwes70gM9vcaU+TJv7WlovdE7A5+EJHCslGQ3NmxagcuqcxT94icDlNjfw0GOBlZUMIx
N1q8T8ltjRo/SKaNDAButePqDj9mat5Df9/SB6FuLs3asi4UiOEkrW1Y/63X5N1W1OkFjTzlENxd
bX/xPH1HmlV51mL9KBeNgKuATqg3xztPZtG+BMH8qU4VzcW9/8PLlyWaCc6Mlqx+sa3p6rsjFh9p
X4pONaHoEAjU9Mu1pnqsgY9irO14m4fhTSlUkkWAQUrsU3dEaV3E5EiVyQCreLfVSABJJGLOcFK6
vBhV0WZ+CTYZvGzudurq1rruXokJy96GwyiBchGH0yp2o2bRJz/qyrsrUVITWcqgSYYh97OV1QfI
AJilRrxn1s5jD0D9ug3IddWApX52DHDzySZekccLkgbvc12tr0StsmHd/O/dhM8vz+r8MNnjQrDl
ahyyNr1lb8zBO9jQRzOjFG5w3dsHX+77QafRKGygifS5K/cuWbCLrkNBSr/n1oS9GZ+mAJsxwuPv
TtHbrIXTdJakrbLWFFhP0tQ7sf4Wl3x2lyPC2DZZpCFg4SnRktRiH4vdEYfMX5yDXffoBtzeOmZ+
+WlBkIaNVb5so77qalBhb2RvjoFPmzpaqAIfz7vbe9ZBdEQzoSc1L/j3wf2xK4OOdemB7KguXiSe
hPZb7embuoQMYyyymTTQ2p/WhWBBZuxxIDDu45hCw3ErYqIt8blx9TXyXUp21YI/Lrer203WlQ2u
i9NgA21SBNp7dvrBmRYyMuFwEO3ILBGa+aWknmDvyWhD8JSKZzSrTNGfSV9t9/ZCv4L2yQylbssX
9MjVJFYSe9krRED3/91e/+wl/dvttWUhePy/NXYPP5b/ufxQ+sf25831z5f9DrI7v7ALJtfCdeFN
UeUzJv1jc+2LXwT/glTT9Nkj/1FfR2USnlWqIkRA1gyi23/urR1ak/hzJt0GNgk7oPf/yd6asKq/
zISUJOBllEgK6KW4zYZ/nglBwkFlJqFOwWwUtKgrgNmNLvvqiq1OXFeQ5fl9JoDeOrMgC5ImkfEp
79kFHSvsM1WE5qxGvFABqWA9cHDzg/TYPW5tms3d4imYtXn0K55aGcGC0b4ay0NWUcQAhJqmLyuR
Ga9eO3+tLRrj+FMv882zOVbd/kR0y0vXY7PEHFG5iHHqVJNgB+iogN/up8UVIJSltJ4pAAHr6kfz
NagsvLuGUdjPLbadi8Z6mnQNsBQRMFQQIKRJUBuuD9Sp6NgyLOuZFDdwd20Eb9pWICJ951CxjDxK
nbOZ3Ql6kqr/6swATDtpO9HuarCs24GqiIuJlZ9/4/wXkWFoXo2oQp1FpUgdgHEJUEc103mvSjfy
ETuXoRYIBXCn9lsZUtrRBJ/mch+yqK2lSXnguN97PWAeykxwPOKrT+MC7jUbYKq7JRd8GKQpHnQB
JrcUnTMRrxEolImkSmLb185+ItuTfY7dZ8bnaXLEe0nTZhPiwrPulNTYnFBT1R83QplkPGeT9Upp
4K3QHagSlReFGO9kXxtve74E0QpoeqnyNf8OcLQ+9CTnH39+Pn37VFzZpMSU/Pds1yMng+D8GX7C
b5fDDSs8TrSlR53s9wPPcAO5/AZXs6PFCf2xsO8yabGnw9xXVcsdyyCF1SnpD/vJY+fmoMih8v7o
kBKNQj/FANeSxncBOjnPyh3tcCzn6TAWmf3aG6b0Dla/SfPIpbKfprHhWpB9dQF91zHvDpGjtSgS
vEHiPZ2V9UdlOPX7vFfb69Dn+o5o6uCl3JEb5Y6tvBj9k3NpxZRd08HNP5XbjZ8IyL80ek629MrK
C6tRwHZ0fMmf5I3Ybd0ehRm4ISzuTbYVwBavzAmf93bZjvBPATXTtvOGvX0BDlQNMduWs695nNll
UR2CEm35Q1V3idiDiWnF6zwbfNHFx1QU4azYliYj8W/PaRNs91TdEFlPnFe8j2Z633hNgQMlW+TR
Imabhuzc+UhOanXEdmZ0Ib5YkhnWsaC3tiIh8f3Yua9irKe7RpifWol/IdrmgR7DctqNPZmr+r7B
tT1G2vI8Mtb2FLUdT3IkXu0lS6VrhwV213f7XneP2tubJ20Qvbr8P/bOZDeSJMuyXyQBHUQnoFFA
2TyTNA7u5EZB0kmd51m+vo7SIyvDI7MjKxe1aKCXHuF0kmZqqk/uu/dcYnW3ViT1QxfAM9UN4FI8
vOROOXaLp0aqQyirhPSVMZjLIbXMxxHa8cLCZTmHldk+DNTuLmST8MEw8oiLavCTTd7249ooWnxa
wOMVXUiNgO1hNufO9OKb0TWTYy6wqrRWwKYl5Jy40JxGQ02ktnjeNnjylHpVBGhz1JzvlFREZ5Bl
wftUxzH6SbGvJ956VXpI8rZJ2j4GM0IcHqBsvtT4mldVeXzoRVyP+S4AP3JfeVoZA6kiqNeFvRkt
RJKrx9FCYVVxFV6IP9UHxRr/SdjgGozKAbMNu7NAdwxKTayxf+rMXWkr2XHmzdrscsAjAzcKztE0
uK56256OkJuKu3BUzTeP39/cS1/RgYvPdM5oqICktx+HRIVseoQTYIkt/hwr4vevOmyZoVMwajAe
LOvUCB9s0MtqOaZ1siRmGR/7NuYw2NdYkIk0ICaYNmoD7eTjFlcP9URT9lrMJgRO08a+8CvngsNX
PCQJLTMc9kOFeQQ+Ft8ibVlnuqq+rd0kOXxJ9QVq7J1h99yVGrvzn7/uLBWx4k8cGMkhLfiEInbr
2s9PUYlMdT8Stn6qmZ5WNqFAbdEbNJss6IUnn1XY7FUCbs9YJg3Jx2EwrrrFTqBow3pc5UbDTwL1
Up0HbSCfHw7Cyy844KdLw4qI5p55Z0x6WZ1rKI/H/z8u/Y/GJdodcBD838elMxnWD4Jlv0qRP7/q
92nJ9X7D8c+QZH15/eFd/ve05Dm/EWlBgSRcYFq6ZfO9/i5Fmmh6aJdEGDx8C3+QIs3fJBS9ufVE
c3+OX/9GE7uuG7+WWXDr1rFW0nUDnA9pDjTmr/OSyaBDTivXsN+KIqy6pS5tscIt7O+iVh/xzEgT
AAOrtLLe4HwF42GzfvoYx5TxI1McK6j6a84j0oCHPYBB5hvNC1I+6R5w4dXQ6G+BawSP2dg5SA+2
9a2Xsj1XFEVhDycGyaOUUnO6oIRzDgb+5xKXsVduBRSH3WzMOzoxY0M2Wndp3ZpvYpD+dNSaaiQ+
bRvtqY89mT+aCfbVU6OAu6Ex2ENHupdJ8EesJqhhBklN/NsgVWN2q1MzrBQGqzl6bi45unfPQ2wN
OGrhGotzYkaWWlSYr8pNMj9eEZVQLkwjL7AVp370qMOVovyVUpJljbvP3kvban44dVHd27Iz9g0W
pq0xxj/SypvWkROhn2hVhNkA59A2NqKHicLIWxvmUrzjr5jnyYn9bAXfMGIlZLbQZCSrwFYXr2My
uzk0aBP7uiEUgmPEXFPM4PFkdMFwcC+sLJZPorliwrLOKGTjWm+xz+5pLquKY6s8/0nBxb8vHcuH
JIcPcl/7rSlWsMOs9Jg2EmKMU/vx936ow7VAul6SokVMrEu8gt2YH2yvSI9t6fBadtkQLQy78Wd2
+jQcyWvSXU2COVyjK6hrlQesvLZ+kNU7uHFzKQ/4ec7WuykeVL5yXAJ5S+nPWG5G5h3xVCYegDvZ
AqSDevBSh6J07oJOtINV4KZPUY2bhRJy8lvausslyFG04pQBaGtgBtSafRhY4AcpdLDw0gWNqgPe
uVRfWFbqMQvLpQEy66IsH4aE5udr28v1fdSrqxv6bAfh9CyxsQ4xOVuSsLIgfBoy7GAzbDEbp0rw
HGwsY1inyu/hQrt47oXzQIPqCvj/PujqszXhy1aDQlwpLrJSMHisBL0j8w8cFzZsRZtHor53IzaD
Rc232QQKVSnrp2dYjZBknMin4H66R2hs9lUdhmsFIf5UZULbQ71LNq1fGQd6XFtitHpD8IAneSbR
EWSXFjhZi+go0knttYqPpgER6NGbjBeYg6RbAfrOdEaxlEyZG6KFbXuwTBNNKBreajx1hzqSwbEC
CrRSKpvxD9O2EB48kLLbSGyWSSKqVQQUBteE8ASmQZ7PQRh+IEB/hxIew4uj+duuNLWguxxBU5OI
fl43BXPrCWJPNEEhi9V9G4lmMYfPeQpaTGB1rN/y08fHGIBETXCmLfe6aXYfIH9oDQxNXhw+bLuq
7NFdGVvzQLU7LB77fCCabqbXxI1OSve3HgLUMjbUA/oWhJnGO8DsvrKh3+cYKmDfsQmNefUD5EW3
l4+AQrfuNJ5jQ+AutTo8smWKt4B+CqLq8glbb7QYSE6s6Kn4SKWGdzoHWRGnYXdPbd0Z97C+ZChm
nd9a3AQj9yyJoMCGGceFhqNsAY9Y3hGTzdfZWOcYr/qBa6vE98v7YW+NBiFYhF63c+v0XTlEzQkL
eAeb2+WhA/u2GBGTL6HXxrsOeOSKT4V+F4TVHRXfawFk0FVFfhldGb+m890s6XwHHTFuxLEsDXmN
jMo+FGUbLnnD6g16vffsVLB2aOSdXb6fIVzRHVi4btlEVcpy28UmL9ggdDBS1g239buW4X4RKNvb
J7GDFb++G/pW23CbcI8sjwYq7hO7/cZ9BfhC7wDAKM2WcKzRwXRqk3YLu8XaaEXVXSBXhlfWGd65
HrWrqkW7knH23AQG+W2vu5nGjEZjzDucMpyFyhvOwjl3F6K6fqfFm9hMKHOlMOc1lNEFoiFPh8rH
EgJSKIrbB9RlbKuZ8u+HBK1OVLRowE58dET8aAUeND7RvzbK+24Hxt7o2GmUelduspQu+9AYNs1Q
7ws73lLahVs7ruTF0INqi4nqHTiZtbbAzuy01ngofSfhAk4Kd5WFtGxa1aBdQh1nrlee0iZ8shN4
k0aKGl/MsL6mXNvCe5HeAKFMWstkvpeWwr0l6b1toni8jrx1ZFn6gBIXW7k/sUUplLMVEHo+agJd
1XD6szP1675iFnWNdmP1lXGsKbBYVDT/wIT0ClhBU+rCcu3UPizaHYigQx/BOoQAiuXJE6yEerHh
YZYuodg78BgkobWfwCPB+7VoC+FeJqXJuzCT2CaIq5zTLiIqMfTFuqTY563EDbIcjO40RqiQ+ZA+
6pLciF+cobvyYI09Kqvr9r6HylFFTvaOzLfz3Ok73TMzSITUy5gAc0O7iI79ZO6JCOgbGfouXjPL
UheA1nQHWn5VriDo6EcL6OlmYsOwaLrAfPZhZl7JdCY5oZg2L9ckAeDw4Mi5DUQ/dyrXIaEwnmtl
NOS7iUrPla7r5SafARIGAu8yMgwiVwjgC98Uj6HAf9X3ZH4Km62Yiy9Kc4wnkaf5jRZAKlrJKZVB
tJhU3F0RLdj/sx48jL35KEetfCObI6AIZnlHuS/SLWaEL1iTlJyndzxnOcG13nsm+ls9xHLYyqG9
4kO/HXIhwG+Ju2wKu5tkjL41tUlak1KnAyjCb1jj0wfgdQdDINno/HrILWn1wu1V7gZUp9eZQLmm
S6reY8GHhMvRYmsDqVq4KAbLLIHFGDX9M2SwZp1rrjgH/ZA8lR4neuQs99PurGDVWUjVVmimr4Xr
TPfOINADOvfZTCgby9zMeXIcBaTPt7Wl4bAvzIMcXvQAKddzODWZJi2fI6VFw4Y3DJPOaCabyo24
IXv8eEHdAJeIf5R18jZpwrl6Xt5/M5ueDV8XXlINaszU88hmDamT2YpqGS4V5AKsFnV6bJTCltl1
khkhD866ke7axIe2ZzklWRuvuLoZx3Jut2F3h4/Gnc/m1TehvF3RTuNDj/Fso3sRUoenkggoYPuj
Stx37s7pBsektwKmDgwx1o82wsm29OqJ7RewL7+0eUBEHqwtA0NZyMItJ00UG5fcNIlXGFbFUgKE
cNo20ymTg7cjADuuSPG9p0GmL7sxjfRbFsv6PTfIBgBkZ6bQNNoZbiXxtW5kJhMeXo3In6F0msfA
huORMgs+aUNtgjF0U3QEISfzPgsx0tINbL+h6LOVUC07XD8EtKWnDAwdr7nhzVwDlC0G4P7goHwg
amir3DRQ7i0JAokWjs4/zNpJxuSxDN2oD0LWGXo2hMe6G5wNoIgAuiGDqH5m0Fpmef9Ue2qPePOj
8G172+jVmyeh4WQUiK07P7D3fg4zVo2Wh+cL2aqWB3rl2gUQGKAoRREviGS+9K2kXlIBR8pLNo1W
SoNF7Vc8A5NiF8q8XBC4aRcwr9Od2RpyQctNf8i1YU17yiUOY/Mxkna9TckO0jYJCzduifgljnc/
qXCT9lV9rdmrbDX9DfYhQ1PsF/R++I96wCoprYyVL6S5olmhXEFpWbh97B8g++VrEis7lXPtZTWk
GooL9GUhMLkBVl65kLG5pUQIk65NbgWYkAut6GXw2pPNkL/RXF7mzCsfR0B+a0fDzmVFsMtteC2x
7mYrjisxl4hA6wkAny2rtNiTwLgSUpFbOzDf07x7LMrJuhG2umuJRDEyW9MGD6eEQwSiAqDawiyt
+izgO29qJYwnNmrNok2z7HFsG9bvBowYGOMSmacGTFSkhEIt3FB43opTkqnHrCohwaENL6PCj34k
tb7SR0fdqYgrnbqYBcFktNXR9R8dPT1VYScvtfRoZa7yTwZg3N7A23W2XiQqyJOMsr8ZwybcqLTL
HklSEFWXXbCpZO6tpWTgMSoXAoeIU7Dq3GCmIck2iPjVxXb9N4023ZWXgAkLYQrfVZMjNgS8KQtM
HSYfvfRuEKMu+Th1F0MriKdUw1IhelCGpU0Xg7iJYAewVOjlS6fvITJ7znByTdZ6nDlSXTwbrnoN
SjhkeoMs2PIoNuJkg1t4D2ajXyshtmn4KdwKXJfdaCcdM+6uSupb8G7HfAy5RYaVu+z6SNuUJUdc
Atgmgah+a5BwAxsYH10deJEbE3hJ3EfLCbFbR+p1dLp3vwveaG3i+inMu649O4X/WPTklDlSBS8C
rPqyY2XYRkotA9M5Kc/97pbFqva8YgvwuFgYAQA/3zdwOuaafpKyvIvZ3i1FE2vUMakGodsNtEvi
F6ydlbjtbPhDEOlHxWMhJtE2C03s8EUZbibXbfb13PAx1eGHmQxcI/4wLRCICcIMMm3ZhFrZc8pK
r1hHkZ5deGxBJRsLql5wOtQOkl6d3w2wP3c9YKUlcPxkG0ciqJelUWshlP62fDZgL+I+BntSW2X1
OHTzJh/9cs9knew9J8y30sslKTBF3Fvr7E2ddw9TraAQFd6N53bxLd2r+qcVNd1RhZF9KGlY3Bkp
aYiu8KcNqfn6QYLqAehvvHKOj89JDlfcDzTU26Bf9k0RQPkndd2xqjrrgOXXlRrHrUkX5iruOTH1
jhSb1mNtUEcEjs083/a5KVc0znCwqnCXRvA4V+gbSPXs0gPZuaxdYnNthKl/Y+stoON0enOzjs4C
w3l1gpRXjMH2nGNzYHEx7a26h0E29BdCR4wWTQgtNfFe8PJHq8olDBZnIfG50oJnzmyJ759/vvEG
lsEctOyRkY+T/0ZCHkQdMJbFOMabEK7tntlx72Q52yRsrhtuV2D/vJQEIxH3dcqiIQ6BQNLCce1i
Ibcch1FdzDF+hqLiMU1LjRSJDHkSDZwYSIt5x7zBAAPHFOHWZwvbJSCYeo4gBYr3Eb4asdMgjXZN
IvVlPZO0k7bRjm1StQeygJ+VImYK62kxny8MFV107u5r2JDZbVzzNuLuWMQeqH4CpMNSEHZbEIdp
V0nliuMg49vIANRN4ec5sB14O17Dog3O+Vhy+TcYlnJd2wYDmgfLGc4z+Kc2XRLxT7ms96Oo/VBF
eWcX7Xmat1H15K9UAFHch/8VG2a+zERGmqQN+fVSJBtaibVw5K5saf4uLNJ6rZLSYnCZDgOfVKiS
tLtqXcs90tLrFUPgW+/EbxGBQldWt2NbjPuImP6KYyS5z/aJRE2+kd245rjFlUwf47Ltm4EdWqRd
lN4ZW3cckFIUD17ZmnsyotcpFns37taqt5NlVenkgehqzL9VUiCdDMPg4gHQH7h3Xg2YpfxGLAAT
e+D05Q7LoOZI2AoNazOkSVSBle5HwyFkVUf4PH9jBeDdxRCoeY2sLV0Z2CNGUz26urx1lNeuxlIH
5tRoGzBDDn6ZOrZpGLTEyk6diWC9Ez8AYvtw9erSKONIAdQrq99Nmb62erbtWvez7iHQYbuZ1rmu
yLZm3qqK86Uel4SCq/6zbFHlU5G8hNTXrCtJK0JD6johf4iw4qKXEHIPqKtFDwh1xegS+y9wHm9B
uAF9bLraHpclpTA3WQdAXDDXlzB04R0PGGVWPQAy/hJP8rJPMmABZQUybZwRza2zGCr7CPjsWGvW
0o7HjGGMSq0NSk5w4JFlwcvTnYon9FR1J1EoDCqNkRIisWW9j9LKv3W5q7XUe+q1hfclrEJ3MTKV
tw9UsWbNJiOPMZHeToZ6aeohcpvNOQHGWmV00SaWnl4BZuY1snwM3pDOJo1kuyvfmmR0kpZkgNeg
Wiz+VzT77Udxec0+mv8zW5PfGS64z4Xtf/z6x+bnn4OPYvbj/vKH9ZeOftd91NP1o+lSvpR/6Pe/
+T/9n7/7eP+FeUEnu/dXYvx/pq9vr9kvUvzPL/mbEi9/c2H/oF7rOr0cf1TiXfc3SbzPdHTXwKWg
z5yp35V408IU7IBRcIlZY2/3sBv8Hg40td8MQ5oetkcbajFguH/HuIAB4hcrO//KXFClkw6cDcZ/
Rl3FOlJNY0qx84SQPHfiiZ0vFv+HP7wm/8Sp/2cP+/xtOEAQgIRu5Rpz1vGPfCulNwSMVC92NFrp
D9xpOal3mnuTDT3Ehr/+Xn925/O9PB2ZTrLD4ONizZuHP/Sb8V7EpB9MfzfpPNI1u+7PoMdoh1Da
eFuy2f1X3Umm/o+/nmN6tm5pFMEzc2kz5+wP33JMGqvS0bF30QRHZuFXRXsilxDQBwCD31q63uA9
sVk3jY1GXGI+fhDD3tqks/JtZQXd0uqxZM3TGcS+OMJFUoxYCYh3aG/5GM1sezbewDC97aDqaJvZ
k7Gk1jM/QEHM7tIkZR+OHvHIaJAfvJ4UofDpMfCnNrrIILYo2wzycDtVMAqjoKEpnLn9zqAo8oMG
GPUUJrJ+csrgrKG+rQcnzZcd7QI7ZZjJWUqCEEuOQN2d0XTZpzJVcaPMIX40NHYLueanGwJB3Huj
jMGyyAcCRX6xQovmydNrM8plGtYAAEpOImZzdPS2uNRYMzlDJOYrEW6xY3UCv7wWyK0M4Wjho+fb
8OqM4r1xs+zEUnzEcKvCjlUsOZxF7cqNhtPkOUqENySrMQQqULHaHIKhefYsw5qaU5iX8cbJHWCu
g891zoO3AK6umVn+1tVO+RxTw/xtHg6uHki8kJx44/2IXXrFF/SPEgLNjKlIqEaK0Gh7F5Skhhr6
ljC/kOPJZXpDns0ligcG8OR0Q3ecQBo/4XND2fejGiL63EwSq6DBWxJbNxGcnHBEnfDHeLqGSADr
Rtfq58wp0MdHrQUPZePyHilg/4GvIdyGeTjv1ctVAEfgGDCkwrxVVpitG16cMPfTc5Vm6ps0DXFn
5pE6aYq+TCYXPQHn3mtilUQxWxNRUAxp4+RjBpOg9eYd+RQlJy0Ouh9BY7dviT7F6VohueZr0Ube
gZcARpZvv1dtSqZtqC95qsFrdtIf2uzusRN59EWLKZKQK0JCxEVapltRujxPgchD2hxytAqpLekh
txdO2R5jUUsiuG1Ab5zmxq9U1Pn8ZefFxPe0gmE9rYGQVFd/SI2THTa31jiwwsegJ7m0+fQAJ+lJ
10sUJ73/GDMObxaC7jkxcvXWjgBfeGctpMIkuYE8Si+dattrZbGFYClxpYM0WneW+i7QuS+GCo01
zITmIhyl1oNnD/d57nXLQPf6DXC0u3zIvjmmXxi7KHFZFLIi6sPpPbcjDqJ+38FhtDtardLF5M4T
o4I8DB0jS6w1VUxYu6a0stXJhVY27lNPCyaEeOAZ2sIXkBefkmagt3gxGl0zAHkRBVb2qW/iBxYU
boD1Qo9Htx8enKkN8b43zgw8ANa8FD79cwur0sCqtS6niKFXtvN9FJIed0oNDWufYbvFGpuKCbpN
jNAusXC0lPomgwqufWLNje8lMszFrmrsREVW58NtABreNRelXTXh0fNFT5sMfb7Ws1FSGELxHaEu
gBj16BlPcTcIa1NR9uT8cDi2Mky17HsOeILZTt0nGeVm+NTRLJ+FVSb3Xp9F21qbKW1F5li7XmvT
J8dnAUONqsG5cehs82CNPULEoHrcKxZriq3VmmDfDb866eNo7QyWUw5ImAmZI1Oe/mCEBeemppr/
s+Pb/v00dcO7TfzMXeREyjeURJj7IqVia9FxfqNlLZX7stHyA/RQb91mnWJQr3xQ1MIdiiO+23k5
2Tv6hvN5sUrrCLA52iV+eW1WxSbkH+H73gvVIhnrBpHfqwY7zcLKRVeukHQzdm6y/CBL5p74QSJ2
g4YsjuXkZWpFKTXCGRvKYk8tkHfDBtF+TQl9ILbA6t/4jZPdiSFxQFKQ/EX6o1U85MVos0/qWtIn
cqXjbUpYX7GKyYr7IAujctEwRoBl4sjT8blNV/8r8905eq+Lpvhsf53ovqa0v497/w9NgVhE3b+0
sJ5f6yl9zX/8YmD9+UV/M7Ay0kn2xJRHSmbKrwjY3wysuDWQnky6XzWHExLjxd/mQA9+BHl012OR
b84T2t/nQOc37njsbG38Gs7sfP135sB/GJqIoLma5mokDPHFfiEk/jDB5FoX11mIY5D8Lx4Ev5f5
KRiD6THTKbcI2Iws/3pK+4fBk/nWxAICE4mxk2jcryMT2i43CWVPO3SF+k4TZIptOt62f/1dfk28
YX7hV/IceJzSIrBpGH9ymbRWo/UVSN4dhK1oC0K4ukuKul9GM/6FHlTurYSGVrKKxbUZnPHxr789
9hh+jT9GRWcsiAb8k8pVg5/Gw2zzx8kQ3yYa9+SwNaYSmwYS6l+JiIXarpeWexoRtQ5jPNYN7UNO
RkTON7Hm1iWqKMYN7FuFa5GwKXx3OjfD/PkmGUxrO3ZFqFIJf5caI/riTfg/PJWp24HIBR+TGnV3
mj6hDCRXM3YTimFchcxtUT3Bo/WQ2Vb13Y8qmG8YT6JFGei4IGi0os3CNhwS+dWoPzCvlpd6SLi7
Apa+bU3E+8FuylfmMQaYpuinTzRYtenztMcfSUK8oWGIs6VIl7VP5o9wm5GfQl8rXkK28M86dX/a
chgj74SPBkHGtv2r12PXXfVNqRV7Xipwv1B9+FpskdLcGpTSkGZ3ZrSDioyHqSDi64xFeGNVKj8V
0qPGPg3omimdqL4r0h5SWu8A8opbx100VLSflTlGO5983MpkJDsknVHdNVnrH1TnjFu70tP9F88A
KGT/FGtZ/4RdwL7n3THW3NOpczSslNjUWL1PBYn6wAE7wXpvegxbv3juNMU7U5W5trMH7MbOUPsH
s829k62LaMdWefocunJ61Gq+ZNLq5ptN3uDkj4HcV0GrP3QpfsS4Jf5PF7N3ylh7tQDyK45kdE1y
RMKNiOsFEhzhQ5JmQ94ba+h+ybXEirro9MDGflDU0Pb4Y5BwPoKcYdCOQs1Bs8hlV73T6zE9uqLl
3BF16Z6eQMQ3pyQe1WErWDU0e5B6sxsUvoYdTgt0fIVQOW6F7ifXAKDBxnbD6iI5uC5T+OofsLHI
vbdtwhp7nmZoW3+Jxqp/YhmszhQf8E+Zc6wMAN1CH/mNPbrDLn4yf9hFxcZhBr5Ij98FqCbQFY8H
aZ8kXIp9mPcfehJRyxUZEgWUdwLcAKslDN+rTBDiWKUIpJ8D6v6rkxKqHwdCm2iVIspXRejTA6T5
1bvlaeqcD+H0aAwMHjRmJDzKq2SDu7T9gYqsP0QyGsiHwvHQBa9tE/A+xniG11+XaJqP/QenrITY
24xGqRTvhLSLaSt1rv+aVrhnYvn+IWXCGQRJ/jCqM3irn1rnMSpHIsOa3fiZsQ8b60UjYgS90e+e
AoNrE2AZiikrBnclZfoifaf/aCWyKMtuLsoRoX4MeaOw27cb/NPlTQkI7oYNqnXTTb7+kAO8fMZO
ULwQ3+VqnYEXteEXL2ZmTUBsBRZQl7mUE4wLKDMfilf8TE2+jLDOAjbDoPv1y7khH4KGDc2VSo0c
fY5S+DOCf/OtbERynUBugSeZU456C8FiTONsaQ8arrHCAKk4UoS7tTipvpcpQz1XbYLtDuhc9V2P
Eu8UA17EwWeY1aW12S0Y39zE0xP7uee02L5HdSefI1ChCX0+pspB3bVK5Guy9wPaLlBI6zAEZiev
5kwZrCS8Qfwi0LZsHC4LndqAVYU6tuE6tEgKGgbAwmJsuTV1+aUrPEzuXGEHKZLbdiYdImRfhdXR
5FpmGzd0rDtV47sn0GBeaiu49y3/krHOXWkOH6KAQ8I+M5LHxpIQFlMf6KKc3iIE+LXsux9JaGR7
kWN/7iA0hgQGmTm78lRkPc4tCyh/4wftD1omqnUQEQSdeY/s0PTDODMgdXB4yxTkOFIvhEipYEUK
rySgWyv/gMfiIBLCrMiC4PdLz6/20tDSFd4hDFZaYFEvkPSkqNP0MyhVS8rWyp1t18hpiUPxCuYs
AlcsvGMcBuWZWrVhY4d8YKsYhTKafPaonhvs1czGNPQeSubMy+RAOi3L1nTXxQB2nD0IH8ucPGCo
wdukSlg7Dlbk7bpAv6f7BrAKPJ0TOjKoToPX/r35AnhalQfMM/sCewYsenZGCT7V1ulfmPmfHbIn
1nSt2wfE6miy8lCfrZkZOgEPNYuh2wZfQFEe4C4taTNl1IDUFOecEM0ZQaq3SUPN0swlhWGIG8wd
X1wLJg7FKiObtICV6Yw0xfIJ3dQe7WnLahj13pnxp94MQnV6aaITmtUd05mLkm5BTC2/6KkTNxHW
3UnJCrLkc3WWM2p1mKGr5Oax8owl0Jsw5FPVrGlLqiCJcgVOrU441K7HRzWYRM0BxS3dJt8N6crs
RXHQa1u9IrBYe2PK1ANNB0Ww1BtvNyrL21MqON1GMzO2h394SLJSLm0jzbjcYcumtBCuG/bpd04D
eZatFBDaoB5gFpbupiJStBYeebzBAliLPzj+7tj4RzChsc+ZwbYdGaVNFabFogsQj3TBs5ziln1E
4wC4qr5fBSLwnlI30Lcp6YO1PUN03X70197gy3NBJSnrv0FcM3p8LnqlpsPkkl9aSAtL47qywW5S
dnQJfeWcvLE1bFjdtOKw8QAUnckwOZeN0vdlmJFMjqAvH/E3ms90gVIT5Fj05S2MIW2O4RTg54v1
WPsosyxLV9LJ7XGlxVq/V5zjl2Um6i34F+t5wChEfAOl4yQpbn3PzNjWznoje5Z7mpvEnF5DHs5D
mLC7pEyUDBGInGTjhFb/VpBPWLbpMM8FZXU3ju2M4OpZqbucV49iTFPy9JhlHS6/LNwTG6xPXkWH
BabMhj4AwsDRbsxdv1nGUWHdTNRb7xTy05tRuoIMQDnhShHAL79GpBg/Gel0GACx1eQnj2AiN+ey
/eFS3Vkug8Eoko2WNDxwSu7Cn3kKHKmchH8tE2f+DCSMCY4P6XD1RQhywogzaFhaNyqKxFUUZfns
9ZFJuJReJHcV4Oqm0HoipirtsXyjekiVa5gK1UVHLFqAGa8OP4cvmsn0BxYTzQ+I5LG7MqyQ349q
PpZS4wRomjHUvh+pBMR8yMBIH00PKSqmyXMPfiI/EV5WO6nhdQY/xc24jjmZZ6VBv3JoNTzcvayA
CRN43VMEt/smyJg0cssuL+hO80/hVd9NYTOW+lU135RVNn22MTNJBPkq3Xtsq265DeY/QJoV/UoE
4IUaxsQDdgY6pL7AVVODjzSk7vcpjDTeOx1WAMkTiNvbAPX0CPKO37/rhxWdgThOGbaey4YwfjPN
4y+8vGenHdO90fArmAGqtZuN06c7ldEW5HJBD11EIicagFawY5mjrqWZ7gE6VHd/fYjQ/9kZYoYL
cl5yXJM70K9niNrwkiIIRLsLhFEdfI8DAOOwky+ruKrvKHxmvDfJ0vS8MS/NVLurfMh5sbvW+lcH
Gn0+lv35PDP/JEQLELrR83/9WbrCpLwlrtqdjJj8lzZlVTdkkQwweCDKSFNrixCrO1kSxHaHXM86
BsO9U23xEvg5FyZNSYfG7Kcjrd7Vd3xV8qaPjPFxYOLe/IsXblb6//zDoscbJnUIOKn+/MMCYkmc
XpjNjkQmyRcoqvdTyQdNw0F8I3BJr3gUcYHpPVc8K2WqnXhOHZJ8LF7jkrnZQbf9GQL+uX76J5uQ
ryPnrz8UAQtj7mNwObj/w8E3oFfOoEit2WWZCXaJ0IW/atyuOqlB9NsaEW7FrVmtJ9PkwePTpPM9
polv62BRpJq8T67xIKuDmdpsanyr+FFGqXPn2kFJN2el5jrhgi7IllXqX7+c1j+5EB2Wu4gXHKpN
srN/OrNbnTDLdBrq3UjcYjmB+CZhT3yOlgKsDWWU47oOTeeTGH2/o9M12AjdeHXj8tuQsw+PKMtd
C6Dnq4641bmvDfncUxxE+o68maZl5oshyUiey6DM+yNGdHfv20DdNPhHm2jkA02PYwwpNbJuND0E
Rz9mzKtp5p0YINUmH83pKEOm+brqKLed7zCG7MS1D2r7Hsfe9EmzhGbhpZbYS82Ge6wtbebeoUj3
XccNLPSBGtKXRPxSUn2IB5WcY84CNeNO/DWrkxqv7rBBzvcUbx7bEwZ6jyQ6mJbIvpdmUq6N0S/x
COvuKe7AVfT0dJPJDfsnjDKQr9lNpC/wchL7v9g7k+24jTQLv0q/AHwCM7DsnEeSyZnc4FCUhBkB
BGY8fX8gpSrZfVxVXvSmjzdVtqXkkAkgIu5/73cPNHe63akK+pA3KcYNog11M1BskEbESUozyLQd
bvmWglvbaLQah4TVFsajDCwdtdMs073rTFm4T9nSrIJp/g8BG/pgJWrGkUs0d8Aq9Nd6xhEEEVmR
zBxAFwPHuMU1g7kDQjK/MfFCuR54CEeLDELAFl898wJqmJYcp8WO0zePWGKXT8wKnBliZwPm0CDL
YD2bzh8KqBdZ5ZcxwYWq4ibeth27K4HMvCP3yIECnHH72MTZq6s4P054rF5QxE26sMa441DJe+eT
t4sP08Sbz6Kj3SrME3smlIg2ZhdvgxT64dIjZwlBxJNvGM7kmzVSJtoYmcG0G9VzY0LRv+Ek6p2Y
ddF32XPod7KifipAHD0Ng27uBQaK12aWHwqMK/AsGyjJ1pQN1C5nfbvRMY4QeUk4tRQuhEaagC65
qdpHgZNibRSGfLPpXd0KixNWqXN6hqoxsQI0Uq+fsML1nEWy8qpxY/gNgcXTpAkKuGR0/Hj8u9W4
QMon7hESlQVirc4fglmu3mUx8K6QqV3gSyeiDZNwV0SsibBsUOWMniVn8Ocl9APCaY/kLTLsp8/9
6HonvUdmqcvIP4VwlQ/x6EJGDHnjFAvotgBNhaETP6UHCGrR9GO89WYFiGKn8ipP0YfcmGOyR7jo
u8ddOq3JqZYvqZPfdINbUuPVcNym/O5an3mpWDahpFt80UKbN87zTz3g52ZQE0suDJnNn4HZA6aY
b9Vhfr4L8smrErHk1a6GdjMQmcSZI2BUYnNDGZkPr/EAGWQVDVZ1EfgXKMRN2Ip8rMUlzl/aAUJj
pOzB41Jl04uuY5KCQFjlt8M6cpwwsZ6HDnXt4zI0BiQYLu9K7AZMEGcrRPEw67G6fCg+hcnlkzPv
pPsa5aTKOQWDA4l3mcWGKoMjdWoDx2ZegzwAwpC3wao42SI48tbPQt4Ue+MmLRGE+ij6rqhrP0/c
bgV+yJDNSD+ghXkh6pVgHnVLGmggIBalPucUtmStdIebqu0Q54qGjzjscVgNE78RyDADEWfiFpR+
jwQXYB1F2sFQUraaXPsJl2CBcNevP9Li4ZDb1wb86Ds2PORFaqern5pEoQhOVlrBVLcQyuymr97D
BMWlFiBIYR2i2xgq22uzuGLifZ9d+EZAfwtKjeaxnntsNdSSjnC+Um4g9lS4ldamzrf/0G8+Fskh
RbstZGTtNaF9E2Kat8uuxseX5WyWqlqkm89LM0a6BCGZ7QtJJYHQs+JUStqQK2DJJw/j/DPg+Gmn
1yGaWjvLiX1uRtedxUlrGYqGh7tm1F9l5svXIWSzo0Tln3qX56zsI97CyK7UuyiwTPdp2urrmuPT
unbYnjcJ9/R8PVdqfgzXgazJoGUokn7ssudNFS9nER2PscmGj2yXvWRfMq8CHNBedY9Lwpra+mtb
BfIt0oPw2m3J5Otqvn5Aoe846iBGOvw6wax+fWxvPR+FNEyL9Ba3AyqSxTLp4Mi4/1gbIGISOaYD
5hqi66w7IaJ2mm1dw/mxWSp632P4zzYEqqJx38+cVj8Hu+hIdsIWx2HyYmCpyPrWuK35IH0E4v2Y
ieI0EYA+2Qab2Hz+DCK2hy81OZMSD69kc97rPM2ssHsce7bJZYo+J8D23GNW42HLc+xZwo5/icBF
HNAvSDXMkmDXIFp6RhkcMBT0tLaz/ax5moC31YArhd7AFSIJTrb0lS2wTsVbRneooDLjphhFJ18z
A+gM4Nzu0YwDjgoNG2fTqfqVgbi8ZrHn4vl4zA4u7wbK0XhU0gqfONWP+LSNfD5P1AMqlDKHG4Vo
81CSEdhpEyw1DJgdb6bg8RZ13EepDyhfOF3JGc/kWtNEcDv06GVGNuTks8CEHnoCX5go+VFJdsz4
WzO9ptuIpjmm5aheGoPyymd9iJBMuCdJOzNJdsezixPl3qzc9puLG2OLnxZ2DBs8cwmNiO1lJssv
dY4JDITNlO0T+nIWMWO8a8MtXrvO5l2bXM3ckx7gVulS3gPCMpyGur56ZleSWHhCRspaMyF99i2g
sMHmCh6yOOq6RxpU2EGO3bjqWj7w0SOqnRpI6h//+nFjjnnCEqPprXonaKrdliwqhNIYHQ4GBjJa
quMtuXJu6JhdZUjDIRF6myvbKt2J9kA7ns6lQ9LO7F1M4XX6vbUm6ayjmgPsh1Ds1uWrRaHALRHO
fDkOFUcyajLbLUICv3G/dzMqtlrPeiEdGQFYYDPbIKgwgnf5ZqlsvQNN2/L/xor2/25U6YJT+GVj
/79YlqyCUr19lb9OKj9f82NQqQvI9BYRcd8GnsOGn/Poj0GlLoBVMknDL2XNxt45IP4zO67/xq1B
QNz5Z8vdT8ea85vvg2ih385GOOOL/JVJpTXP7H45QAmObXjJfOzRfDuL+sjfH0FFHlHnoU3a0SOX
msAF94l3tc+qQ+tUB6Y3blxx13telGzdGgSsfTIpE+vXYQ5A2G0AiY1WGR7mQuTUPBeaQQME8GWs
syIhwcigv962adIMAY1QsR3HJzvsOw5jE/81aHdBNfG9HoTNTYq2FLbwGKOT3iG4TzhnPaBrkafh
Du4gf+cH07XMdpmyEwLxjL+gEy9GQQwaMa9BFbpLqolxzdqzCB5TojK0kX+Np5igMUAzNiceUuvS
bulIW2StmjQgmehAKWk1WaHrf1wLfyNg/43Nc+Ya/Ku7ZoXjXsXvzX/J7//FHdTmX+K3X++gz9f/
HPVzwaMQYfucLX2fA/2fo35qHXUAsAy9TWyKH3bQn7N+iFQkl2h+4GDoWa7DbfzzDvJ+YzJvGvwh
036Dosm/cgd9CEa/3EHzVNzmDqeoEnekY86/+a9D6VEv4EaNg9ilA9GW8Dv2u2tWmT0S2ywd7Rju
HnCyrP2gfdZTbZGY9b/REj6klz/+CHCbsWnyOxv+h870i99AYm4tPc7iO6lGcdV6dzEZOW6wugSP
KNhWaBzerCw4l3CrtugpoOqMF4u+gSlaFcDnzmKOl0mPHEXK5Fe/qiInQH/uFiC2Vxq5MtTw93mz
HUscP0TWcIInbMPnfxwtCzPe+FBPchtTTwfwdbR9gAANd3kI7A/sfTEuJtEA0NZUbTIHStvlaBaP
rLELxdWwGxxvkTNqxoZ6DImu4Z2dLlbDL0BobhETdrRt0rEmfke2oCdLay9Bhuaahi1Cgt9cHP9F
N2E5hbBwan6CPKHfnLZCyyGqUfkLQRC/ldmqG/Il1UG3sAfvk6qnVplAY9eUr61viC39aTdh7dLB
XXyZMJICoFlWTp9tUQVIWDTYx8iXvOcD0bg08RArRf9eWIyanLY+UZNJ5ZKgDt2p+WacvlITPTYJ
P90efz9W/s1jRWdF+VePlf9WMSn53z1JPl/yj7WYBdfCGkQ1sKlzqETi/LkW6zjLsZULm7PCzHNB
Fv75JHFxj/Mqz8NhM/8JP8PPJwlEPPxEVGIgJGNX8f7Kg4Sp6R/WYtpa+blm5p3Q+fHmncevT5Ic
4EM9EAo56XFJUhHCfN9Ql7bwGEiLoyw7z8iBOLoN28HUyCk6empQRvV1WpR5fW+QRpnUQvdMPBaZ
ShRdFAzjiqrkgeAUJZZUChIJaLTLsh8sMi4mUIQl9sxxR/y/16IlpepG3u1Vm+V1Vy9oCiua8lxk
I9JW18WIuNDLOAbRM33AjM1wM4kRCEYLZl5iVuWh0BzIurLb9lTJhEsx+MwEk/KU5BRy58mAm84G
ZnsfOUDYmVVhd2SAge0AAnDnr3smID2OggmzN9Hn4XZKO/tNMCoEN9nU3Tmm6UYR3GpwMqqujTlh
oqhlW2wF2XboFHMd25fx3slDaFC+3wD3r0eBkVbTSKo45dhsSbJ0PIgypASC8emuhJm6SSZFKx4c
W74wLZXBsMy7oLuGbFG8cB7Tb3sHE8WW3gLEt7rGYRqWo8EoOhwnCtBytUrsqntulDU+BpN0naUK
q3LYD1RwcHhXhJDp2hWt8RxAID71wO62teGotaWTX0RvrlAgdXXqpaRWF49aj3vEZEcfpz3NZ/gX
H/1kHE5G0xOoihOrajZRTangouNSX2km3QmXis4GdM0iJ9mYBZxq7WFadDh3iMAliYYvPu/IOJKK
kSvR0qleOl3OWTKIVgx2WzJKJJXYKiXzQmZ0JPWNBkwZQLDSZp6a9d/dIBZv9GdgvrS5GzezKXst
aFx7y9k5Ghtf5fa2lUN5pxcqOsKTyJ4lvpBFIDq9p88mbHZZx95wZSiiQPmoVq0RBWsVSWaXlKvT
FiH0Qe+Y/mbVZuzCYR25yr+mChnsSKBaMqxWSOo5GNyFNPP0zslMqidsOj6/ikST+yZIjH2Tu7RU
2G7wyt2gOvCEuv8lyDudGEDddOk2bCrjPsjidt9DCCKcBcxg4RdBfedZ3bvoEfy7kc7EwFMIhNwB
8V66pcmRLBwAIYaOR8eek1lgCG1aZ9m50PU6L5o2o1h9BZOZJmJsAuaqDqp7lCB1VXli+pI1ObOk
KhwfaZ3NUXMx9MJohI8NRmIy11Dh6+tRDsVVZScJln6ZUJlqQH5Y2jWjRx1N/cEJK0pywYftC4Yf
Tw2GdeBCTQBCxSqNZY2ktO2afNtIj+vQDejJhTwjLgSfWHfBE/mwYyyj58kS6MGxLAk1t3ZTXqvZ
eVA7IvtW6Om4JychccxQnNFRjrEoguY9EbG1MkfgwrYXW7uExsGltIy3oR+f7EyhX6ahP6xwIbkK
Gcq0+Rz7RckwtXVuAOMFId82tZ0WntPfm+3/iHDGjo+F7M8JZ9dp9hbJ36eqjM8X/VgYfes3NrDU
mRksPzMQFn/pz4VRmCx/hKbYKQuDgyp/9OvC6JB3oqbh10XR/I3wjg3RhG8yv+4vrYq2/YeBLQdc
kk5s1nV+An3ezP9+VVRA1YvB0auD1WjDygT00IBQ3Jh543FBF5Hc235IaRqdw5O9TpXTggFpbKhd
rmNIutc0Vc5m9NyPg63G1E3dt7R9Hz0mX8kNCR/1CmLQfbGJaRwiQNTHpk+Mla+luKBEHOcHBlCM
tlK/A1yfFCcGiJp8KaKSqduIYrnNR7jOuOvRsiIDCg34Lf8FCR58hSeIkCpEUOe564fWuxnRAVau
pEwch2FjrU2nK4qlH5Ze/NY1WvSM6kgljFQyDTdlzVTr1Ngiapj+sd5bM+MyxpsDvMsz+6ssYiTq
bryKvfAVwEJ+3Wio8T8h9SVWsGtqx1TDmsC90HKwoZbtwX82AtQILPtuHlx5xhS0PeUGvJ90g455
24OfwedHt0PXYWHigaOL9x7/SD+t0yi2meCnRW2z0yggUQMm+TxGOx9n6uLjfD18HrYjb6osnoVJ
aU2QyLoQDANriRG5KUF7NsjJ1ykYx9pOl00ejjbcVxnjWDEIcGyNdAjUFV5WbS8gXdyIxCPXAsyC
wKgFmqmOin2kMeQNIZ4ArXcoYyUBy3qnF/1Fz0AVOX45vrklPdbYWTJKfsYI5mpdbTovT0/U2Jlb
WVs5AIeGDVXR8VCtCunQM5fNpO9h6bagJ/K8kCvTicJrGx/ckvatYUU+KV1ZjU09nhNKcnh+cFE5
yRam8g0qXMBpYdK68jpLnAcCeuHFDKv6htCze6EhonuJQJ+uQh/vnyqj4cL1IFnsZPwIzza4yQw5
PlFJhlGsb9vZZWwEK+LH844mDR6jcuDEFDnatYZTEKS90mhxdpV5IqpBXCjR4mlFgi4dH8uZ2+AG
mfNQOXpxV48glhZEgcNhSSeJOSzjXLnDUo7TtC8UR2UUew5ELfu+fT8QpO2zNHw0gQ8f/WkWGPXS
7u/Jw2LU8EpYc3RWqOy73jP4XZhonDSHUQK5Jhc8LUbM+TfsEty96m1OW+6qTloLTxSB/pNOoiVc
kJZjg8uy3l23YWgciaPInWVRl90kYIIWbVarS5Q5xaMiDbztyLh/6Y3oSa8YAjeZ5x34pPM1bjNr
iUnFO09jNlwCp44OcAQUHVnm9NyaUw6uoh+M90QqcdSmAktUVZnuoc8Guq6S8lvnV8GOTGK1joYU
VimRaSaoXvssnCR7GtMpfjL7JraXduWlT5VW+IT8ucMcrVFbwaFiDbKi2WDmOSI006zgUYSQKHO8
LvwCu+UADWBRjCmaGK/VrnW4uujBU0IIxRHxTTFvqQetHJj1hfTqdTqyPFuLgbpyJtUrS6tGrINt
SfKu5wie1Q1FdtkMlBJk6OseErZPLnG0jUcLEfy60dRDPKm7pNTcr4MtSVcJvxPYAXvsKEujnOgK
UYl1zMUYnERjAX1L6mDlxuGeyKp7xppQcWu09R1n32xlKyHfnZaZa9lP8gb2//Sl6qWqFvjTwa7l
fXkM6Sd4CDHGL50K4sSC2gmi7pMfnun3aV9mF0VBH+MySHNoH/iqpyV2/QM7ofCNEoH4WwaLall3
1cloYfxRjDus6Eg3n9kixjtTcw1i230/nphezV4Bp4eb0higsFIrEljngP4rqWvs5IQnL2lSz+So
RvfXWTvoV10dzxNPtrDMHvI+GXYcJIZb2Vs1JeJhb951TeB9SftcY9YdtwwevIw0E0P98dbSAu8k
u8J+a20lj7QzKjgruHf5q4T3bkJgm4zYvAhoX2+Jz2HGqFMI7uKcGBE2zX6lm+yRQOhFe+DfHUmB
kbEutg55VceMe/zexjcnhneYRsWt3jvjPtTwwPFFAZcnQQ3Cu/TR+63hpDUzPNorvXdKu+zvUrO+
xmVlnHS3qxua3/IRLjSOEsW+H95feu7pSTn7ZpqeIgEbjWLP90gYmFsE1kVrGB6kUHeE4umbofCc
PCzz1hgQ9ibWdXsr4sm/VLqSa80xInSVuq+xUIF8SjknUBERMLZX+lPM5HGbhLbYcL+/J3Sx3Fa4
vpYRpJx7nP48QSJVHvqEbhOlAjs725I9P7a97iwLgcW+h78Hgxz0n6Xr8sKVm68K4fc38SjpaB+o
OoHkrmdseyzvMXQC68BPOK6MviQbaZccBrLUzm/ygCRdRt50rxcNvee1GFbAL+KTpqAoOkUht007
tCtID82LoVS0yjxJD6Wbvja1/iWpgG4xtppORM9QmRwSIzeWV3EYwOmyGvKIfj1zqL/rZpeuW31s
7xLh2GuSx2otQ8qxLQ9Di6m04I5GhfrKEW6z7X2qdcY6VtddSJnqOpl8Nate1ByBRND2JF4hOEZL
u4DnKPCwVxCnN2HvpV9Bf1IrPQk+V897jbzsm0rjem7zdJeCpm1mvvxTQAweCx31QV3c4D1OMmvV
xbAejCbWT1OpJe9+wqi8ySJtCxydU2kdZJekIVcLoTjelE1SgRzFANVWmb8zLVlv3IGdl4YpE9kh
6o5xLnEvZgMuatCm2krQXwfeQ3ZrEy/8e2P3MdTI7D7GzLxsx8jZ9Z2JM9U+T1Zf7grs7MiJnBal
br9Xory0LaWeBXU9SyxiWx7RGqhaDa87nJ8IqQAhbRoRBOiWToW8ckt1cWdgWV1tpz4nwpzjhBBR
cUsgA7a6nMJNQSB6AQTbWDhxYeARiA7MDMNNYGVnM9e0W58s7TZzWoTKMaG83SQfmBY3wBWiDZh2
5FOwUUsnG+kKaHUyvykH9gaqTzOVxYp8Mj0iUatvCxz2PIRd85rgLrYZH6Ao2QHsqiCrlr6tf6sC
R1vTn4J4mrf5wohpw+6w37AekAHvDd1/j/OxWrsalx+ZgZ0zdMXF0QAA+Q0kjc5udWpZy3Y/5Mrf
JVSA0bQ4eYe8GS9ZbM85h8+o1d8K479RGDn/zD1uf36Wmss1zt+G+P13E78fL/uHzDgfmRjrmbSR
Or+DVHyO/ExCi2x94CnYSHy/nqZwgvqeQceGS8ju9zKjr0N70Bl1zIewv6Iz2nyh3438fKxpVNax
2bd1Wj0/RoK/TAuwYGRTHxbJSQE3Gd8sObtvCsvlNCIiwLQ+zZyqp04rNmWda3tJrZStuJTdYid7
mMCOVo9flcmobqkJlCGi9910HArH/VapzF3FFDCqqdoVTQguF/5g1o/Wncb5zGtJk7UQG2tOZwUO
GjGSn+HUNrERAi8Ra4176WTbMcIrPwd6BKmY7jk9qNKX7HPsN1ka2wQkI8FAkNlAvxzmMaHxY2YY
YqxghMjBalY+IwJ4MxIY0ACyqP6pkSYfgmn9IZ56iWVmgoXrQ1ctPlXWWtBRfYxJ28D0ERVddrXa
uFU53uA2LNzlNPaJvvacUZteSaq58d/tNt/+EzFDd3QDAeDPb8Aj5btv9a/Dwh8v+aeUYTMQdG0s
+JwTeHj+ImUwircJ8ziMEn/I/z9uvvke+Knpz/N1ApHw1DEVw5j5S0QYRgh/vNvmpwBOc53nAWQa
5w/jwSqgASsJB+eYE10gEYRZCceS3o+cs9taKzl1u59n8DQ3ZXAlixE7qLIFLd3YO7BO3WWfx/f6
8zCvTYPi4OEFLY7U1uy4eWEecv5PP8WAXHXgK6+aT6FgNNzeYremOUgITQ0B/dRZVf3OdvfSWLEb
LHVDw4EXOe4mY546buoKWJoxjXeaN01sGRqcTsvK1wtRLQyAutPW0BWIPdrqMnuZ1AJGoavYv+6y
Cuf1TcI4/U5Vgf9SZ5MZLVVdsX4pRUQAKKdC7JWj/0whhyX5FqMzrQc/MyC1EPcuFuZY5GtTxt51
WhUOIE23X2m+7F/jDrTYZDfuRrYkcmMVqWaB9Y7zrzQjao8bqZXbdMoxBoGMfHWgyDwbtWlQZSJj
/1363ns2jFeeUAiqQKbGPf8TnDsACdf4EsQOk4S+bhJz7pcROX/H9KsLA5OoX4pxFKumx9NEL5fr
E+5tpQKQGWB16Cl52BXalFOc3NaPQ5QHewMSwXaaXDYPtTEeNPIQakH2ctAWQUCINcqS+CvXg31J
iG+i+tJDcx3lhbcdbEftajnopz5oivuIaq4tj015I/FOL7uBtsul5TXGmeGs8aTRW2kB6zbMayxd
7crHI0XdnOvu2fNNRwBrY7eKW8oPdaPALh518LZoXduYPZU8mZUwsh5xYLxqY15uOLJSXBJXE1Y4
Y3oXwPBIWerlHZvO4KrVKnmSGk/9rYVv4howsdPp+mboLCJJdPX++P8GLEMXnTW61cqWcuYPB0n1
w09CKKQvDnlQ9xk1o5+WE0NpbNx0D2Gp+5SZGPKgOf0tD/9HT1S2mP/qgfrfKv3fj9SP1/x4otJ+
4RD4xyELNuFjNvqPJyq6MU3KFEAacz8RsZBfxGHqe2dTrYs/AmIAksI/n7Bsj3Sdv403g+2OB7/q
J3Hs5tPVAKzsTyMgtscG7df9jK7z1UhRMLlFdp7RBL8XiLlgDaYerbW3ORgtW1vrrhSdPNspiIZD
Flb2DgpMAn8X5eCrLWv3ZKfW3Dmq6/0tAodYYJTQ3ugrEOcUj9TVVATmvcPchZLw0ilWYW25V9DB
azB/XXxPr2O2TbFi7vPQ0V9lGXjrjHDXgcf/uhnr6gu4mWQ3aJ6K8TH0Ayd+ZOJ3UaYcxbF+GtCK
UuOOZ2Z68CFTHwPXzLbtzJoemuIs7flkn1EkoYGVPOiwB/dFTGBvmWsOtZ5a6B7yCqAUqu1wTQ9s
ti0zzz+NpLYSmHeDcRm01r9y45TI3hiL80g6uaPk1qw2xIuzrS6N8BmLiH+lE+HVB6c9B4R2uM3l
SncCJqCVRTeAoMTouzmOEULOCD1K7wpjqXLV3PijbgHSIYRsWvYAY4FB2tbG+vC1Z4S7MZVJS2Cs
mMu2Mn2orMSpFgOPG8LrQ7Lz66ZZ9Vafkwce9WWjG+2TJKp33bQRq5KMp3d/7Mdn+MbmhcjiuDPH
RF05ZjJcGEVwuDSMeEMhW3sUg1N9oSBkWHUFbe5ll3UwYlN+jXAYFlZaZLuu6A0ip1b7VfPNRaxs
mnf98mgUIW1FGmndmHpZjpUFIGHKqtKS8LGn7an7TFdhJSFBdaraVlVnfw/9RJI4bOJj41j91hE+
j/o8ym/0yZ0YflKOeIjGmj5xE7z4seRk+RiO8Yzqd8huxU55gEPd35V43e79wIrPkyBWCVQIN2yr
zPgpaCxaPluR3bEtL7c5IAwfd6oUO5uqFlCdmWleJsJC5zC0ps2IBJjBHfXc2yLGNc+QnOhaTCTs
BP5D3CAuuAcZNk5AiZGVvdNXCTHAcbLdOLTm0WmgS+WlE7+0nhs/UzimXxVhaV9yL5tQmMfhCpaI
eTTQpXaqleF1gxxwn0zzGpljmc61lrqjoA8YndrelVGVxkvBSeZchVa6j/Ws3CUoEHR6pHW26a3I
vs7K/mhEvcXlWKmdJhr6qcLmLWpJ1C5meXqNG9p9q8z+G7GGfB+OZUehdm7vZRVYGxfFa0UWw3g0
rfR97M0ypLTEMl5cr7iXnMUf6zmrOIlCXGTk4LIfokA72PS7owqaHnT/Dg4ofbZO9VYHKiFXl1KY
QE8ix/DAizjQ86JwirMHj8WLxI7GhJutwpGsTo5DwcRdQDXNyrOy/M416+YL7s9OLRrIHo0s9gw4
qWroq21RMH0FIQWtNM6S9MIELru1g2znjH1zcIKp2FtpLld12aYIh775AuYz3rt2HmwobaC6mPDS
IiiG5LashfVtwgy8NFP6OqZoTBdJaafPrtCGBxq0tEtp5HLJB+qKhYpSY4XeX97AmAaS7FRH5HIv
IR63sand27L8ijOYnGxbZZcOE+WzFvRylTqmfklEaO4Ktsf1kpav7qoQnXo3ga/PrNlVLwZ3K/V+
WHeZ3mrM5k3vGe92VQJ4nzJqNtyRNOc0htcTMtlWgxrAyH203aXqBgdmAjISpRwjzrGpxmEi0X5W
NNc+hHQ5A3FNfTDjWCd4zNX0hOEdnI4SRPGZZmoqpnXtOTFSymfDkGF5nNF7wBOAyIEqHPCk8RNM
MbHPEPvW2A7YsCappCA1mo6BjPyLnXvOvq5tjGwTGdAL0jpYDnJQNvaYN4p8hm2CE+hG1E7eEIc2
xVXnzQ3cwRzIMbzMWbNJ9x99Vo2rCVHpCW5efKJf8NWf4AizIk7LMam7K0D1RDi6PjnVYGSWzagB
ImktdQPJvDqT0qketSDOrj7yFCSdQpy3oIUnztprmyjaEyq0sXMafksVeHID4db4Nrlhe+5tv3yz
zGpeXNrJeo7yLH5oDJ3AOAw1f0NpQ7iF3Z+yzw7xzepBdKPrwK567FXY76vhTrS89QXxjtU4NsQ5
BsM7kmOiXGHIQMGYbtJzoeHX8DUM/Xyy7bQdAUZsi3ho9qk/lQ9ZG2xjzIG0FQfTTdqZ1rrsOmCA
I9mrZNlqhUVObtg4GNiv9C40Dr4epq89lJVVb+D263SW25hb/FgHNDgA9ByoAqyYnKaOE6/yohfP
tBlz0CFItQ8aYzUajn0zgUF+L0E4HcrG0zY5lSfXelxkexuBnvxhWF8IVXoPSKbBRheVuItgfvPt
3IDii1FzNiZ+kis1Vl+KehrfxdTy+G9VQ1dMNlgUo5u9jhoIsI3W9KNN0KtrFoWCxLJoZW/n2kIv
5raJPI3FBU1BsfYnSXjf2mxEFgmi6bikeqC5VCEkehlxSy+GEn0Wkp3qC4ZxXvXdVyQLuyxCmBx6
7QQxeT3ibr7puiLdNXb7YoPNoMCoxkHptX37JW2cFzuO3kTQfqcd+MWTwy2gXgSYiYA7MWAydoU7
rlUV31OgUB7KyHXvuzI1HlP6198Bbg5PKuCFXYF88+bEIzaoQxnyW7SHsgKF32wxXEH9OLPVKkJn
MRmko9bxx5QawHMEX4nRdfsxxa4+Jtq1E3xHQWLMnX2MvIG4Mf7WQJMuCX5u28/h+DwnZzLByLzk
Acreizm6Pk/Uq5RM18Gb5+z1PHFnk5ce9XAsaMyZ5/GjTTuGG4TJTTBE2RGygM7oPpqiYJtNacZM
f2Amzcg7nKf9eL1r7cGugsGGjdkFSKlanMp95cbmqtDEuFW+LDaEWJ5g/vULBXwY5ZpPkgjOE4Ub
/c6JKUIf86a94m8OG58qUkrIokOsrBP2UCiZtKsBGw5ZZTSy0Dv2Ig/FFGXrCMzTgRVEu4u0ODwB
dNSXYUGzH1anCgSKsg8TNR0cpfs3K/XHg6IsfVFjY93qYPEXRTtvt8zJaImzmuoYx/s0oPvKIYsi
g2bnZcw3U2o4tkSvBEc265JPUb1KKg3SiBU2+zYImCXnRnxoRAgpKcsYCugltCinWY2hW722pkN2
bqDsMa46oMZN7a+JnOG9iin2hERBI7eMUhayoKyXNmaFXYvzDqiokW9ha4vvFmWOQEzSMh5ijICm
/hVLvuM9zcFLt35vLbdK7Qe4Ouw4lrQQxXn2t8fnP5LFcJXPDps/l8Xuv80thvW3b78qYz9e9fMc
p/+G4c2dLTwfp7EfBh9f/IZ3HZQE1noW64+Ayk9J2vkNBWyWyyD2ccqa1eqfKpn1Gx8wR0IOcLZn
Ys7/K2c4y8Ww9OsZbt7GzlkXS+iI4xjz/2DycUdlalFvFyQnUxSHLY9rcpXrAFsqV2COXkevg2v0
p8YYx2VeM1fW68HcumHg7qocgAqMIYwLPKL0q7qynPshFenaiQXHtxAtaNkrc815bXim06tiBmfa
5pvPPbo3SgGNzLf7ZRWF1toN3K8t7JB9Z9bh1o6LcOV4abUE28XGC0fsduyg/cBntiR+lKHe4Koj
3Fp4NMcmo3y28Fy8FarO9y11oBui2Ju2dt2VIMG37DhUXuus6LtijDM4m0SxF11tNeHCNBz5HOlt
tTU6bTrUHVA/+ncd50vguSVVWnmZUdSiwvCMzb95IFMD8y6ZxG3bK2NVwC1gUOWfBUbclZeH4WsG
VII9b9rRotMCUY2rYBEkQm2xBALPiXmkYFC4yFLi0KDQduNoKT591PdrGL8kEtOVLYf0RvMCJL6A
BJ/O0rrOwhrWTVrZd0qYJAkqcLRisqyTnwz1vq0nDWzCpB+gD2hwvGh1So2KfhotmTCACHmunOh/
2DuT5biRbNv+yrU3RxoAR+eDN4k+gn0nSprAKIlC3zk6B77+LjAzy0RKSVXdcQ2qzMqykohAAO5+
ztl7bR+GfGDAFxrH/h65s7O10X+dRyHyUYfkoJ2NdJC/2s439WC3F35ihOQY2feeLvTXKeu9LXtG
jCs2a2/mDE7oOHn5zkN6ukFEwbg+Sf0vPTLeupw+081r91Yt0kPPSWSPNST8MGCs3qVp6AGJ8bLp
op/s9CJyGU3mQa3jNdCaYhsUOf2zOAgOrafUrmHB30w4t7aB69qrKMAPQDSv/BLAef0ejZPcUXjo
YN0QILXlvXFunGls8/MprR8YFqYPHHKmJ8Njq1uVs2teEB09nAXGAjwpTH7kRHL+q6EfAQ4Mg008
Z8EpNL3ySlhDdZGP1kOMSKRbgWxrDrQFsxtdNcaJlGi0ykwHz5wm8fSqptZW68QyCv/QG+zRO0XK
1bCSvZMx1e6X/ALUu2lpD5KwnyXV2qkDcFUNTo+msovD1FMvlLPkGAIjgayk3CYoV6Bys9l1IqQ8
Fi1SbdP2NAz3IN2GNJe+bC6UZz9VeeOH50T66RhLf/7oJcq/Bd29D43AMggr7J3Q3gOvTjN/Ncix
lF+hdDXJlsJgvpoH3V63vR0UX2UpwvncKelIBF3/4CJ8ulZBH6uebAz/3gnbdCsVtuQoL+VprHwb
Hk7Y5tOmJl/gttZGwVE2QUZ84MyYqQc7H51Mb1ySogmQYGJV+SfEbEFrbAqXyHDOvh73vRgwIoce
WKxllh+ahAM3MBBN9MuXxNsU/iNVAin129adrJtSyz78xrmebROZxIoVjgwEx2Ce1ld3PLkuejeJ
sg5CHHLvNVp13NhmJ9MvvgGr9xCAlUbGWOWIxKug7/EF9wpNPOee3rkYsdp9KKbafcrg3vOkmJMV
Ha24Q8ZSNqO+xjzrfJsc0WV7O9QDh+mp8RHsGwluHhQqodyWbsYlGYAjWim0ic02misCl9ocmZE5
guFh7eOKpHEhaLFlC9qoiJIUIRLM5+rKDya7IlOib2LRnTHQc03yigcG0b72I+aGpXelB0/vXGfk
f0LxJrnD5R6vPSuc7vMRYobi4KlwqCrqtbmQ457Bm3dRSqeBtyF577UbblxUHURL9QLkmmVTjftD
sK/gM1+Xdn4+I5kj+NFyq3Mdu/FZWNfMA8bOwdMLc5aXauCouelLfAZd6tmnwFd71yjT5V1NWb8i
L9mqqBLGjpmdeefnVDCejWR7LZB8rzyjLC/9uCeHbPA94HrN8MlNQ5v8HSHPOOmKVd4o1ABLpdC9
FA3zSwFRLLVEQ1HBHrV0qhzixpeKA44IxYe91CER0ZY7jYzxwV2qFJgpIZsDlQu8w/aqWqoZwNLm
aYAA/3Veah2IhJsW2hg6xzQ8FPypj5lvJRvCOYJPA2qnirMatRPOA33m04JiKIBCigoPM/E4pZ9j
Btcnd6nAHEoxjAHOSr+UZ52IUeKkS9WWLvWbJ9N0C0Zh3+Zl/TD7VXecvIHDKSiOPa4BisDUQvM9
twYggKVGpO9LuaiWyjERLPHgFdxNrbBVjkuFqZda016qzsim/qyXSnRYalK4gdHe4wsgbs0oWVEO
xiyN1LHipaQdluoWo0t3Yfmz9cywuKJnQRWcWaF18JbKGM4YUJilWq6XujlNatg1ZZdfZktV3S/1
NfWcumb8Lc8RzZT0S5h2Z3Di942Ih8sMXggAmNw75BTuzVLBT0stHy5VfUiWB3+k9TgJLEV/v9T/
1dIJaBntcK5d+gPu0imQtqeegoUc1XrZRui5u1EvrQVn6TIUspU3RNvPZ9bSgxjbiEJaE8maTZV5
JL/8MVx6FlAaTQ4Pvr8yjImOxktzw6TNoZd+xxhXzYXGoHMmXtoh7P7NhvzmeuNYMe0SbXUPzMK7
YNO3ETW94+utXDos7UuzpQHksSaNCkFVGdndusH+6nsrM/OsaAlhHwMKXV5qNXQbgsTcJ3vBihIn
lGKFMVNWAqVIluat8qbYvxN/EdSjggCS+9aD3nXz3yHNvzOkcV3JnPqfj/frpzz5XqnytU32z3/r
b9UJDjYL9jNTF9t+Gcb8a0xj2ej7MakSjkUsBj5ZBkJ/D74ZieOghVbtLP6cF3X930d8+w8g2Vhn
A/NP69t/NgjnGj+e8M3Fy26jYfF8QQqLvTj5fjS38QpXddP3+rIchdwOY4iYuBLpAmT3xwG5kzud
UoRPGbtH1tEKdYaHzGlpu7SybB5/uHt/DZH+hwjr6yrBFvb//58Fbvztp3HgRzMJJZyBuczyaX/Q
wICsrzMJsI6WdWldRhkjn1XvVwQK64EuLINIp//kY8ZJVqoIugY63MuGPLe+s0Z/UH6TXWde8Tdi
wnJBDz7MLmeb/eS54bM1GZbevf+J7beqHe4fXlUPUABCGxOL4JtPDP2I33bqLoXGU0P+05w/DLCH
xI72K12JYSK8ecNAH+U5fQOarpkp9sWgJmujhqr7Rn+ktdYJIWUQRpJqoKyKOUH4ys2ibVSl8XXW
y1PRSvoKvmnKD23cvOz0epsgH7hg4j4UvyGK//wzYNc3sXdQflp4pN6M7rDeR5Bx8vay7EL5AdUk
xxsnowe6qsteXzM6k3d1aOUf37+Zy7P2g1+axgd1MMcBNiXY8bZYPtYPv75rgopmEl1elsFsXVpZ
3F+WLeflIIw/vH+lpW59eyUGoKaPeR3xVvDmOatxxs2EgFeXAdlXT4teOt+jCJkISCNo3WxAVa+F
OQXVOhXuWPzuoVkeiteX50GxcaZz4PBYHd5cHplZEkcl0TVLZ+apSHvOkAAt8j0UyHbrKSyRk8lP
j8y/eZmSVf4z0Nj2OMrJOdeeUCYHo5SE39QviwehaptMEWDozzXuho2J6sFfY7h01AFv/PxXANY/
znbfRgHxQwX+smzQaWDEzJni9Q9lEmlbum5oXFiEKj8lqmsj5OZZx0GGuWQZnaC4Z1+igLBmPTfx
zqscnVDGDP73jvwRxA1xhLilSofnRBEnObj0RU/v/8R4ZN7eZebbPER0Q1hbeTuX5sYPj5OnGBSp
uBMXuDLrUIIfA1K01y8+u45EE6CmjXkzFJPbI2clO1BZJeZPVe/zxa6X5U1xW+cuHj4fGu3jSGzj
EZci+aluUz94i+2P8DuS7F68gAllE4adtC0vx8Us2Cy2wSiycBAaL25Ce4iLg4vz8tZOo2v6qUIz
R/FhReNE7F48id5iT7SSyWZtcPp5Xo4C6XmO3+ATHlXnFC/2xvnF6TiasQM0azFAMtDGCzkutkiL
0/JmTvXXum26u940cE+OBeKcELUPc1Xbvm9ia8z2YKvwXHLyC7+gk8KJmZSN8blf7Jl13drHrCqJ
iW9k/i0ZaiLhsFhmd8mLu3NYjJ5qsXzSCa730NHkVTMWeovCutlZLy7RnH5PtCbvOWjWw2IkLVqB
pbSWV0z9cJmiIO8ObDX2uC4XG2rQ+flHTmHxma1kfeeKDruqTA17x8Rnfgq8iprOpKuyw3aG50pr
88lejK/tiwd2fvHDcpZC864Xm6xYDLNTNOCdVYuNlpq2OJTYZYEPLC5b78Vxm764b/1wJE3lxZPr
LPZc8eLUVXh2I2dx746LkTd58fSmL/5e8eL11cLX5x4KyTy86cemKwqURPlUqm9xGNv2/KkdDe0X
dHoUS3n1FQRy2gm16ru+r81LgtuLTJ8ksp79IPsuPBYqoRZM7by6MxdcUgocc7HVIjlYgfmTmp+r
WOAVIZA0hOLZ2Gy9bIzMtcqpJq/ixqRuPmSTP8abSedLeG7bCZ6oMWSSRegleyG9pDgNr6gwhBet
QavQPbcEsIVdmSeKcOGGzYtYySHxyH2RFjymKcRIvK6Au5PoI/sxZHRJJDXh9ZwKdswkinkdzC4r
Zmkzzl8XscKnMbRTRLsAMHxBqZ4E341+oLTbmJXd7RMn6INLF9dpeCqF3/kuTQ3dNvMELZDVLabX
EvvFNmyHucG83JbJbsq9YjqYLehiioQpT9Y+TfN8r5KG7HR+VmRXdTFbGyE8rAn8xzTweZlGyy0v
y8cUp2FxFEp2OX65zrud+06IHdZk2zqLxxgA3MqPcZ7sQzXUeLK6RJzSiHHLrq/5BNuqy8EFBpae
GZemUz1eFMHEo408vFab0LL6kxKum2+iEA3uxl9q3lXit5Tv5ZyK+ZkUMHKuAz4AHRsgxc3RwrV7
gLyYQZvMMkDsSYVhY+7DzF0Zo6rldRqOqbMWCWBB6MIpQCByyMjarkOI6H4syee2pniujnFiUeFn
0kG/vvz/VouOhHyzJkLir8cEPHmnE+Mz4QwVTPyE98iGikyQFtDswTHEPVhIu7/0aonapJRNd+H2
SIH3UetnC0S/ENytMImt8tMMzy4+NVNB2AdsjTk5s7qou3dS231y9WJQCSwe3l1faqQorTfDAyho
s5FmIJoM38wYbtHwNp/yETzbCtzpcNfiKvpSq1gcBn+MQhLnXbpvoKb5O+RYp+STqsG6nDWWspu2
c617i2ROZHN0LwK0KhMl1mAXaXKg+LVR5vjgCK8Sw5cfUEguD2eaNu3ez9u4vdaT0wVrs1kAB/FY
8sEqkkatM3Yw+QExAk93wSqpNoElNdb1Vob2krKaZbd2QGfkqJ107C863S3dIPQY1y5OR40RrODS
VQXckx5c0c17M/OXL798dPCwy+ciMPPScUnCvekbJAUL5Dqb1zIbeHXqnMHfTQlpj9zunlNBxD9j
TbW7Mr5qLGdSKDFrfELHeFS6vyiMuIaIZ/YNqSsmOJ7tNDRosPnfOKz4RiwgWlrLOZnEkQ8h3ZJT
MCRJsApil+Y59EbvaSwXnrQmT/dWdNpsz8Bo2+lZVZdZekdiwrhvSxP0jIyaT45pIxmKwc/apwqn
bn8WEkk1bCblNyMH3EnsIZmOGUOuZvqaYfi51n1rVofGnIbscYT/0B5wABXfpxlc1bZlHBVvqAOC
pcae4nZX04R4BF9X7HCuUZv7DsvcpMb4Nqm69kwWWepuXFvZEcue69CnjG35ATfVEG1zu+Q1mY1Q
yKMDebF5LliQpxMTFt6NcVmxt6lrcEc1w9Atm8zYnFmqh9weSqj97LQCnJ+vmvSzkoO8NyaO6SeS
XJX1rWvLCSAodu3hmIw2f0oXVjxDmY1oBdX8LAz1M+nt5moYugs9+fldOpDVF/jtwSmAdR7mkai0
dWaSZ480LKuqCzjvDpYx04Fc2JTFcBZNYx2Df6XRd89JpP2Ge5BlhKWzHZZ0cJx1chyChl1gau5Q
0VnJR6uiXTCsZk5g00PdCUPyx9DQoAIxsuhkhPX4BbQDLaLcpyVyTKRp3TCVDee96ps22SbzQuxI
bES21yS4zu5l4dUImJp6ML2LpaWh8VSlY0vjo+ZXG4MSDZ6afVrNAVz4raUF2RRDTmQXqljIYRj/
NM3oKZzQqzC39JrHkZbsfRqDMuB1SOQHnvWivcaFSehIb9cy3QVF7I0r3X+KJuUaOITyRZhj00vd
jG7UOReQwoLhFiS7VGzuPNHbOhH8mhQOIDgSGq2kE2LcFde2NnPvGOpK8r20hqSUKQMmatEuEHPY
Dn13kSPlo4yUGLpbwnDjzahN8zg1Du/9hPMeTXEY+/81EPxbk1JaFRQ5/9xJ2TznT+OTejUn/fPf
+auP4i/JYpKqlM4HI0XAY//qo/CPfOoR96WH8icI6O9JqfyDaSjDRaZ+VOdigYT93UYhl9ZBmYoT
iObrS+jYG3Xre2pXcAyviw3ktK6HepZJKUm44Ije9AGydIhTa5bNYaIn9xEcTVlvvFqArdHk1q21
r4puVzfTdV7ZM8DYeFibVOD4Oc16h3yVXjiJoxZ5VT1nxrLkSMB7Oj7rzjM2AX8csRPqzTzqrksm
dGwPBOkYkGEFNt0dOQOkawkzghYuEb9zE2EGF657l77kLSH3usxTuLjIVkwYyCwPzjpMC3Vi5pVt
CH0n6w/bMlIInMMcU9SZxqKK31OgY9RuukeYzlYtlFcfSagKj5WhuttSRs4Jvezn1G+Mj0leGPcR
9oCV02AKR5oRcY6riVgM2vpq1qDnC93eDEH0zTUyvmTIN7Vi+8axiY3AQs+x1RWQ2KKy25tR9p2+
dTJij+44kJhzt3VrhmN209XQebk6qvkbT2iTQ1Z30VUNtnTbvkms4D4c+gsrJB0n1uUd/ELrXI9k
nebABFCLjct/Fedkip07Qf0xLLChzlanSXOMPmMgPi7iqNWi6Mym7HOzpKz4VXWnU2P+lOWluSHv
Kd5kQd3vera1dZIgVPPlvRbhFn86xqrQWz4CKWMuf1o2y0B89hliZYaxg3JDjGEr8w/V1DsfWDrL
vShzvBycG4mMCTRqUdwnsVl8b+f6mu4hdHHHOHWM4p4qB7FNDT9pFSds52tY9SzHdn3N6OcQBjM7
u9s1V9MQq49OFtx7bVLtKw3GGDQAApQw84lPktZBNl6whcv0gEXFaNBZjg+REwKMLFBirzk8EZwL
Gu+rYTaqXPuNKW7A/orLIqGARCoW6wBZSjNv87i8EzTWtgKjMXt5JW7bvANXE4T43kXM3sqbA1EA
dHucswkNhW7kXjULxT2qLQvT5FQxx3DxipAKW13alu7PliyIfjcqw33gCJCcOYVnfnb44puWuN91
kaTMfF3uZbWzAqpRNNoTWT0TAajHCrEgPKsUlLdRurOxD+iohN8n6Y8XuU2oO6hsJ9vmSJDgcmF8
r8HS3b0sX/+1av7GqkkxbLH2/fNKf1f1Xfw/6ydV5clrKNxf/+rfC37wh8ufghDpLRIXm2bhX9KY
QPwhXPRUjOtY9V/+yd/rvfuHbbo8KTZFHlT2Bd3693pPR90hiRFDBBicJSzxP1HGuC+Zhj+08EDV
uQtfkgYinwOu5pv1vmciVOJYqg4aGsu4lXEm6GWUiSTJuKl3Xsl4fl1GaXAjOaOw4iQlVGNPVxyT
EC5slOg5DoWJePTaeLquCHG9G1DufZaORYI3wdPMi8fZPbAIcmTiyOaeJWTUbvysrDTpgiC+N5B3
UtAy2DnEeZDj+s+symCTcFxx6ucmb7YNIKoZMcQ0WmvUGbHezLByvrcFuwZimcnZZeQtXMWk715n
MZuCUenBoANqCHo8mL4wLrglrElBaXxEAcBZtJq8C9tQYb3u7FAceyrD0zgH4ig1up6tpofwiZwL
X26aIuyeuQoKeOUgQF+HfdkKCCVLAKyPiXsrWfGPOmSgD4mmq7JtYrCQMZyVPmJ9lsCEH/zghq6+
9kp4/VuLzefb7LlkOKKEbR/r2YCGE/LJHh14G4/oU7NbmRHMQlhbfDX2YXkPwbm66lpFIItudOTC
FrCRnXO6Q9CRF7kVAjdDzE+DpQ5uOAGTHO7V3MiUIT2BUwC8MS2k2r+hkgWRHgXBdZgDlGZvV6a1
CaXvlBuZjxU6eEib7uwfdV3UVxkdtGu3jResEB3KQ8v92yGwl+cwtzHJx/F4HrNP7jQ9/AInflnd
WVYT3BgOT0uagZqWU+AeCovMniJU1n1YZc4xAcFyMgitOmqGI1eZagbjbnaKaev5KQKflpEw0R09
bSuiqFp8NgQtOr0ldgRnN1/GuWg+YRuwH2sTecJazo3rrd3Ibb+hTGFXINp4gRxO8kbTh0Em7sg7
WyXRjRazjrZSA7ZZuwNJJiHDC1CgmMo2XWyMTwHCGNQLDHjrWvjRjv4ZW4qGbngIfbIIyB+ZbJSO
YW+c20Quj2sqKYyFpg4glrZCpt2RytQdyQio+1uf/hNcDKHldY0VTaws5XkPCDidixjexBiRCerA
nQhS4ALQTSw1i33ERiBDogDTsYZ4zI1Qh8mFovqpGdjXjU5i8YxrT4T8PgaHAdLD+mbcLkjmXaQs
1J6HsCJq+9R5dY9qvWmm5NGuW9md4Gu5AJZ4fD6ihDPugLG0tG7CC7+geEuGrn1EdXYZQj88RyOP
v5F6EzfkyhZFxR4eFSYKEN/OzQdXmAAUZlw8HG3mbag4A4Fo5ggmSEeAuTx+SGCJbAwZVxdtGjfb
tu5u094ClpTXNinjKXNDasJ4/EDAaOQdeL2NezJown2l1Eyn0RX0ytDo1Rt2y4aWmKZ12tkt56+S
z3BAZav7xfjdb6DP6TMjMNMjw3Z3M8nytpqD8w70zDEFkwHSpNKnMUn7ra+TfOt08aJI0vvRcIxv
7sxKgyocgRUN9oD4PEyV1mqqO/8SttEdKu5og7p3j9rD/WApNaHI7vvVPPXV1RiYtyB07dVAEODK
YNC1iRYf2JADbglqDzhE2a7b1C3PTOwAz+nkX5qzHX5qVDYe9Njkd6U3BFfpULXApJwZpG47XDOa
ELumohU5kvixd7z5MmmCid6+2a1j0r52kwV0SRv8W0D1Mqyrqqo51s2fqhASz5T7V3OtLroxC9fA
sQbo1pWCdViqXeoZ5gWYlPGKJFE4uG31RbLaosO3gm0STuGuUh0tzdBt15VlN4e5qpJ1PgzGKS0S
62zKl4A6P/pcJXa7iaw4Ydo6lRtb9tUq7yrFsKEZD2YRdQ8pogkejNHYR0p/75WX76c4nbadGq37
wbLDzyJzCU/VIbkUXuoUzBuYPh17rxqzgygc96xsKBGkhKxFBm6FpbfPnBPiwXytDcO/6UlT2Scz
W9MLDrRzHdgdgzf7l5jmStArUJbSbdAkHXSOJvwg6VttBb2rLXtvfImQAdF+RRsLyVqSfaxpDu+s
HutNmJAzWLSd3FczAaL1GJqPWJ+MLdMXmDBksDDps6szoi/VoRBFcCP4B2Q3auOqDaIPftSgwrBk
A2qlnb1LIj8tTVYAlh6y09PoXGZFQBJs6TbrvEt6f00oASnuDSK6DT62iSQQp2IAYYlLAS1oNRcx
rj+jJvrBJ25472MAOMGdIduGHPdVA4buQ1ebLbywtiSLsgeeZAp164VpdYOQxLxEGldugo473ec8
Bs64M7XdrjU9koNtq3ARjRpHRRnwLGCYPfeFohcdC3rkQIzgECvHm07oSqRYpxxWN0R2WA8VI+/b
GK7VNw2KYVvLhjyM0P5syP471UX00bNRDxpTSYah4z4Q52Bc8E5laxsVKZYN1rl5asKHSDkYJdLP
odd/RQfn7ufK6VbEOA60kKePZChIohcqG2+NemoKEigGYR5R4GRbZdn1M6pdWje0xDeUzOlhsPuy
Wts4gLazF1rXOWpLwMxjdlNaHo60rsRig+aPAgqTGBnGSUc+jBqxrljFfBlNXbitC5JE0phE4w1H
Kc4X5GAR7CCGHG8JytMlVa5ZIcrpTpnbLIeZhnauowAEssttYxLln+iN3xvIcNE5NibqKWpbnOj+
s7LUbT9Y38OCLhtzAHwx/qcyt0yYO4QzITX2TxId1XnN8Gzli+ZTFc31bpb9aSwzhKsxEiVwFNkm
iAZxSPXEgGCoj+5Ekyj1rIdknLLznGceCo5n7SzVyr2dop6rzXRPFGR9qjp95yD5J0+JiNZ8IOwG
lc63jvPnuhPIDMOAaPEExg202YKoShqSAwStqltNJVMX3VfFShnBVwCcH5F5hp/MxhVXQhK2UuBD
b6yO58r9WtiFdaRP125rfP9nRIdVZ31jP/vFuOZc8K1FCx2DBqSOtOBdH4Ia7W3rIOClXoMTSpDQ
nhOLf2sZU0QdNqY7k9PjlV364bUKq5PiR69ytU9irHhT61DR1jyiVhBtpljbG2Wl1qWo0wed1d7t
ooDc12PC5NS3y+q2R5sHcwA58uDx7cAEO2zp5wYSrA39/w8dARzLYbOxyqvK7yK6pvLMrqvvbhId
GpjJq9gwr8KxvVrMannckSXZ+njpis8qp46fW30/tv11bXUQ1MoLTmtkh3vzxHuPmHia+owzYB9h
8uI1h6YYDxtXJC59bd9xz0ug7+de0ZRrUjhX9uQDZzCyYr62VZmd/bfw+3e0UovZ+11Gzw4FQ/Lt
6UcnxF//zl8VX2D+wZ+gfkMN9VK80TH8u+Tz/0CG4iHHQnWwkEepBv+u+cjkMLEoSMEHMG0IPf+q
+dBXUekRUUCNhpIFqM5/UvO9kRM4YOldBBuY2el/CdTkr+UEEe3hOairnvexx0iDJZIju2OTROb0
QkL7cFVJ8FJPsJeMh2DzQ5F8/Wdl+aM06o02hmEXeqgADBLRINS8mPNfiRmaJprlMGtQZb09bP2p
8LZWYud4bpPi8H+4FP4R+o/OUt6+uZQSHPiswl1Ab/SNctsaV6JF/46Opfk/fCtu5RK0aPGjv0Wr
zxarCTkFeNyWPD7Ki2ajiFpfd9rvj+9/q0WT8kPB/nIDBd/JMQUPBdj41zcQ/Vif5S43EN4sQrLJ
Zs7We99RR28IXIPIjvp4SS7JWNw5NLx/8UUw9fPFl34FTzFFC46dH6UoHWbnUNRdtzcqx8Ohr+Nt
aTnN+ftX+fkZcUHU29QpECEELfHXV2mjQLRDE/Z7BTJC8WyW0Chd3fjDlpUUoPX7l3ujEuOOuosy
0UStTGCmt5CxfvxScNVt9Mo4b6LJ65hjqmdf2N8D8lBpqhVnHJr+Cm75R+HRz7fRtW1gNqSkLW2m
t032MMY0GYiqX9zAIK0Z2vFjken4/vdabtPrH4uroFohE9BEDy2W2/yDbgg7HdkhTdbvRTJMK2EY
52RjXU2Wba+1Wbh/euf+8Tv96i7+eLU3Pxra0KiJ3LzfB8NorUKOr9FQoDFKM4SYkPJXKsu+vP8F
F3TTT9+QcnZBH6Hg8t4uZVOcecE48tpZsedcgTTIP0RmT+Obmu8AT4CJQHPrA1qnjUCcpkek46l2
xaGPVLUfSNbe9hpeuBr9+qvWwkCV7siVHXbN3UxtR2QgOd8ZOa3vf27rF7+/oOdmAm0KfPunJy5o
I9DRHa9RMuKYWTnGiFFFa3fYGoZgDtBacEUDYt84pqNFxzj82Zx9DQEoqC/hiBE1WEfyimnzX9kf
//grvqW3LS8DsynignnDXf7z5mVIZY4WyM079GXxFm29u0GYqVHYeN0WdFP7oBPiZM3RkznnrLk8
6TJV54hqhoypCP38AcoSwloAuBzzVwKFx4Y8TXNV2tFE9oqtLm1vNo5zBhEAVzCkDt9laNApZPHI
Oz50QxCuJUqRtXIMf0dBvaCSVEDiiT51GQfq0ciJTgEiDfPDPYud7KEfg/YycyYB13Em0pRZ0mY0
uqtKEjTXJCQvTE4uKC1zULTxZD4atJr2aQkwJXSn79kkbrugy1YSWMOh8+Luir9c7t7/1X9+QXBt
cTDgrWcP9v03+65uI7d3x+VHb+NLI+tjBKHm0Ur0fT+H4DB7guL+D1dEO0CPGbg5683rBUAqPQRy
zrq9CsMj4epb4g/wPDnn+Cgw50nv4/vX+3ndJmGE1YZQMeyWuDpfX6+N5FDy23T7dMqJBhqc8RhV
I2lZtpo271/q5zcIX6jtAVuDprY0yV9fKuqZZo3IjvcyGFwIDo11hF7s/+YG/vIqjhdwTEEVxD18
fZWC6LKCvgnbnadI6Wx8aRxQIgXX738Z6+d1jG8DDyhY/KM+29Hr62SomiwES+1ea4vyxWrTHUZE
VNhtSQUStj5HCh580xcoFoNHRCP7ysmS3y1Lb2a/vPtQkwRjBdJmhGX9RG5sKmdOBr/FKpX7GC9l
vkO21e0cyNTBWjizA+tWy60yq+eXIizr0hFAujlcFPMsTsgDw9/8AvYvPxNCYqbRQnJmfbOtRI5h
GGEs2n0Z9eXRVO5WmjjdZkg0lyFok3Xs9/WnHN3SOm/AhvV1Mq3x5ULYDwCr+2X+nFsaUw5A9Hke
P8N3sNe0gOq7qQTpXsPcPrhRPJ7KKb8EF/O7w8Wvv4AkFE5wpOf9X377H3bh0FKymIKRmwrlOVJ+
vetHJ3qIWcXWdeOnm7C1TKBqXseOpYoTKrinIPHvW+XJY1+HIfRJNWwRS8mbCuvUfeDMzzO5MScR
xHKHuGgCFZ4a7BVdvqN7UP/meLSMvd7ssjwWP3yDN0/n2GFqjKqJwbyRRqdwluWJsPpyif3adIli
ke8Z1aepeRQVY+S2Bsjz/gsifvkUyMBEnLDwS9++7sHEWoK8ud2nRgwAv88D9wvHqmvfaelWSPNb
lQ/60bet+CtC+w4b7jqFK7rJBN2MIWp3ttlWG+WhsxoRGDINskGdx1wQIl66cIEj63kqLYul0oe6
k21dM0Vea8hHwkvUwRpc89xwrXzpgD75g3nnTVwocl7CjiT+7/e/8M9Ht8CjGkTZwWAQ0/qbW47S
w8d0zILQpPljGe79gdxqY2bYw3xA/Oac+Itl22Pbp/J0IJxj/nj9hLZ5BjeRRWdfR+V3iUuBXRut
gINA9DdXWv7S6xMpXwvGmy0dzCbMRF9fqQmjvvZpJu8nFd1nloge03xeYhMnqgl3ytBqmZ6BJZl8
5988Qr/YfcHigr8Ugo2Jg/frS3cRGDfM6YRF+tMnLBLX2m9uTSf8nvvdF0pe7zcb1MvZ86fv6hKk
adkU3IhzXl9QDkark4RHljK8vO0F554pFJuppAMvhvkZaeB9lRD2EE01hxsnSNZDGymYZfNvvvov
Hya4dewsxFfiFnn9SZK+G9x44P0dg6rbmDUWPQdt98pIKsjocfr9/Wf3F5umxyyZnxkIH0neb35k
vJ5ZVPSaH3lSeo8yIsQRHsS/qRF/eX8tOhk8SdxeqBOvv1XaWlFlOXW7p0ZWa+I0YhhtqVzjr4Zz
jkx/HSFF3RhTg7IkZO5INyBHEG6czbP3uzXy56I88MBb2BTlGNrct+/rOPUuzdOMDwNHeIspBC2e
mi9oVAPWLyxjXbdFuY/9Dnt11pu/ea3e+liWjZt10eNmc27Ho/fmWeuiAQ1NCXkBbl78pfZRm6xG
FXVXbWK5WCq8yvPWVc8foPkuGZ8MBCi4GxJUiW0gFy7O1qMxjRdDLKJwZXcdRNWXOer7T8YvFpoA
miORMSYGKeRvr38yKKrJ5JZes/fIXtkRTTxsnbaRW87yyW9uyS8uhZTA8SUeH/yFb3s/SWq1dYOY
d9/NYfHdERMz7zIuGJp4ZvvtP/5anEEBXXtLS+2nVa0u67mrA6fZA1ZUN7AvvV01+eFZqrqn96/0
i0WMK9EW4YiIXeltpwKOb5RWPVdKkMhtALjWdwTREQxutnhs9P+ydx5LkiNZlv2Vkd6jBJwsemOc
OTPnvoF4hIeDKjhUAXz9HPWsnqkqmZGS3vcmJSsrwonBDHh6373nCooy63T+N7eP/+dLyfnahcVp
ueQE//mqJYlZETjy2j0+bLkW3qSgTgqUdNPu/823AjbEF/uXuyaTBoiWgDSbwx3rn79ZWLj1SJKd
t4hLVfzOn+FI0ePnKjYsIq5obu96e+Mzk5fr1pHK2HFyHKftgkNfwBX0+HBlwAeiY9zP5YsNsTGl
OYKmFfq9MSuQaG/TT0Bbxk3hYE/eJalGFPSVzpJX/ErOOvBrfC2R9JS1UwT85rNn6MUi3vBlSxSN
NURSpNaTP9qkNEqwAvYut8Tkb+E+pvZbpKxM/PFzxJJk1XCCSc9T2jkUWGRFlz73ZW3Nx7JCXdsT
dhDuFsi5dRIL9t49hUyyv/VENYY37jDO8YPfE1LY8b8NhZMczAaLQzdieVfhtE9uyIdrapbn1Plu
9FghSwPn36mrjPpgdQWx0znp7G4VpdmLAPBMQn8kr3ZkiZ1QAj/WdbGbi2xOtqIh83PJJcfJbE21
Ea2kfa8iqiikN0+bWpKfOQsD4zG6g2jsTSOox4LfAIH1M8CmTdVxPEzrJaQw5JHmcgOS39Dn871i
G/dYZW43bGejjYKrSTtJsh3BZoxHhthp14ZTlO1csGDNirbnZVn3fR7tKza99bZkiTmAxrKhTbS9
Fz7jIWDjW4raYYuYSjx5TYO3JBwf0Hl3IyG817ixy7cSH8B1qHzSbFRDHow5L3Uz/N1Yzruq7TGr
BNU1ps9CuimREzIke9ul6aFgHbtLRnly5KzWGCY+88IHNzfSkjTmk7PDKPTlOoZi5zaz0Xe7YO+D
PNxGbubv3Whh961Y31Mgn5zZXU2/ggHvtzvO+QrexOfS+t5BEuhfUXu38rLyhWj11ocYee9Fotta
ZpXdY8Na1oDgrDOQmPSGIBg0xQC0dJ/FL9PieHvPsB6yjCwruY34GFNhDym/GBkqMD6WPCU2fR8s
D0U5HduB9SkeDY9/FNrNQ5LG7U7FxEJsMYt2Ow3A8vM0xhwQgKJUDuYMrux9HLpXwhnT1lJhuluW
DvwgfsYNyAp7vzC6XuOkbD6qUAO7sSHhv2j9zWQO3bdvsKYyBmKcIYI1e+raO7IDI/lfxdMR04h9
7OcAl84kTzgld5nXWLQ+zm+CGMhblcWHwHMfs3F+I4oDBoiKFszC8ZvwjaTjEyjCoxwDiGtGS9TI
M55oEY9PfexkG/Z24dbMXYPr0GKjyKNlk3JuuGadIe/bpAuv/QijUTn9ZZjjADKfpkgaILBa7Gqh
M2SHrBck7UQov91+GInEgaYpNgWrYZZ1Y91WBM5XTJodGR/438NTUYfpsrJ587wKm8aeTdByjuBh
yk0ip3P4HdNvcdsq3mUwMWhdLayjOSYzuauhxi+7hGf+pd5OfCC2MX6nub+Es0pU/z6nXdC3q9mO
XVVsFqKd75iIdmaekHozyKk0+8Cw699TQDPjwSlg6WxE2LEDn2vS+RcDOjts1yCkCwbHhmeckGfN
HpG2JWbU8UoBZqnKzRIK+fRjobPLnPpKURXZUeUsyz3yfbeWwgZRZ1ItK1Ch0ynNevOXb8bMk+i7
zTZYzPLc8JD9PeB68LflnLBMVV7mXKap9x9dWcTfEeL+CA/TJ7PQUK++WeZwembPJL67pgONOove
+iBw1W04onl3UWU37yTA1IbA07wfmFieQlCe77Ln68x0QxFos9sTdSrlOpsq90hauX9FhdMObDoh
MCqPvBNSaOtvKTnO323jFrtiMtq3oKVHJaf/oTxCRi52GSmPV68mEIZRWoHRjz0MZyNgRUihtuER
eXGB9vo+XHoGriPBJ/CeSMiQz4eo2xWcm8RBNCSgV0OWyJc2VjpqhzWCrpVExdm6Nt02WgtWg4Bt
01K/Bw11AvybPpoiLVd10I2ERXk5jRcCWvyKgSYJnBN74Uf1C/kCkn5UN0kcJ3dZCI23Npvlph5Y
DLupy1d1gO24UMEe5WB7y4pJpD35TZrekXvB88dicotw5t0lHR/VbVWLZbeMU7FT9eSKPUSD5K4s
GxmsGw+cLh+ilg8VVxcRvj0VInLvgjRtfnUy6R7cBStfn/F6Z3kBFZeQ0j5MeVENemrPBm/Nh8br
ml+ePmGuK39pwIS17NB5ZbODB3KM2x5BfKtz21Nj5dFlkX3za5ib7k2yrcfiHbS/KXDCzL+AZSLK
U4n4lKBGYMsf+q9I9d6du7SGws4ZJXdT5uEHJZ4l5i+yii4m9MZWlDrSOQIo6GLxWG42KqIz20jD
tsVzk9I9DBMp7rGBmdZTY80evP46fm7o5Lv1vbH+8OkZ2QCPpizHJgNtYUNgiPRGx94mQ9ie5s6M
NwnB0LMmJB7w3E7PoZFzX0x0r1jD325MI7kbMasvqzT0mMArAiJ3rtOWx67QSUPcfAV8hULFJzAw
/IFYRhpDq8phky8N1eYLn3NkrKp/hXc7f4cUcX0FCWVocTyXR6sb9Lt8pAiVnYvtPWYilS+UpOMm
UjU/ZAmU6hoOXfPp5Kn/aOCWLMEgqPRu9kVFO7BbdW9lu0z3od+PL2YzFddMX27cQOHFw0J6bV3J
NyqMeUdDBtYShoz0zu151cIc76+ZGPO3uWDMMiaSgYQswvhKlNE9tgCcLr6j+Ir1UmCHNKdnWmT6
r0UR2TwtHZL41hDp/B3gX6qw11JDu0Jv6TEp+oaiKMmoybVS3ySAHhl+fHVTjlyrZgTVdxRS+im/
O++kxWg7br2+yzuNe1Z6VxZ5ba2FRaec4QCnY2Nacq3NPkzl0XfqkHbMfviuyaIAuTBFDsVGtd8Q
3a0XNyFqJVVv/fFlTs6ej177wN1i+a7tvOnWeJ3x23W5N/6xQ1LJXDMsPUbT8LL4PMn7vakKq1vB
TIF+bpe0Qg0md7PAl3+mJmwfhhjUEPaX5naQc/M+wRZ6sIYwuYv9NtsPEezirA+JUPepjoqFfL4r
Ko5fW8xU5gN2m557PAVmwKtJw34zUQc3nInjXTPGnbY82wG6Kf4dFsJO+LH04XAbiybZy7KUB9cX
XBoemxencws6fIMku/ddrL1wJfrnrpGkN5f0e0hq/lPfNM0mlo3zy4sSb+c2ZFEbFzuU7UzkRqTj
7y1erxUbTXdTDB2fQ8Lq89USHZbsklOD7r1+scvEhaRcP9LheQOGMWMXaWacZbpuo4jK37boP+aY
ShyGTacpTv6dqciakqPmvuEsrNfp8bmZfKO5q2YvfvRju9aWbbp/hkws8HNZNraWZx69bDjJeS43
GZ/NGzNR3QWKe3VK0mpeMeozAkas/5BQPyMoi8ciqKZrUUvnS9K83GamxS0N6sri9O228q1mPQ3u
eZpy95V524RtMWGYVHrPVFOXjbJ8bOOavkvqiJnwclo2w0klV5OOD0rOmoMPuW4TKRiuq6ytD6Fa
PtH/xHshyNXwzOFFsg034UbPCWcdYFhO13lR9MfCMEGlxXiLCuE2u55M7VnEYOld6KkP/EuAKB8b
T2Nr+NzqouQ69nyT0YuD+5Ho5QphGvw5Vc2fxKn9FwL15SHLgpcpN8UeuTRlDmSUWwmdYakzld5k
IcINps9jTGLqV2rGaichCe5BQS+bMBudjZJ8GPsmpSu6QCpM5tk/M1y4r7nr7Stvqnd8nLgB1zmn
08QnLBNR5/wt4Sy+To1r3UYiWnAtCPeJktJ8PTHD7qDk6V+tL18saKMPM5jMnSf7qd0FzIUrwFvQ
ZKap+bOwarLXTTJkt23O2wDUWZKR8aooLmga/Mc4SDE0NoAKWSCs4Gfb6zHwGejdJP+k67w40RVy
GKCz5yvPNchRwf9fTPt1IOy/46O4I/CQM6h5HgNZMN5iQY2fibsyZrgSei4IKyJhQ3YNzW7ZUK8T
nvuZDFVsptvUwyhXOJ13JxqvrtepiiyWFuVynOda3vi4qStmNOoRwPJUgJKnnJC/k9YrEvI6Nd2R
uViVBvQxGk+VvIniIX8TtuvvwY5VPHImyMTt0iBpjJkx3Uex015mxGxOdYHMIL53tAVEUPqvXkC4
DaLYIZbDWoZ9cVNylc99BS+id+uS5aiCQa364YLuSxFenx+syYjeInamnHOIwFQahwDVrKXRXbNa
UojXcrDeCKB3x9oOflmL/yfu6vaDibX8KHsQI3kPMDkoYTXghk22QzCKh9lnYinnzmLpTfncOsHt
2zAOTXg0AdCdDIe2zI2kfS84BIVFUq9y/frOUImmD8yEBJBvCDjYYY43byxLbkK0/OUfQuTVg92G
4gH0NKTUDNzjPk/V8FX2tgmLO0+/2thcmrVt8AVbXAAnr8vrx9klSPfWMfFw3TIOOYR36dCUhu8c
yybkiRJNzTtPS7SzpbTIPScIkkdwZvYT8zEn00Kk7ikppv5LFHCQ+rFHROjnUXwXpB9IAyxD/GH2
ufWr+EkN1y45+76d4g9gbBzC3TgjhtAscf9leA0OaHuRpEaWwqsey3bixtCnk45kJIOsd26kUDTG
KeXtkdojA05dQdpI/RHWQpTU8Qe5Iv5O1ExltwnyqCAmUpm8jSpnHiA/9vyUpMexS20qXFoBhxgw
luTa3Ko/Z4s3cG40K2mla4UxMtkxvPKVFwO06NFVyI+b1I1mY2/MegQY2JCCtppEdMlTk/SI31GX
sS5jn6tkLDzq1uU0xh+ykxjtkzED/wHyQXzb48h3HVsHfpRynejjrxfTkzQArYDnWhk0QBNnWmDh
6F5xnqj3DrjQtdNCrCFEokUBkljVo4d/rNqXWY7cg7Mg44BZTMWhsVCB7jAPT9Zu8BbvPHdD/ejR
DNpwCdm30nTb8vsVgYce0jVmkZ97XAySvm2MHzeRHOS39NFGV6MN1+fGN6z0qZilTesIHA4Bj+mh
CKIWV30Tmk9Eyvv5MCHDx3fuyC99sKXJz8hUzk9NMywXz5+nymD/V3slvJiMzy7afzpv0GV4FaUx
8OeXyu6/Mk4vGVW6TMRzL/s/GYiXch+NHeiHMSI0CJCBuqd1afL5WSku53Ko0P9INpAnAYI5MNF5
QFfzo+l3iCgduxXKRdrMo9aqcjlw8xDm+UW9thkX8ClGbFX2AvXrLpWOCY+MEZIOPXsghWWnz1ZO
ux0dq+aJnXR3UGJ0HkQSThe8TNnLsqTqWdmu/GsN9j/hw38TPrRs/H3/IA1vPofP//VXPv32U/z5
z//Y/6m75J9pfX//O//Xg6oz3BEmI13o6Drsu/7Lg+r9DUIs0kSAx0f7Ffm//suDivZL1mFI//M/
HLjdPBjwmmJR0knE/5bl1PyXBQlHHpLufDETCRn12tci8z9swSO7BoFSh+XBCZN3hVN/NfTch1gS
vlWG/9hBu6+07hMK622GprIbA6rikIYGrREx1dtHhyDEsdcKUgUe6hhpVambzWYTaKVpkFH3Pce4
IGutQ9VakTK0NsVK2bwaP3qVVq6cEl2tCbNsFxsV7TxJcCW1Ht6rJSMzM4hzpTLFVxv1kbElrGTY
VENotQxRa91KcTf3todvAEUtR1rD3r08eH3sbepABWsI1uOTnUXFOtGqHIk5FE2EOqUVu35IXn1X
ZCtbq3mB1vUGrfDlWusztepn+T1ii1YCGeW3LtLgiEQ4aq1w1qqhQD6sIdDgiJIKthbaYqZVxkLr
jY5WHoF4MyJoNbLTuqTSCqVyUUnIgX8NWr0kNBhz0ETRZKj5tCUaJzLdiScFrJIMoZJWZUrhhoqE
HOKo0iqpQC4dkE1RWe5iraPS1jYdGgdNbgpq6xppvXXQyiu+nB3w3QeC6OJa4Hq5ZGXYjaucjTbe
9rG86RonUVs7BFfekll4GzkxPrCod49Obwxrx6kYg5tEdo+tQ7mx7ZIYdYuZZ5ohvO5A21DLXafJ
bknmqrc44naJUTV6mYRT0MpQjwg3NapXKiPALLSoH8HghQ+BUtznSodBorSldxicsHkPwHj7DDSy
fKmKyjt7JUq/aZegbaqfJ75VIpAnZtNdEIvCDZwOixcvskeL8yb6QW83FeSAmJTCQl/oCVoaU2ob
VkFLK08BcNmq4eOZKHvnmYXHzlZB/hHYzBebKU6geNvouT+wrNCJxXYSGdHJoiajQMb27OonAONu
/tE0FPutwBPzyKKu2NqJnHKpAaHxfvZkdjuC8KlWY+JOwGh6rp8S3QHCF9t1D/vnpoND+9maTvky
I3P96sbAORqAufJ10g+8ql3Nn0nldM8LaKwRpiGpRFgUntCKMPkNfEk8E/O4Matkvrfhu754YzwX
B6+X/PLtnMxXGs74GUVtcooClX7ua88v1s7MdaBFjC8InID8X9llFYAfMW+mQTTvKZ+/feazWMMC
yYmXvCulrkE6lC+NRXwUkgkPRGAse2t0mj/exHkyHuvm7ucny3HnhjvI9Hz50raDh2RJkQi8jiio
E6fhg6uZs64xiO9SD2qVV41Pfe6qde1DRyEtxy/+c1Blhzs8B5PgD5Zxbh89yU1kg0133ppRj11Q
ufnHzzsNAAXfDVi0HFfWzHklm6hxp+GGEGADsnPFcIbGicDywrhmv6pK7zEG4QYP9K64x7qIp6vF
TLfpOk4ldjIG7qGRXNRxdKuTIbQnwo5VsyuB3n0NQZrRk1T7d6Hlz+c2tuxrDOj5qlpDbFPekSTW
Io/ItY1OpjyRIi/FE19IhnxHAnnFrkxS47FecD0uPlMv5TGE2cAbbH+ullACkHgyQ6Dqi7ga1hYu
zHWt0yazzp1Ybe/GK/8njuInfPlRsdgOyol3/cI/2AG9h0h+a/snz5Ivt32V3sp2vh+N/km2zOrS
qz8qgE2J8GdCmDf2MHKuT+5TaRL0HtKDyLtvjzRN5HAiGZiIKzu4Tj1ZX5nuB7I3SUcIx9NxHF8H
c5qYXl+SOnYz1+tQh3cGnmMjCVV81VZm+Vemn+dex33AEdqbQkeA/IAwkBXgfqQS+zabImA5+aYn
N+ToAJGlo0TWZMPwqRO2NUrHjfy6yOGrS3cL1BVRhb3yQeqA0vCTVTJILVXJtAZY9afVcaZWB5ty
HXGqdNgJm+3vjvRTFXoPPCbLdSFHh7mUiJRBVqonM0V6lMIoHaMqZTnghiFaZeiQFQdnjpFAouS6
8f36cdRxLBgqy5cgoWXrqJb2HVCqPj1W+dicoqDY4wOj4N1buMA67DW1Y7zKdQAMLPOzPzO0M7Qe
Cx0SA5DlHJQOjpnh2GwnHSYzSZWxgqNop67fW5PA2VTV5gXca3DqdBwtn31z40kSXpZo1waZtdGa
v525uTY6zJbpWBuwK/MjQLTbWGTeBgyNn5QjEYPLJZwvHY2j04UFhI7Lwelz25VcFu4HOk6X0P/G
8KpDdgvqUhQ/tmTvUh3CM6twvmWZSjLP+UnpVYNNYq/S4T2aA6pLTZ6v1ME+3lbUqumwn6NjfxDh
SACK0cgPRVWAtwY0vuotooK9ZxfbRdjHWRD8dJrmc9TBwjbso01uyTdThw5NHT+MdBDRIJFINOMd
Tv3e1FFFpUOLjo4veuiba8qujZuObCPMAXPt8zHkZEXwEdBev4YZsBmwK1yUTkcyJIRfbuDJa6Cz
k4VOUdY/gcpeZyvVT8xSUtMw4WTJn/OAGjdXZzF7ncpELytPUScC0Nt9zHrWQJLwyXEWPX83ESDU
dM4z0IlPIInYjNKWycrRzpCmC28b2aiPypzLD6Vjpb4OmHo6atrp0GnJp4g7+U8WNdWx1Pgnoerr
sKpkVWKd+p8Ma6rjrLYOtoY/GVe0y5dBx159qyNA7yCYchEhnMc6LiuLfLzgtXJ5x1RxsqpbrwHI
uygeg9NY39YAzk6uDuTGOpoL61OHdInroi+R3F1+UrxDVBm3QxJ6RyaFYm+ZdbvNJniXkGNqd5sS
Lq6Ebd9ZOnSsukwdYLK2r347sJbV4WSOhZxtA9VvDLeh7DFYjoUOM6MiGydTB5wbHXWudei50fHn
/CcIrSPRsQ5HYyX/Fei4dK+D08VPhFqHqcufWLUOWI86as3McDOxlcfAuk/shHMwiez8J5udV5IF
tmo7cD1EtzMd4hY6zl13hUvWdbkB+UChlA592zr+7ekg+KIj4YUOh9c6Jk7Bc/nY5jojCY/n3Rmi
W0vHylVAT1jrz8Mu0pnzUafPDYccegeXczPqbDqGalLqLMd5gtZ0sRCeb6JxXvWm8l6cZtpPako2
vbM8zr4T3E46A8+CiTR8Ze0pfqS6z6K4QtbJn3aa947O0Mu2LrdS5+onc5pOmSRrD+Y+Pqo2vmRJ
e3Vjz9uAj86P8+JP5zjHvcpqw0ipZETWhXXB3dU6B6PhZzrnk5YWfctC5cmD4+ctqJ6xVwkrPeXK
ZBUZRsIjIWnpyikiM5kRClQ5T0eoHf5y8RhVgAonovC2c5/LzRQ2NjLfWEx5ueK5PdYbQZ2dvaLU
NJ1/p/T6SZqOnbi2DzwNXzlLPxhmJHeiirTkM6rHGOLv1pqX/jbJPbpdpOfeICy8tYuTbZfGv2ZR
bdCDOUB0Ymu5KWkwuGuDxvvV08qyzu1q+WX11nCjRGDsMkv+6ZKZZZxny5tQSmcDHMwFMsHph6N7
f4/QY18QXNprwqiytWMk19kIPoi6xatWjPmnGpKZbUjnUkxBPZcwMn+V5KZJlVdfraXMJph1Ycqj
kh5OpOtsD4/kKTKofaSi9rw4DNrIAl+BrekRraBZgvqQsnZ/pyV5/njIotOcLH61zS099MOzG36Z
iIVfQeHlF6Wqnjm+dw+On7Hcz6NHk1CNqXl7i8GufCiOyxLDJlmoX7m4bN8fwO4tr2Vnljd9Kn5z
AE3Aqtq0za7UoDWaKq43WZX+boXgqW+04oskrr5nxcOwG6tM7jrL7N4ZX/ytzebhCtib7h/HujpZ
7t05+ZL0KwvA08l0Iyou54VP2lipF39U47ltnOqylDIkcDIP5V1RtRASQL6kvzCEmDAw82zagUPk
UWBGHRsnjoY1c0AZhV9hYnLjkIlnXdk1hK8DXu73xRHVryVlCYs877gGt/xA40pNVT1Vep3v6cV+
rFf8PTdGsKsL2BPW/402AlBFW9xm2hxgaZuA/+MY8CowCh3UjxqZs+YtlDCU5D/uArA8wxOinTYd
AAr78SAwPWtLwvSXQcHRZgVUIvmdagNDoK0MnTY1TLgbCm1z6LXhAVX9UnSj4JyFGcIXprxPtEHC
0VYJgLxMt9o+4WkjRactFbk2V/CDPXPwizcBLI8d7cHhsfxxY/xIGf+j+vw71QciIH64/z9y6vj1
mdb/lDv+62/8XfOxLCLEJHvJ9sIX9FEa/4/mA83zb7CkLI84oB/+Q+rYjUgdmxzkbJ89BlEXxKC/
K0Cu9bcowu7HIszzdCmA89+SgNx/MS8SQSLXzI9FkIPQI/TZf5aACituRy+I/Vt0SeOYUDzbnumU
5BZIs8HM8lGjZguHw6YZ+eXjkjVe9IuU6J8Uz/ujGxQ0dlk1zdm+Nb0WgZGdccNO6JP0psZssv2Q
cqalj2ogT8s8XFkPJeDnEqXaZ7NqY0O395SOOBdR1u+Z4PP8NiD2zJGpLcMdK+jqKOIZA2A+tmtB
CdKmEqW7Ibbj7XDq2fY2j8aHAmpdt8pNFV9KxsULTVLDfvZle7KjTn3BFP5wxcBkF/UmYOA62JtN
1nx0ojDXzDY+S+f+k6oTi98X7Rcmn92lZ/g508FsanfHhTJuq9yIWWMHcpcS1uvidQeEUHaYQUZL
yJ0HmY6TTqbyOyNN7VfKGXR4u9mQJmvWPeyD60x06DqMLT1Ng/laeln0PHnTfDdVUPwaO3qdptDf
SnNex44UD25utAd37OzbTojuOCJGrM08yy5C1uro+Wl2ExnlZzS0HLFwvG49XA3nVtDpU9aG/NUX
QXycY8/ZFZVVwqvNuu2Sh9Yfnblt12Hf1YfIzv6MBAC3bKWmN88KFUXIWZ7wvAhheIsy/LDtkehF
QPPaFNavIhOvrcG3hkSGvzVVEue+4W0Z/Oot+Se6ARpdfxyoimNFyZnIWjlZJB6DZSJQwB6uOep3
5HMLkWzHPpNtDApUcUDJaLMVFaYEtmsZ0N/J83dvssOm2YtV9bjyCyu5uoVV3M9zv0B0SM11upB0
Th2ag0EVTx7fxamRyAJ37+Yl9kdhONmjgqRz8TBTXlKGpxtCeWS50ljdq67tdlXfT78Hqp2rFRSA
YT0WRvMdYXYcAUW51l4EubowomWHyav6ywAJETiXr5KvFPvAumzYKxNVrpIV5afB2UJtqFfZEJhQ
mWdz5XcRlUJ07VGo1vp0r9H0Nr5AFCQxxabFxqFUtDwrKKfa2Ekqd0CHcTUZgqa8WtjRGXoXx/mh
cTFhMNF1u0gBpG35oagYb079MvfAWehqAKZjp9812t02DMvoQBm8f+k848tfPAJBaZqD7wHmhAnE
oPlhWjDgO3iTdkFuRq8IUiBbuuDcxIiewOBTBArP/CUpFt3ZnN1/FxCYTsskJA1fMvX3GqBIMdeg
3miDcO6NIqbxMKCDd6ROJVlXhZrPNQynYR2iM59CgPLNBkBzup2x6d5jJay3S8uT2fdJLg2Tg/uQ
9du1xK6wD0s1vuB2qvFTVvin87gwOCQn2dloWJt71EkJWln4lSiAIMpql1FPYkthSurkDMpN5oxX
lE5nNB49S9hsK6laa5d6JtuyaOaSDG58k4ZVd+/77caKw+4pg7R9hdh16Cpnge9mokhNwckb+Vij
LNvTMYsFw73y63vs1gYWTCopAUmF8yO9as2N6KX9ZNswnjEqtBvD5/A+qk4d6WNK42NlRgGszxZw
J0cGZ2rMG+ZOjtC1eoBL1enSwJzavZDmqVFjjJg71nR5ONwU2miTOMo8Lq31hdbu3zZuWx2xf9tH
0Y/+KrN6sWbTTmUjF3kPzyjdxFnzZATNjOPYdoZHDlnzHzoHmzVgu/kw5wzU9MYhfnfU5wLUtNO1
lXnFHv8cXK+YG7lpL8M5S8fpuSpNGCtNlaz9UPo3JlszhF1uRBFJvU2MZeXdqc30MONSXhtUBCB2
U4GNXuL57zwEFzxYkfHHyltjNanUWZPrHr/z2KhBlmf1tae9HPOKWDFEmZ/JIpJtS6Ut0E8pya/3
Rrdu8Im/20syXDpRXntU0VMa0bTtdF1zxsQy3C8VpwA1hcu9aWXRXU+JXLsaxnjZuonf7YXLSZIJ
NdxQsCE3Y5C6fxKt7Khg+k3tL1Zb7pnlKi5Uuu4wBFxSAx2kbjz12mCHXrtWs1zJt4M6cmr/nQgN
nw3HbzC7htiwsmK6qdLR4IZF3TAuS/ejKCV2haDNbq24qvaLWVufSiQuOuvyzPEhXttqtg+e9Bto
gPQGPmaZNeFNW8KjiMrrYlpHpgdzFXWO5W8Lc+YCV7YXbYJMPqimSF5h6JKkGYEDzn6V3udlP1ew
6RL1YiZ+e4qcNjglYdqE3EHj6MB9E4vIYF56miCudNndj0mGO6fEKYqfr1h7vPee8tkW2pK64iNB
q3lkYRZbkvQYhca1QD3mrNzVISpLDHCnSsJDNvmgtKjH3GICFWszjC+sdYt9jXPtqKVRJCFMRarB
4MQHKt2NAldaMoz5yuaAiMc2FpfE67h9q1h9ppnZ7A0Y4edF9sFvKyjLX13fGLde3z30jvAeMbU/
wxgkZB7FLQcfh0bTwVj24RiM29YL5DOg8/GEl+czXzT7LycB1BYwayUH0cO4lJhkwXf3p4xzHIud
xL1SEFTfgyyE2sSTSxKgfMBAZb9jd1MX7BwyZb8dy1crywzdJOddRJPlJzvzdrWTt2uCXqgP7stk
KHdl4hLfZtRZroJElk9RmDT7EW/iHQYViyLrBrtwG/8JWRKsUXDTPfoWZy6Uh0NPjP+Suq46N1Q1
vcmoZ4XeQ+hsFtxKru8t3wQLnlJRVSAC8+CxoMptN1gFuxo8lSs/d24kd1WITtZH3HNsABGI3bSp
LxROzji1pgtVg+5z2RYsSHBlbgE+yz1cgWiXTUX80Y3zROY46z44pXCEjcYIdcGWx0Dl4670+w9l
cV+JTGHtEo6qhT41lmP6aYweWwt40asgzJdTFJFBKJLyPA1nyrZctKVayFu3JOdG1hMXjhmUz7nh
V48MVQU8uZBHvWdxIMpUEeZ3dT1YeyAAzS0utZ3wnWYfTmZ3g4OUwMXkGfs0d8XOTO3kEmDv33Z2
Ph4STo14BzFK3yNoTcfULZFdwxH8ep7TDOyqDzqH8zXeXq/Zc7xf7hq2QOvC66xTvXTVzgvV9DmG
cViuKA9hSCno4V4VYPGrlc/+g57cZfpdwfn68EnYmoy5nyKJ4g0/yLcYRbvL0SmoI6qMjmofM1yL
vDAOydKB36abCZae5RbVTTPZ7GMK18cCLNp0jdfsC+edjUNkUTzSfMwBXqTXN0V+x9y7HjKz3Cls
FTszbniCqpgaAe4D6JxMm/BfzUPsGOZ3SChuNcwlNMCBtUbtDxBOtb+B0YPGm7J48PCmOyhMM9JP
3OvVn403gUv9QfI0OdhTHG+DaqQGgjVEwUpt7NfsLPpNq0o0aApfg7c2NbsIJF+gcwzmQ9DwQFr9
b/bObLduJM3Wr9I4180Eh+AEdB+g96Q9SFvSlixbviFky+ZMBqcgg09/Pjpd3bayyz55X0Ahs5yW
zSkYjPj/tb5FJyJDmt5bnyeIfeC5JyYEZRd0f3Ib5OKM1eYhmCKCG5EvBkn9OR1KRfezrIqwfPSn
JM/FMXKDND/1UxDWj6NW3DWkPFAF9SqsWCmvshaFvkPr0PLVukJwsUESn5MMQP7VxuijrMdmrKcv
Eqn16xhyhqwR3A/8mfojIWTRTtsA2Sgkwu2zFF50BKjpcVBBc9NIfrruvPrZ4c1zct3uOCL+pJAC
xkCJ6CqFkFGvYjlVr21kWjd1OgUHDx0ebzCbubM/eI8wWOWqoev1KgrZRWRYzPIEI2Pc0gloL23Z
OKDgAKUbpSzvzRHyN+pXTRE2GYe9KPpgmQ3Ig2+ofteCJYw9diUC5DTfe21BcHXh2oArO7RkZssS
AEXhloYQYbeeLp2Vb3A8M5c1gBAl3neIhia8KpICdWcRgtCYBWka3LnLiO9qnRa9fh7d6BayMLfV
LEJCPdEtblQWp9G6H2bzRsvYXpMj321aon7ptULOH1APyeA24CtME5zeBjIztL2rTlblcSqz7DEO
CuL9WHqyZ+rUWVdz/FC6c7cLlpsNqj27MsKe3Zdrl3A4IjW2SKgmtfWIMzrorGsegOWaPRk2/OhA
Y+2Qd2116eMQ20ljNU9t0lofLPS7H6o6fopK37wWNlopWjimsXdsiQS7CqkIDco8+WEpH9Cyd9Um
imTl3yDdEvdV0rz4c0tzR0KixYqbmIQP4XFJ1+kcC1S0KKhuAfgW7zOTNlaQjdFVYIeEUenBsq/Y
CpHQ3Q7jq8IJAtZT4DQqY7nhjKpd1lI82kxtBTHZ611q+g1q4L7BAr2B6DJ+mln1seI3wMe19aTv
Gn/JjajCIr20MepZs5npJKJ5trcdvNqt7WOoo5OeHpJ5zq5xE6eHErbfGXUfG9jJYzCZxqciqOd3
Cfh1d+VZHhdHU6jemm6u3+dMFTYjfySbN/PnW0PXdBnAG6AnVcWFDDESAGbGVTvTarEacLsEglOK
Z+ULmD6s91UWWYhhcf2y/1wWspbbXrsOi2u00IvGbUavAIGTpLAOf2Lzoe7HoLy18qxzsKJ4bMYa
i68ARgFiMsAbepS7EX568+sCpBzvrJDukJfQiksrZej3fTXJ6XEeDRq/0HbZ8PZ3g9k5vg2rxbd9
SfZ5O40nbkkLcbeOGxjxTmfV9Gn+vRSqSwTtxDMxZ+RS+81jUZTT0w/ln7s/fZE/wtSsxbX+g13S
DExIYC7UFVZlVHfeeq1lM41Z4VjjGbKTC2LXJojAJnRxKklTo5Uef7RL50pl9tHJ3Z0hWtLkLQjB
0Y0cZrCn/ZZLvQrnDFtGevXrk3vjG/3z3DxAXlj9obS8JQmVlmqIGrbHs5Tt2ZesFaN9qs5//yAo
ijBdU881/bc3ADb+xKZXjWf42iS/sAU2il3l17tvh/lXSfI3JUmbdT5VxH9ekjx/Gf/tmbbUj1XJ
73/oe1XSt/4IXIo8fgCA4Hvx8bsSzQ//8CkvAnlDNrpUH1GNfVeiCWJSUJ0xulGoQfdajMD/qEua
f7B7c9wQWv3Cq/H/Fg3xzSgVAZArmqzQfUw3DGD0/1yVtJTXKNOM6wPiduabvIrpItBgPs+Eim9+
uDX/y+u6OKV/eFu/HQsqAuTDAPr9N+HdjyI41RFo2QRWdfBxI51npa1zNjjhk+YOXDfN38VtLMcj
fhbRCwBEO/xLxbU1HGapwOR4pYXsaTQlKtNsIpO0nxYrSR95zpaZ13ocPeTMv77YN+Xe5eDQHzwi
Ynl6YO6WqesHxV9jmLS9+HAe5rbvX8sC9zGrJ4WiBEHvZQIjQ46X+TvCyP9yi13uFnmkwC0Dfxk2
Px4VAW3WjoFfHtqS+IEcAuuroqiBlilFNhSb+m8fEFwSYk0GEQolCuXLCf1wmZlpTNLu2nCfGFF9
8inPsCZcdDWBY3x00CM+//q2Wn+5rz4rK2gPIHm4ufZb7oXuLHOOo0lBC5oatMleRD7cPDemAnUv
UPHqIbXOQYET0te5dWmUWz0RGemP6wS0GyVXv/MvvabUumqVOyjcEkl3bU3h9EHbwW9GAZ6Mt4Pe
d9Hp8+6jOA152dG1/niDKopncVb2w96FXiUejdJ2o1MXF7j74xo3QNnE1ni04BYU8apbAvF4B/XF
CIt2T7qB5x2/WaBKLYmRc6AirRDoM5Y6bD+ncg4s+tNJmRwVsr1y+y1cD/8t94FIWnpqA5h4SpFt
uuwU7JlceAThZ6P1jXY7+GZ9koZGjEVv7i4iF7RYSnq1+ylQjkSX3c4sDJH5kCNHJiLZDcwS3iYN
VB7uM1MZ8GuSEGMcFnuGXJQ1BNT7HbHD9O7mxKL8HXoTRhz28Nl00wtURPdTpcfrykxIfvRcolYV
sBwwzctEQP4p7+mkuunOGHtMHXmDjGKKGvk8ZPhg59Z0Dp7KCcKblJLPQemoO7PravIVmpnpazKz
kGZt674ELds4jKhYKEoVyWcn6aeL0RjWo9svtrKZOHa6PnZ1qHQ4PXuYaIc1LSVcJYhZp8sgWq5U
5qxFy6LjgOS34d7CjUT+aTC6L8XAfQxmFINRK6zHIeShkZkWPtE9dF88YgQvadyF28YZ6QroOiWp
MJwI+lshGJwuf47VJItxCyTEIw03FLS6V0TqSAghnMhnWyvoLt2o8HgYpAokqJuitDzkDW3hfuWB
3hm2PeL094kaw6dAMp9u+nwg0Q6eEONEVZ54qTtkngl7pzsEKuF1qOEM0oSm64A5g5EBuNVYixit
ZWtqHr8jaziLA5XFjfK+rUDtDmfelGFF+DPFUA1LVHeYWBiAk8WfM8rlWkcRFtgU6nb/7f6LqXfX
zhCgSMEpBIzMSDo2vaF5/vYzfRRV9JjMjHljTmATKHkPHkZtxjgMdwP9e0JKl9fD66lk7+kQRNHJ
6pQp16obB5ZrbFUvDvST1kGb4ZjDqi9Y1J/7xuukuwrK3J4epAcUhq52PUVqR4aoXrFb5w+QkWqZ
h9HqfTWhyDNIwew6bE9X2hyycUPHWUcXKSsXnnXtunhHEpJdr+051M+AONl1AHJQ6xF9Wno3asMe
33fc/oSExUpddXZSQWgzcyycgTLwPOcYs1wUayLuHiWqzO2UYtCKqhAnqQPII2mmw+g0Ygdsyzm7
QY3XUo37KKRagPtwevRKuNyJjFIeu6Ep4lLX6PzE+tCZBEJIWi1UHybr1oDdeBlJDcQLGCn3Yy/y
UDC+uhFkZphOJ+UbGB9R9+E9MW2UhmY9n9Enx68ECKIULFP/iGmHirdZEb4xLMIFq6KIumLsdjVt
8ZgKJcCX1zBN0Ep3BgXNDYM7PAroFyCTWfiHKwLCoycHi0q1sQzxrk9idjFt81JZfnbOaDqIfQNb
RPGDDoOuNRVDSucklyQWv1gxL08XPnOMZTui7b73jIivNEbZK9318tm1+vCp1AkFTT8OSlKilJou
M3jepylhbYG7Tj5TR5kIsM3Hl4mMy6cMWvuprO38EXBb9j5rZ16sb7k1kYm6N4WcdQhkCGMsDIm8
4jNaP3rIsJBeVRv28CLeWWQbuEcicunhzJ20PpatYcyHORFDcHBKUkvGtSW7aeeAtM+PHi3pT3Os
XG8LguVYhDK6Jo89vmuxYx2I1X70k6R5Kvr2RZfTMvun1lNXhsMmG7hPU5gxz4OFSI9hLe2PgxEN
S+LcaN7IcPQf6JRSgYFHcHCdwaCnQM9lzXvpnwS5J8EOEU51Ow345XezsJ/KJJCbeupQUamSNoLQ
doOmnJAhtSqdiLR23xCfCsvh5yVfrPadm4Q2udLBmMJ+JHq73s0ByK6VHZNJs8673Lim0Tlw60pE
VnPvxh9wK9R7rFQBLnnHpCGBYNK3JJVu6A3dcz0FrEVk7+K5BXa6zi3FY23ItNimRSeYLEQRt+c2
6PSBpMrgbEyaz0JZE+1qUAh9NQsE4cQIMb3l3sygaXA9U0qm0RRPxjKUBiztiP0WBbm9oJ4aULPd
Kgv5e5TN2Xg9pO9u5NGsiwIjPIm2GefkBxqujwSEBwG5YghOThxee4VMy01sk+5etIr8mWTJ91Fu
3HVXSKGD61DSlsyCmiNnfExo8vl45qTD4T2XvvqVr/mOkyKSXjnRLF5mnTHhf5sC/QST8tY3Fmuf
Hs0iuSPiL0DDLkdxPQ6DScitS+IUhfbutXIofq4sBw0wX9bGffELvo8d0BDCMEGoUGtFgLYEZLs+
KwbNvubqz9OyKpf0X8IDWElEhsHny8c7eWqKFhmvxjLeq8XKR5+FRl5ByqpNvRNt6qBLMd1YXoyb
j7Jj/TzajUxubZSvPKySetN6VDOHrNpU+xfRyKKjXrEIKUvI/3GDC5FIGOX7uByFdxzyjqJ92rj6
gT6U++wlFhOrbg2EVLKdaH4U6OX4ZFjx4+jPKMZqsj+vxewECHwD33qg0W4e5ZAYX/sW+XYyjJjp
OGdWOemSD2zTJiHvqGj5kjeUuB6dlsCUVdyi6921viCeN57S5Y6i0kYt72o+64MMsLfiVe+rh2h5
ohkF+pd5KJeU447HaFikX616ezZbZL90RdIt9MXIfLIMLVyknJql5YPn4LF+oA1QwFbDPhwnwaXI
oYHxqZLh7JCAExM/tLCGjNh6lwWslmN0hj3pzxbLjcKs3W1qCrDlUVGmm35E0zF6FD9LI2QNglDD
PObAl85O2RNEYSSAUxLdbCaIVccim+UNj7+51JAIDrlKjA8YWPGT9vDMqMTw6dFBuY9tEvz0hPyu
GEaX6wBWQ42C6CI/PAndRagQnHuoKunGaeNhZ5kxCfazRbTFNDWHWvXxKu4L61IJphhEeIsSRLXp
yspZkfRemX81UuFSaqyjPW4cup09YU30FYktZ1b4WrWgBQp9G06wcRnXLAyGxrwF92HeuqVWGwgE
a6/T5X4a3GbL2jh6oNeldxkf0U3WJON2EnAjzF7cTGia73nafJerqTjy5SuvRLl0rg2UBQFg/Tgs
bojI6WB/J/rWpJ76TiJgfm5r2znXqlwC5mOTBeTUXBVhgXlT3TmldWHlV21tYzS/uoA6jo6jRIoa
2A4z2M6VP4oo2BvZ/MVtPB6IGHiFdy7y52SDm7CoWWgbSq6piqPK0INaZhD84/iMk4HZkFz7JfLD
QAijG3nT5QWDtEyYbVL6D+iFFZjmVTQVaCB1PmZwEVl2/2Yrvuw6ftqKB6igfMCBMEEpQbzd9iMW
z0K+eHIv3W+LfjVRnmyXhe+vt2t/2f0EC9eXaACXbT90wDfbwzBKaDrWvdwXcCzwTfi+9dh0S7C8
APV78sSydfk2Hf76uG8Kg4LDUhLE20Zdc8FNv9l1sSUvnKwGOYDe1XvpDcxAZTeRc059lPmrLit9
8cjzYaZQyyr310d/6/Zbjh7a7Ip5wTmJt6A/FLdUTyyv3lPhZwMyB639GCyzbvYtRr6PaSGtEEiz
LVlW3kRGMLl/O4V/Vex+U7Gj0LIAXP95xe5QkFcJA+zHit33P/S9Yhf4FNh8mxgMamxLyY6/73vF
LrT+oE7mBQuOOQRWHVAc/EfFzua3qIFQ5vN8TmLR/32v2DneH6HnE+eABRQsKNHGf0dJSA3r7cuL
6g+vN7rFpXIHKfDnkkLqpQiurC45Tg1+OPZfNQtgbCkn2fiIs9gICGhryJFl3gC5WfCSqNkUH7oN
Zre62bdWCVc5qAvvOM++iLaFqudx1ZvmdI/HphRXVuZr4z4Ps/Z9A4LAXQM+ibM1O0QQdcruyFgf
y6BZFRH6gtVQmjN2Sgib12Hm+bSjxpZlsTX3YlVldbil/++0W7UEZqydsYZT1kUSzXVgNJ9CguA+
00lTmz4IgVvMJkUE8snJDiIz0XY3FtIw+zq0+2TThaV3MwqscqUayKe1jZ3fwdFd0Xo1HVpxVvog
s0zfT4nZn9vYLi+LT7Da+lNtwBIJSI1cVa4Zo8/I5KVwJa66mGR6emh6H0P1P9qyTU80Sq6Q/bcQ
heq03rkVbjq7S1jS9KOdW5vJBY8het9+X4SI6FOnLR4sGwRimIiPMSybW7cmowuBsnM32Fl7ULUW
m8Sy7xJv7jbgv/ytoZGrT9Io7hzfKM5ONV5cky60WxSAnuTkJ59Bu8grQaLJGs1ZfrLKEpaLNzUX
1dKGWQ1JGt/QKBbnMakIeKZrOFyb47ax6/ocybb8mikv3CmSAXadC8Ic6Vp3sb3wsxuhM7ciCCee
kZBv3PEP+BbvQ7y6qxZN4VoW7lGNFFZ84GMPWds5F4cS2clhtXOXdiZkqzz5lJEc8uLW3rihzXNi
X6c3LuANdqmRoPcmjXtVT+VD0eYlGrWiOxN0lhA3CpQkCvP7tsh6lvj5sE55Y9+hz46w+NjTWYOf
20jIklvL5UwNKDIbU0Xx4xz4YBNYuLDGy6oabUyVZTidpLROTtKYR3bwrwU/fxsPorj3VcUKFSdy
ePFZK98HePSpcEUZglkwi2exLBUySQ8oh2VzNRtDdTFtRrTvDf21nQtBxp+9kq0jdjTbu5t6cuZn
lHsAW42+T44iI0UZoFrRIM9RYtPk+XhFq52AxmY4UaTtjtTwbpTq2GvhJIDgxRJtHWQTndKqUDld
XVBNkwlzbYiw/3pz/2TQw8FZdAEXa+4itnOKhS7mH/xLQ3aXOO2tgTnUopRDWKm40C0stlUgP3fS
9w+sap70gv3GwvCx9NtiBymh1yQt2ydXoBfDrHcq9KsRs2erLWji82C+F0OIhU+H0V6OyrgZgzDc
RoOMN5kpnpkMu1tbltPOQMdKYlLsHjSWyCcBmwroot8hNWzhXWCr8TLj6NNkXUIDn+EbNVQZy/aq
wD5Mq/o49+l1X/ZkTvZYunG3VhFNf2rLlChFSYJGVm7HUaY7Fj7TWtC8vJCXXtyzSo8PQMChAKKj
OFAbnu7LqZivqj4HxUmL7WrOJ+9GtAo2jDMeWs1aeoNkcLwfRf80WNrYG412z8hMk4oXrO7EaOIa
NERBwK2FkuVOR6NTXkOnOJdt8KluWJJ73hw+ZvRxd6Tw5LDL0uhOO0F6i0PlpRISfVWDA3BOrRdP
Kpf4nNbsP3YtlwzPTm5aWdinuKgQzdguQ9qMC4KzRUFHNinuNNMu2ebMd2RuQcnxK/1xHkL4xBHz
sxoYg6me9EfqQBRRy9RsHpoWq6PpQW4LqvK2xtILvzOkk3wXs9Y4OBIVwxX9cNqzhatM6CtZfZC5
YrmeVj2ZJbIKL33mf5U1isvYhg4yJkGBDCiwME5BSgxWlM3KOlqLtBwmpC6DizxXpp6xhOPNu8Du
y52mZMUrXiFAnIanpKAsL/ZaVf2xpLTLDpdIis+5kdV6lYgMKC1lGZuOfktta8XCLNjnA5Kl64lC
5f3EB/vBaSNekXxk6KEtU+6HzkrbYzKXuluR+OJ+6hn96doifwLlpBH5gv2R9C8NmFPa+rhijrVN
vk2jI8LZw6yK91HTH3TqxLdJMRQPEOkcn5I/XNYkjxi44TwmzzIQ3VbZotxbaZy8sLAzwxXwSKD4
5B6K65hSDnowIX1vNZNCfFASbcroKKVWYAlw9DC1f61yQTMd8vp406uOdftkNyYYNo3cZcaWhm/L
hWLAonce3pugil6a1kyf+SZjWgcmcoPZrLylYhd+NYnkA9dZRM7FgMby3siL+Uzc7MFHUvClLB3v
1a1CN8U25zQDiCuFMQny6sGt1aFktl13gWXrDXWHxRAQcReR1iXB06C0S15xV7wamZlhlxpsAMae
TMf7qBHeE9+RcCtRKu8GTAmULX1fRsT/WEl8aNNp+pyjQxBMRjGuxLxSd5OPTAG3bmLcpRlV15VN
CewZuGd+dgoZk/wa9cJf22E5Q6to8lfRN/kF488D6LoAPTnD8ojEvMQkm/CyyprE+7lxIMp0YxeQ
RAnrtdxqO6TgRdnr2R31+CUKkuZjICBQpRR4CCcNUYKtpkYbR7IN1V3lMt+saJQYn4WpyXuCJAXR
H1bcHqaGbPe+McqPYTxVwVrP0XCQVu8AfUizBrGTX2bvmyAVYhXUTn/JBHp5oFpOg0NUFgfeOdgz
xAZLvdYCTQ5nHm4dvzWfo7CPxLZKzXzaWMpwr4ZCpJcolOYV0nN/XSEyhhMQCGyEToJE07UU5aLc
9q/12DdHK+m9jSeFudFq6HCgMuD8Qs5r4i/EtjExoQJv7LdAh0Oxsjp5bw1dv+nwrlwXhsLL5GOz
2kx+Jg+dL9qKvkXVPudt1iPvi4fOWgOlrz/k2pYVfQO0IoASm/kLhGXnJjLRizu290nESfjOT6ry
pY67euckWLI3TPFRudIqx+AHEpkZESuFeUhpvN6Es/A/KmpM+Ewlrng7dmmyaUc7n/wRZ0cfWc5T
iEUypSjvTEjZWrbFVW3Xe/g5/N98HvJgD/tLX4I8oqw+2Yn1okIF3axy5Uf0NP29G+J7XWeTbT4P
MwvIbWyOA2PJ7IYVsAnrNWxQgm+j0ouNI66x6ANWseodHmCvIy07mU5DN2iUIIYB6q3tMLhApz1k
cX5nzkP6oan8c0z9oU5KBSPM2GJRRg6u+/Be9DQtBpx6mzgsMQ64wD5uYWQZq8CK/StCaqljua0S
n0hbsskWqGX8VAntI6QvR+SgluFYem11qQkALo7PHcWk7QjM/GBnBUAC4fabWTrFbjDN4dpCs+8N
bfklyewB9vfg+cC0EYtSx6GymXsUZmN8RJ88UUeEkJtAdnma82LWFcNNYk/5gZpdjrs8chFhpW2c
CXjBInuVGDqrFXIR7HdGUjC1OONNjdD7fUG54RFJW3Jlpq7B/iAarltU2OgmiRg75W0ZrmOTNWI5
xsdgBoO9o5Qz7IM0bOCGUxD+0FGia1c4PdDtJqm7RMZK29viY5hPuWHJ40h37ZorLK5tyimfoznt
4a30/b6UjdrFoVMdmiJ2NnY+v5caE8rasq2Wnmfj3zlNg5zdTNvDv3bJ/18hn+ayqfznm+T/Kl66
HDj/n8ylw+t//h/r25/4h9PODv9gh8x+NvCdpczx3ztkiPV/CMBLJrtjvD0gj/57g4wQBuAsP87u
mDA+a5EKfN8gu/yWy252SZnySegg+/P//sdPmW3dm1//qApz2IT/UNxaToeR4bIPt9iGm8HbohP8
P11SiRNfUBXKDO7JHNGLGEfbaPpN32e2fsqAJfa7TjsF38tOu+5nwtFkdW3hCG/snTQWIFneBAZO
WBphS400KMA2vWtNzEKabDbpzahAoymmw6cc1QD/copBzw4h7SDwbmmBSR/FpCmN8R1VMKpORUbg
aEDjJUztBeiLsu3K6UhmcVcT7t2wxcM/GZh6KpV1WPN1l0SV8Zva1Js4I5bSwJUp+pEj5LnCwTHx
c/UApa1V993sfpH0lunZlrGfoFXERe3kN6BN4QuQg51W5VfKm6l+FD4Ri+3aToaW64E9FU/vfhhb
d3+WHX98YPbPBQ1OCayD5UJSWdRIKITenJKf2VOJViZ+tdhC5jcSf0B+nAVt4PQqwRMBuYiZFzL3
EvUcDERbTzInVtiUdf5CS0tDIvIHtJjHwkRllGwJipiHzQygBQxJ37NsfUpaL4IYRNOo8c7znFv8
GHjfzm1WZtwNkJ5+fVE/V1gFesRlDBI+Sf2Pss/b8Dm4cFPK2q36YmIC8B7cKjXqS1lE9Xz36wP9
XGxcDoR4a6lx4hhc6lLLzf1BgaOLsgEjOkWvOGNBWWxlEbEaXdkmb/jk+Jm4RSTtOgmOFbdghyn5
aqlLnrrV75JvftaSfTsTQGlLsZfOLLWuN0VX6jDaDKfMe1Vd0OJzlTrryb3EF+g7x5iYZ9f7uzfZ
RQrEVOL4lkk1+1ul7IdrN6zY8GtqS5+LoVlARo2WLJphO8wR7bxf3+dlEP5PyXy5OiYuQcYtAz5A
3Gv/fJ9tAKu5TF37dbLiLhVf7AWTmBwiCVXliJRnucXobAfMG78+8F9GEqwXIG38z6be9ZcsF2pL
6KuyvPuMMXgIyFXwi0BdItvg4/mba3yTpLNcJLJCtknkNTGi8EX/fJFZXVv5CIv0dRy9xMfdoHP/
a0HftHHXvR8jPr+dwjkyy+s6bSvP3LoqyeenrPOldFhxMiHC18iiMrzPqAQ6iA9UZRfXObj0QO+H
UQhK8b++P395MEteH6VQcmEs04Lp9/M5W3BkbBaG1WeWa8DVVq0R5tlXxY7f/VDXpVc7G+I56/53
2XzWXx9MyFOxvYCwXpCRb6etyLDMSWL6/ET8gmUjJqAshG0DERxVgLXlUIEp9rwmuf/Cbp9K/6Zp
2zYE+GpMtnoE1jyyTE+Cae4/xRX4d1aqnk3eCvqd7ncdH96LNwOYE0Q7t7wmYUAE9dtn68b0Wcuh
rT9RxbB5FbNA9/Nd500tg2rWQETUVdjJzjsbTpTyNnW0+fgYVKTQMFmG2I70ZwZgmX1FO86d4fNH
UxUFl0Wkytc/J2ARSWYXcDax94FATLC91Dv8nJEK2gkb1qpqe1g0sFctxRNJymiZoo0uSTigrSdI
dcDt+umZtA6WECsAsBH3wqYtyyRvzqnXZDtb0EbG0ptgpL6TnsjImxlBoFkrp4+6+Y7XP3TJ0KgY
mu1cZ5wjBqSwAldWDdaHvKtlVm0HurXz09w7vnpUbeOpS5fxX8ZVUmXMIKsk8WqemQ19lkOXTpLm
YEwcafCiQ/WouZjaZGsdUw2pvMql6p3Z/CRF6IgfST2/K2ERkszV3/ejX/Ix082UMQV3LToDvc3i
kEMb6Rjy42hHlqMZxKF5ZyfM0+aZjair9pFQTXpToKnQV9SzpuqUNIYejsM0TIwlvHzLzEdciaVP
Ab1ePpYm6BL+1QSRzduGU6PvbCxLlcxzNlrfLgDleMKlVkQne9nGBJ7NDXXNiuHXTfEyiRUYO+Cr
NV3k8a8Uaytw+E7mxAF+/zsa2aAidFL6CwkIMgJ7J6zPs8s9GJxUc+hJJkyO2qm5pvjPuyqokHLn
3EAO/MA49kl+rIp2IL7CSsLliA422uyrlqhzYbdov+HymOiX4VKzqcu+OjlA5m6bRV5WXqrepVKx
yxb6g7eS8LN5p1QVhoya2MZiojH/4iH5StA2TrddH/d54BwN/HYazMqkuIf1xMawWLtMjFb0EBR4
5rPN7A8Yow+RVykahPEMSD4AiTVB49loj9UiF5HBGJpuGnSu0CJrA1RIQqteMQtsEQMpLqa2sXsF
OHgawa/iwGkcdcSYI/hbgNYLXoUhQwCe8eSRo7EOIxmZU9JcPf+Rgu9yLiJMEOCuaTLxCuqgyRkp
zgwCY69oVnF6WZkGy7otAieXnjsRMP7TQfALsoS1z2llIlzucaNK7uDA9orbSTV9GXMFS0Cxx0og
uD+xSQkXAh5La/Uog4p/Nhaeon7l40XyziwdZ1YZYkx5z3Wr52XySHIWYlnjtMsrDQeQv7Q1hcWT
cDvWjRWWestRj7jkbe5CUvsLK5iec5eVN7Dm6SBvm3ZpC6/h1wzLqHbStO3RX4az5e6ngMT3llr0
I0Fcaag2ViD8ZWZKCmBwO7w3OzcPY0yefa5jSiiMber+MXLB+c7VemL4B11ge2IblmCSKhYKY+0h
0XFVzqbV7IsGWlmUOeltbSVpBE0hG5YnDHFHm1AreZeVcaDvATp8NbXAtGCrF11njKecfFrOMTI6
nk1DjmHtvlSdBZ6dZPOMDJiHsGwiUZ3rrg6nYO2ZKWX4LRMx0822p62mG/KsB0LC4YJ51ERWkY1K
CWdhNriU0aiKiNz7PI+uIagCWEJzzWE2AQVLVm0yJUl8ndfJYPno2kN8rWudZsuU4vcjCoNdrgmt
R+NB+YcxBM2myeNTDWaL32tsNbRo8V2HqZIWA3dpUwIepyQ9mQbF1nM3elRWdlnVDDwl0u4RJW9r
TWXDQ3RrLrPgwM1n5ALZjnq1M3s58pNsYcANrfo2Wual3FTldB/22bIiRC4XMz1JQYjBeOoTg9lB
cRd5Fyy77xhQqmkdXR94+pTsT4GOGelB0SH4OiWTMXBoYWGJA9IH+YpvPRocvvJl5BKIAYiyWD6y
fT80DMfJw/Fu8FFuNfODDnCZ39JuaanJMkUhRJRNT8l6G1CBp1hbwhSHtUEiuf5Mg5PdyPd9CLP+
cnPGunHq8CpvmVVh/icZSLnDkOGBQuKDlW9D5k0VbQUx7BjpmomLx0hXMNsDmvU5YwgXBneJyr3P
i51h9GPwkCew3MHvw7pMwV4xyYjaYeDO6bQsnL3aWKb7zgj4aKE9IjV1KTzCXFmxEo1N3k8jTnlz
RRC5voWb0fLl2U6ZdjddmKMiW/mzpb2PRjUW7YNJ9+QxtNG0MIbQSRGSU0mV77xaDfKzLPnGnFqk
sWKxDPrOuq5k2nxMmXNnkOFVXbzSg57bS1ljqnwZwb6MtzOIFHOJJ++RlTvuKHHj4xJe4s2B9nTD
bhzdQJ3bJolAmkNdKq1rp+Czuo2CXlnrhmfUMslPQTNDd69UK2D/TblalvRzO+J1E+jp7JCGnKH7
59C2BvHgYaUU5N02glCjVVgQM4pFLuT6SabSUdwfelayvI0+oox5JhYF/Wa7i2zqiKeJlwPaSZ/f
jKZpyR3keUpQLgu0+THO7KTmw+f1/rHTesCBL0h/WGuLGQ7fd9zDSDRqGyuziRODwE23iGGrOP2G
KJ1xPkVhZZpX1mglGHHlZFVopPxiTtdJ5LjGnczrUrwjwQUO/5UpKU432xB47PQ4Aejobww0acZF
GKKbn/qKUU2V0fPad7OvsM4DDfX8djFou/E8rRDaSW8TAjDPr6IU0DGsYhGU9SrM64U14bdz1wSf
rPL/sXdezXEjaRb9RehAwiXwWp5Fb0SJfEGQlATvgYT59XuypN6VqAkq9n1epqNHalaxCkh85t5z
U78EplJXatKzxLn5FqSuTbjLIOtKMsLv3J6Qi7BsXH8zZKabe/uwMDLvCq2EkWV74AmUtfE3aB4w
98S68smzYJns9nDtINn1thFdtRa/TApL91R9Q1kMPXEHlbFCijkSocVjqS5soiE+EWtc186mDsc2
JMsFKxI1yqykSzXGUJobpmXUzPWPtTulgmrtSenHSsBBws3d+Lp8xMSpuB1ix9MnXIFOg6MkQcQt
wl0650Qy6F+sHv3zBW03JSlpJ4pHjxtDXWUkVLrkS+1neDg9RBUWKRwBUPZ15yBToY0Fs6OKPNgP
ADy8L6BpSt6KqA0J/ycyemYN9dC4HJNu11HZ+4AcamsPCJwqGGmnrqKDeaw5y1IfQv14zv4pxKNq
F51roosgGso+wCzPKYmg19icKdjaTX5R6hLYmWvXLVp9IBa5xTN6xABEaTLO8Ih0Wg2Bp/nab8aJ
d9pGseS1B0lW9nKvHLfhz6owwA5LY1aF3EudW7W8/w51BydK5sicv2KlIuAdlWHdMXUNSO3mrwQh
7oNHqx9a7xWOVAnC30pleRFVqeKx2Ne1rqXKWuqSBZ6h/oz6qvR68X0wujmDL4vniRUKz0PmBis2
SgBDIBm0Lh8/Z/isS6TTuMfrCv2U+vkEw4jB55ghAeVE86Dw8O6FDbKcKNmIQLtqPyeogr/ng8EH
yzGT6ncwdOAUs8O/nwS5WAQKDLW9UJES2sFPrApUiuTziHIGNkBBpC/FBAgOPUsxhe6XvBXMnn58
jTwwhXik/Rv6B78JJ35jOy0F39HQKabdV2WUqTG+WcbUDIMnRZRCmh1isJPFeAa221MPi7R0FYtV
XQ+f2hY1YHyGtl4XFWaP8Bh0iTXrRt73Gi6Wgnkd2QTJaLay3ziZRZUSWaGu5lVVt617MOuoU/7N
0sdWlVx4oTR5P/PCkrUDDEVoKMbljCLzAT21vkVYT+uBV5k2/IVQObpQEzmtcdKwMyWlKhzwRe8b
S+bU2Yio9dM1VirioTmQvMK/2XZNFejZra43e09fjyH0MCprYNi02uGCOmVG1DDrv01V0i43Y+5L
Hpci5n1Z6ziWujTMvIHoso2wa/1uf9weWe/yvaBHJURo33YcfMWFDQg3elb+GCXtwRUyA1JeoHLg
Mk1magKooq2jr928tILyshhFpPpNlLP5HI78gMKmqB0rxLZrhPEFrwUil1/BrFWihxVCl9aBgiN6
F0mccS+qHRK7WHXZUPccLvDu7QtnFKQCrogi5DorTEs3gWnt0rGZAtogt5ETUF7SePI997O7zOf2
aNE/eZJ9vdpPlt1kLyoWqJ/XpNfoygehuqLW6CofRfUe/nJGYfCzI/YXgpvUbiJwlu6rjBqbf4vo
WUi+MgxjeiNGpgG2A6jFXNsxuUP+RsVt1BkH36vt4cFbcnwAa2MUfP5EtuqmG+OprsLaCR4tIveg
1YV8VFdcH2EXRnxrPSsdynWIC0uARwO3HDVKAHDjkU9dn7iLaGgZzxpJWBoWHsAZunDm5RntAQfm
x9acyd4BjMPUx1twqlz6B+ELuKJz5lNH/bj1gL7q0io3igB+lpard82mRxmjL4xy1PMjI7RZ165s
acJGuzadaSobPpBFd9wu3E4+yFGQSJId6Jaj+tLzMmKUlhlI6j6My2m49ciA7M58vFn5we8segoe
bIZDfUDCoeLoxJZf8WMCh8TPYJ82pa5ELTZYnDPjj65xyqKMu7QhMJtDioJ/wGzD5MrKt0GkdBf4
o7HIw0W/6WqZRvae3GUzQt7eX+h4HeUjfdjQJJlc/aizSr7SRAz6rQ/w/eG3sOaH6blFnOZkl1LL
3fiLy8wVBXVIH1g9XyOatSnroHKtUM92C5uBGOjvi11NukOff5wcwdTpQhePq74qP56t/YeZkc9M
MLBZ6GBkfD9g9XHOjGGQj69T2Os+E2V5HuO0d4gVD1bd0PL7/uUl30/VGFOhnnWR8DraNv1+zjrX
Zembvde/ut6otzc/Lo3cN/Rk9+Pf7s+XIv6DGhepp8XwXAtHfx2dW/jicCHb1WvihPp8gpljQzCf
OKw5uz5+rdM08Nf5sWB0LElst6Rje39upTpTdPmYZ/brZBcDjcwQ6zirtds7MbdhjGGXZ+HiVRwa
Q+m4BJ4OKm/8fF33Fn03Uwi92QhoefXZ8+Nk/rn7KNtItwildDueCSBzR/7t47f/x0cFkQyUAe5t
8Jpkreg//2XSPrVh0UejdF/wKE28Dx5Qui3k4UoL9fFL/XHN2QyGA1ZBbIKQPr/PLqeMItCIAuol
iH17mJlBg/94FIvUt4gXRkDm/vLLvV+hCL4Y6VkW9mUm7Jb17jpom45YFub3LzWxivz0ngiG5WZg
984DwiJVat6EAfU+xcTMv39DnGG215x2JA9+/Lu//5jZmrpI5fVWVfuG31+RY9lPmDkj+5mZBK3j
jGxifkPgoNv5j1/p/adsuTBSWcSaiDTYIL0fXmcUhr5NOsAzZHiZXaJu0Q+oJKVTO4BF1FXjxy/4
uxWApQksVcbOLHmRVVM0vbuC+hSWoz/O7TOCHD1PbjFEccxxKJIoAyC9ySdCRUhhiIM1fOWYJ+PH
b+Bktf71DqTUQhJkkusDL4Rf3fr9GqZL1FBtWT4DUprJHmGXtWRbph5xkO5/lC0KuA3PPM9x9Pn9
cyhuuL0eeRVejzXybPzx4RSpq0c8jP5n7uLKCWy6hSX3Sx4JXUbkqM7O6A0fVxmoME5rObr6YYnn
CnL4Jg7xsEA443SiFiEcjuGRGOGpIP7LGNFtfYp5qz9LWC37y6bKDF1bdarTZZfRWmSNAzpt9OMc
CRe1jexs/YhHCVnztuSPAX1Hac+pmWV4xpjh+P2p4rNwT9brMC1SThKzI2KZ8ViUtkwmLTVhxTyP
YW1lx48//j8uOBzwjukhmg8gZPxxaQ90FrFhLvNTFTcIxQ5RDeG/2gQL0AJ2Rj9G1h+/pL5vf/vC
OWqD047GRwvwBx2FRRkWr84fn4LI0zPGIQm87JLAJyszrszO5B2skH8ONFGTCHVRaMBp4P/8+G28
/81tGw0/J6fOOeWeO62/fzk7S68hVAn5+lNWMf48wgXri09WNlrthdX1fyHCvD9B8ANg7GFS5Nk+
+0r33UXu4dkidKnrnlVTp8ujm0p9WaRprSurj38v690tzU/3pYfXAcMDzwXbfLctjMbJzPNSWZ9w
+uLADBlf9tEuYoxKp5ukI08HXAFLwT8kAxuuy8nF5k8p7LbITBnrMoKh5dH7+3oEcsUcYUHa92Am
ER1KLDkE3uIqjfVYazL0GMDvvYqbUPmeHhNnBduRB82A4pczMpdnURRB++dYUeQf0FUJkPfNGaqv
ZAaMU5mRc/nxh/Du8+YzCDhXTO5TR9p/bkxdN+oxJQDtxDKon8z4+vQtZ4xgBR8/fikdWvbr9ay/
Uw4vPFuYUpjrv4dtjFXNTFU44YPvgC3jtQaoTFeZanSpP3DUcwT92L3niHT4FEpwx1zcP/+tVQRd
JzQIJh+u60g9z6QXrDnprKILmSgYJFQYywXmjJhEYehlqNlnG+2gvc1A7NM0AounLfm5+GNbpJdI
Bmnp3DtoOhf+TFWF/sIXN+VVjNN2XP4YTSjBBLTfGG6sv0kwARH/sVQc/NWGwFw9WP65QuOO5NrF
iamb5zBkymGvZlGMjEA+/kj9378+4ry11YeMOJOgN9vEU/P7M6HhN1C+WYdvubLll7QtXQsCr+Ue
vMyvHWb8cb+LnCkgvSrJQ6T+YXkorCx/VFGCS1gHB7I0jWwSGWZI/7gQm08h/Wt3k08d9N7YV9Yh
CdLbglXbm6oddLJeix9xzS7Hu1bYG85jM+kueSLFC916rLKN0aX254U9sjqGLbA9Us0C09kwNcwe
jcXoaQ5yBNXrLmhvHJ5K2c7JDftSzi0mmnrGzhLwDoFbOsc8t9gSpNpyzUNkZIXXQ+hGNUHYwBRp
Sx7oFLGx61Y+WDyfX2qs06j3Wy9mhKF9zlZalg+jtIfHxAZsvPJNAxqkwdzuKRsCkBVG3d57TtdR
FoXDIZ2GdMeaYK7XJfuiCXhpkBirwSnUMYdb3Y/gqlY+gOTPAzwipubhQLo4hNOHJSWWgvLTQFJo
GM7a9MxbuLbmqzX33bOQi/MpHlx4GZMHxVx2CSDROTn/+Ir4/bDmgmCtzGEGEYmdPoXCuwuCsPVM
Nm5UfuX7gkACfiDbennVY2ppTe/Txy/2+w3948UkQjn9mKeGe1+R4AintGuD8qtnygKN0GQ+oBa3
ulVRZJfKsdGgTlFV3LIilNlf6rE/rvzTr4lWh5UNh/h72cTggorHUVx8bcqSxhXJdkb2g4017C+P
idNP+r/H8Om31BQm6r5A8EB+30RqrL2l0Mp8FWPFPWNbOru0ouFJNlOcyztyosK7pAuNGu6fGyBE
VnWS71XiEhKX98i+EOt51y2ks2NpNPITz1tcI8wV+8eioHix+rJAft4L59ZUafmddE7/omQ8e6us
2focpPSpBNEJ6CG47a/tQoeUGbLwmN5k7OLEGDBYa4P5a1pFGIKaod2JyDVfzKm31wvf319qoXci
PD4SXQZQBvG52Dyj35cEwpDd5Pjz8hXSOB9+nNjxnkzt/DAtE5SMIH+yjWCC3hOx9GgwJB8cwr7L
zceXn6sv5t++GanFmloPIhCOwan7/fQTWViwPojl1whEL9EnZZtBnndlsOnYkvQb5RTTQRY9CTmJ
UWOmY6J/AL8ZXKraU2QPyMi4XkREBMoCCNltw+AZTW/prtvMuEzmEnG7Pe9Lu7AfmIHm15XBl7by
WIzN66WfWLukFbZzWQfyjrKRjNjRSb7PCJ6vbFkn2LIYeSYEsF8Xbp/3myrshtc5j4dPJsFVt0ZJ
dsnKm8S4s61+JDm3TcAH5EGcrnGD8QvEk8Ag00esAGTapCxCeCbek1LlXyTx7HwWTLVD5NEa1/nx
h/u7LImvmM/WYbpAiCjdrHzP/yNXlvWaKcOvDZb4K6Ox00fiE+cZdk1pQmzV2cgfv6L4Xfh6eklq
A1ocgXtVy9XefZ0goACd1um3tE6dI2MzvHLhMBvnDCrTHYuInpPejdqvtW3mj0k04S9KAvPWUIG9
+/i9nBzkv19alJocn5Zv4UwR78WA7Vi4He6W8hv0B1LfvJBo5qpdsHk2xeyuGtMCFw6XGl880CtC
gNPYA+6PHHbDnCQI1iw8i3jTVp78kvS4EBj9MkIvjS6+zLykOzS2PV15A+4U5PCRs6okZJ5VNwsg
kFFtFuC9hE80XrFAHSamrd6lWW9cBp5Aoc4ow7jA9jhj1YEatkndpIatzNN7XYEWvyhY81JR2gVZ
S3mTl0hKxpQdLkvPRxfS7ZZapLvvrak8i4vcbrVpEnA4AWFiWXtM/W7sIIHaLlHUEVENHX/Xe3ke
rTu0D5djTeYBMfO1h67Wtyp8Wz5mib0JbeNz31bJFyJ7+u9OYhFk3il4/H+7Uv7DjU+fgOIawRzf
z/sj2bbYhGbTmH3DKW+Slj0G6SsqD51wyldGTyW/Lh1uJ680XmeVklRBxAfU9I8vkv90wfpagsyj
TyMB31+wKKW6oltk/g3jBtmapy/EW4Y4JzXV63cmSeAPTVsOu5kMiW0dhNNT7Leq5jpZxMNf3sx/
uGF9R8+WOTrQWr5X7C7FMOJWzdJvkTS9+8YT3R2hE4a2cSXnPBeHqyFv+mPtlMVZPtnisi8lD7IT
iSWRsY8guRzVBSAQ+zvK+QYKVZNk9395l3+UDNJD7+pyi6OZpql8d48rIlqKoHGGb0y9m+gTlYUL
udpy5tXQmerKAo/GTqlbCCr3W7f6Hi+mJB8TJ/G4t2XVPbqYUC5MOWafLAwjbEh4CuzaFKMoYL1U
rgnCMn5eb/+lEfydRkBy9AdGi7Pya/JS/u60YPLNf/MvjMD5hxtVH+baFqFhn/+yCHz/H+LKgoCe
kJEKUAH+6F8WgfhHugH8C13NOhR31H7/sgjkP5I/0P/ZT4TB/8dq4WiqwS8VBFN6wayBnxYwTqOm
eT86HXDFJwuanLPQXqaN3eT5iwurLVoNiWlR2EAaUau5mxdWKIYa11lkiQuPaffl4oXIO4Sgvg7N
RH2VgyiuF3JbnwMzneF9sxwjrmswis1UhXiFyqV8LtzQPjM9YV23yegRQY0T/hLxib+ss7RgrdIF
CBYSz7+XRL7ftdOgrk31UlQtMi8M/I89wZhPVZbg2lhUXi5UGPX0Qp5QMa3YzM8Lhz4L180UwGRG
TiqjbFt7TfYa45aKqC8KoHmz1aItYftCjGgz4bRihnSpA69tPFwU9Ru3BVy5zSsf5UxrB6lAbJva
+yaIodtDKYsv7FQqf4s0L4HBVeaevc6MrHqru7p+qnpzuRq62VwPdt6dR0E3vpGRUD45feLiH/Yj
REVj1tzOdRq9WLEFgSC1qlVBDiVGwHrtDZZJIpo/IuyaqhsXLRVB1v7UtCuEW3KfT0l25dsospzc
Xnb13G/mrjqTchwgamHHV+XQrjwHwamVyBvRdAGERrt4m7ocje1U+De4EeC592l/b89jt0m6joXu
ONsHlmIip38j68DtI7lJ52U495lrhmdLJ5qjZkYxdYzcAAGW28gL3yysco2gJ39EETLcDw6SvHQQ
47IaMiW+JDILv/QGwQL1CBOoLAPjYlxIM2Qa67F9m531CE71YonE8Bm5Z92s3aBoL0ZGyuex76vv
dFjoibDzGhm1BdkMyinzbU0cTropx4CQASGkugQb0IpV4A3ZS3OK+4ML5O4jdAbFykrH7jlN8zxf
jyEsNLxBdnRT+kEpDlRFyR1mVvuzFRXJbbC4vBrDmPZeELoIzDB2zoWFYGIVDxWsQ7sno2+u6o3V
q+YwzoIlA0XE2ivS6ckoo/Zom0XwjSgb2aJtJMAE6cPoJ1s20MEdgI2Fzh8soPEFeqR3EzvonFfK
RxyxCpDIvTmsd5ESxgS7RuZSbAKXCIymEOUD32P2CQ1xfCOntLvsxBwfJem6oL+qkWynsHTI0Zmj
YsPlWj0gVjWvoxat48Zo+HNRMT1rlDNUSDiL+ioFNJ0g6Cm4y79MCNiddJWj+Xb4eCYQ6+TxqsTk
H1Up9DBuCtSceoTJBMwNQYCSa9OvrA79DJmTRDSFajHDu3lU9nyM3Tg9NKN3I/wUa7AjF2QImOBn
9v73U87ds+2mIX8KgSSuRI5OZSMHMsfWWW1V5Ph07v3ArADCWCL6dc++ch1jzr1ywBhc9AR67Z2G
wUpXdSQSIxrdInXJtuybuBS5X+7CjpSoVUJM2qfphAUACGGmN5LFELwAp8a9de8sHSnjNBaIv68s
0RiHcWgfHRZ0twbsrwwEPSQCGyQBgi3vstKUgkLzCnJNLkD/PN9Cg7CQD8I1qDThwJ+7/HZsbYKZ
fvIPkl1oB/lW1nyR1FGrQvMSRBNfFSn3hyYpmCAVVHoEwM9Pso0G6Q/UBSxmT57mMDCGO6YpsBA0
aSu28h0/RlMbNL8hZtlzFmqmg9B0B6k5DwnAh0CTH8bFJoZE0yDSRYSkfHBaz4P5udTMiFDTI7L5
a9up837hMwx785y9HaAJZk/mzuziT9OJQgGOwpczXAoAFdgCctiX1h36y4B8zfwRe/21N6bpTd+U
XwDnE7swn0vNvSjM6l5pUUYxSVbzGpBhjpnaWCdqxjDV/kHGxHWSw4OQR3WarwFpoyGb6dja3Xmv
IRxz4Ks9bSUpdqiRmhUTH2z5ASzVNpJOwq9XL0+EE3SXAW3AzhvFyuIyOvf4ti/MqLVQgmokyNRU
e4N9z97BUbzugfdfoVSEItJVAu5w4ta3zTwDJCVxBN0x/cptpiEkXtB+lVUMui2JxPlC4bY1OrD8
69qdhD5mSTBH3ztHDywUow2jKTwiE9iTRQNQIi+ar3INRZmVQPeXRcPacEnhsYLk1m2NhlsCnEqL
hgJiBYiVFsz0vcrD8NbVABZHo1jcypw3Nl8TLsZxk2lgSz6FL3EHwsXSMBdLY12StrPvPI16QYhT
rHvbO3YaA8Mwj5PfMD+j425WrobFxOkUrnGj4YzI5NuIhfvONwK5XoZp3tnzAr51lDkWEZCSy7jt
NJRm7B34NO0AqoYzxrhI+wR+TRMXzZ2bx/mmQUB0TnVqr12NvEHREL85Jw5OUHU4arLhjoswv0Ie
md+k8B9XnkboJB4wHXYuN9LpnI3GypwVGrmT49/aGJD5rt1RPLuqxYcsjOy+0LAet5c0WSjvd92J
5cNxqLk+yvTWAlX5bj5xfzCe7YVGARkKKJDbjTMJ5sl05vU8IpFee2dGTtv7YyDz3zr5b3Wy3iJ9
VCef40Qe3rL5N0vyj//o30KZuE46IrbM0sOU9UudHPyD3hmDJA0TW19kd/9bJ9vBP0zgaKJMyHQE
xpgIA/6tkz0gYH4AZktgJEaD7f1/6uR3VjHKZMQTbL/B9UO8Fn/M+2z2GKzhwuioREg8Pft4eYtq
bdnZrPz3SSMDAN6vqTFS5TQOwEcCbwPyqVV/YLKg9nYjmj0nPdKvXz7Gmx8DmV+9twyb31fw+FRB
1TOp8cCUM6/5fWg0de7sZtgOz6QiZuc64Pi+9hfygrnvQxdR+lDdJwIZ8jZBnN1H1BZGreg5p2AI
v/plKW47psxNu8WrU8jPS40AGD7MyM4u7sRTEUO2wPys6mW3KM/wNzkmHfOaR7TfGRv2F4Z/IDF8
2WBXKYF8ISVHyk0Ij8zaT/GsokM1Geyq14GbN+CAuhxlFevugo1fGRyhFwtdjKfbqWVaALehHcg1
8+2bRXjDJ9C5gEjbplBaGw5jfaBvfi3mwiSSm5HrSjlk6awTMoxnjmLO5Z0KrTg/kjqXZzv8Hzls
V6hot0Qkkw0cjaAPwAyHkbFvk6U9NlEq9sNgd2+JGbfXQQFmDeHcOUktx5pEtgdZ4lITAUnhsht6
4p9idZwMZWwSuVCRA6H1rhrHni/KKN4ZCUluFIqiujOc4Mm0026F9KuqNgs0/y+4iWq5Mgd3vASy
btzCzgDcJJFQbMdETReRXO7NIcqvWzD4xE4GJflDoyeiHZpk57XtiMIK4N2vJnalC/2FmXh3pp/V
d4r0tHUR+sWNqxZJPB/gm+wSRlVnf0oj8BOTMBIN2t86c2jtGkRhDzMlHGxsyA2TV7t7El7KXS1x
dK1F6w3rDgXKdoHOcZjssN4SomOs7MUkf86sqzNn6aElI3q95VNvzomsbHds7M1jJOzgqCUkx1iY
ebQJSzP/Uveie6gkUsxmFIRWZ4NR3+MPXwCnWdOFrZhYYWT3dtBCNDiU357Ctl/ns2q3VlL15KHG
ytktrCJZNmd1/JJx2bOMaCecrbQcC0KIO1OSpUKWizp3x27YgnAJKBTjfEvaXbmyRuIhl7K374CN
tvR6iwVeNom5pNtChrsRjRZzbWg6X9gaO2uiGQ2sgsGwJYhKvFgR8+cinedvFmDTS3Z9zsafpvYA
R4rWGImo99RZ8wIcjdLmzFJe2m6q0Z5jZuWwofaqsuh7UHl1/spqCmnR6TQAR1HwzZs8yiMtWw+N
B3fqKF4djBhn6L4F418XltXE53imJPQTtIJ5fBFlXnnOGpFPzyG2ce2odJuys9zls+WmrDZD5w2b
z4jPMx9bkoDq8iLISeUitKlBRkGfv8MLQ6qin+i7K/YbQCO5EypMArlNnGQfjLeyBCmyl1nlnWV9
+ymIx+VVqmXahmPnnCF+AUzlEXK4qQXxlJyE4xOJ9H67qn2PSNcC453YZEmbQSAhGXBeAQqQz2Uo
wWS70LDIcRLCV3BxgXFNAlPHisgFCblEoc+6mCvZW6tgVuqsirzKBZiTN0Q4kjUHo6/y2pVKIuua
tnC89VolCGsvY6jwc9nl1w43Bi0wy0pcC6oydm0noLXV7YIEluPgvIjJjALclhePYV82BKPbfbWd
cguiju6YAE7QPEndRyW6o5IIQPKNGBJnY+qOyzs1X63uw9TitpejFcc3icVsrtb9mq87t2geAKPV
I8HAp8bO7bLsLY162r3k1PoZCLNBQc+58QVII83hpPtE69Qyog6nfYxqdmc7R3eV2BKb41yI8Ski
UHNNZoC6E7oPnWhIF8MzQFboLtU8Nay97l3jQKU7Oar23rUrWttQePGtYKn1GYZucifnqRCHru2i
GxYiNXjIuc/wE8i4e65mE62vw07T3be6pw51dx03QSPgH03qsmeuwahHjC58AtunEMvmPr42Jt2r
uwp6GR1lr75zvtP6GvG4a6TXPXtYvHOI9uZygfDdxuRhp2ctyP8t0keQc3pakOq5AQQtwf9w0XHO
c5NnVMyr2ax0z7CQzUmmIsOHVM8hWPgxkpCzpccTHZMKWgKGFqoH5NezqT59bQfDj88xZrCiZjaz
tpSQ2y723lKb4nr0HSQpzWQ/0nPWZ2kt5Q3CPcGrFm8WzTcXopvZ15NRX6QhR//i5hfR7IfMVaqz
QMJwIgcVy5MojA25NfUWa0x6NWNw3TsVa/bVskzWdcmNDvxMj3dcPeghycTaFPFMj9fyPwkL+meU
Xc1ta9nTOTo/J193dcz4yA3Um9IjJbLE5Qas+rTXdclrrkdPXKWuvYZbxETKOU2nZj2o6siEjRke
2e257ethFzpJplqCsb2zZbcE15ImmP0RKO8EHTmN8aOHlLDcNnpsBiSTCdp8mqZFjp6spacpG8s8
Jm5+LEfMklja9vVpJkdkXPtEFHn2yKiTr4uMSydV14bpZHczU/kMj8Y+PU36bKdlKFB2sX3ZnWaB
lOPWdZgR/EKJVT3PemjY6/Eh8zS+L3JRmSoaODiebbcp+JkMHS09fjRPk0iph5J+04mLjuOMu0gP
LaPT/JK6i1lm7hOrt0KwnL2IQD51hvA2LtlFzJ/wAR9TJjByxV1nOCubWWC8HnK8gFujagoyGeCR
VppM6rD0YIChcaWavBWtWk0xHbruLgLqjzfHdy+JYo4ZenKLXSQW6wB8XczXSNJMWEq5hcO0QvNS
cZfSgKVT8+oHTQ3XfDGCI60QgbroiAgahwWJSvyEYW01kdU/wVmDCk5rf0K2smYHdjkZi8Qgk6bq
ohFsyyDKathrewK/Up60nzH9gINVJzQslCrYiydgrMk1EOJZgyOr8BJpZGBSNgfCq51pM41hTJIh
6Dxgi7nt308TXNrqhKh1NK3WbzMO2jjQKaOVl6eXbTxnE6ZZWTBa8qfH1gqaO0Zf8rkJ/XRfecyi
VhnB0W+OCDXmSzblvulamHdGVJj2KhYoNlcNZP09hHpxg/sxLo5+TTxxhL/tO348J1nnZmSekbSR
m+uyUsaqswfP3EzM6ez+3PNnPDc/iuz/tnV/aevoLMSH649L5sLV0Ca/tnU//6N/27rgH6RZaOus
37u6wGWPoQFTyDr/t59zzH/QcWqguWStaNr6xf+vnyOmin07fwHxfcBK5B1S6iPElPtOiucSHi4t
1qaui6kXZcv7NVwrPFQioCiP5L1TULLa1XoIJw2tGX6mo57MqJBXhutWd0k960kIxW/jF6ZYl8GQ
bgE3m/dpny3ztrWm7Dr2+zTD5QEjMJDtngBs+9gDq1gVKqmbjetPPlaTMEAzTGK2BDnhxucK/SRj
KpyZqwrICtiR7IYhir8vzCDeh2TG7kHTEgqPkTfcdEPmnWTOZ5lje5csGMLNsnQ8BVHZQ/IvRt/S
uFvvc4Kjc1jLwkrXkyR02o4HtU8Nqz+osgrvqlOHmuhmdTBfs2ypXmSW+5eQWUPtNfL7LS1stB2V
N+2ycPKuR2x/JOJ6AfdcHFbmGXnGziFrLeNtrMgEQOoRXHMy+2dVWLRIBqyQea2+hdGyDvveZiLK
iGc8phkIG5Ji0hl2Ymp9S83K5PHNLLTGrg+/FKv4VYQt7byrF+OtPB0Zoq6sK6LnSmigDQHPAJTT
0fL2GeK8T8BG+vsg6CewwsbSvsJAiL60OF2D9eCyVfW8CPwp3izGrX55lpsZyG1Lo+hiN8jAW1rY
JZsTr85yxs/gYiw+6TJ/zTXbLtCUO6F5d4sm3yXYBowlco9Z29dH7FPLeR3mJOq6stvJCcfSpvV0
NpA5Dxa5rBqsF5wYe3xKAz9Nk/eszs7PZyHDdYu/ll9Uc/o6jewjUN44pBrjNzVh/lCVTvw56xP6
sRFZugUZvKqQsbup2NDaAweMT6DAhAvwrGEZfMkEHZDgcIIKUhmGu3hBIoh73eTpo/GD+WLr6FhK
o++snOAT1tBrEwKVOp7gaVzeJB4zXKeZ5UXUEnGKK25YWZBIL+uepA/rhELMTljE6oRIdDUtMTyB
E4Mhcl5J9NTrg9r1iD+BsVih5Dgs9cImSWkGY+WXOL4KN7iNQvoinrbkbsNsZE6w8Vr3KsmpcUrN
djQ15XE8AR9VB/vR0RTIZekBQqaaDRloSqRxAkaGJ3gkvbL42oxmN0CEGIc7RS8RYtvPxFMf5ORV
RTAQoG6WzXM7m9Y6gHPwkjGshxg59/Ndx9jTPzh2NhIrS5DyIbFg1wYn6CUVCQDMQbMwaVXj88aM
ndfBawiUYLSCfQx/NgTNqPSfU03VZA4BYBN/YPCwnLCb8wnB6ZxwnDhAq52vGZ1ot4JPbeK8Gprf
6dUsQ8Xgzd/cugXviXu1KvHWhyWbIkS86/wEAy01F5TnMpLpWdNCfc0NLU4I0V7TREFIQt7o21vR
IdpYNQn3c6v5o3RlDpnHMEkLTSddFJzSyamTjRPT4i6aYppVQh5ds2McfIKctpp3Wp3Qp62moBqa
hwrxI7mzNCO1OuFSySMGnerI1nyyNE910WRVZZlAVrEKAlyVmr0azVBYsxOQNdBs1vaEaaVYSD9n
J3hrcwK5LprpGp7wrr4B6VXhq6fD1vzXxgxAwbqaCusAG3mrTqjYTlNjZ82PDaMAlGx6wsoSSqd2
FPvNs6epsw1LnafZKcUlIdVAaftRA2ptly3Amqz65jqGnU2SvVVDszU6dRwk2NA1isP7KOvqjZ8F
4zlNWLIu8qzZeKU8Onrtqsoyvw1Q6m7QE4dnKfOlbSWcZj+ZxUNUusO+a8cQwLzDnqFrk5ZtcTaX
a5yizLTNafkKZmYqtkp4zaayh2JrVjGp4LlJnPtkilwN507eeCXDuBau9ufFgEZ9mKVTZuYXf848
ZiBxa4u+/zIMBFdcA/AyVmAhvGtB6PKOqXt75xW5eecJGd1wLE570pKXMxWNj65TlncNCZh3gyCP
EAJIGj4SwlN+IWYNTl8py/EYz1H26AO24pAaua38pC5vgJEUNygYGMJHBWixJHOugqjo1pVarG3q
thGCTR5566mYk6vBCoZd48smZZNRUB0GJm/XyyBSgyLgg0GDrItwi00pCUlUsbz9ZeothhTl/7B3
JttxI0kW/ZfaI9vhmBe9CcRMBmdSojY4JEVinmf/+r5gZVWJVLZ0qntbO+VJKRBAAA43s/fuC0iB
Vl1wa8KkOyRxOt6FveYyxxiC6NVQ2nxZaGGf7zqtLs9nQvCYMlTVLSQQ5xBy4i+ALxRe+8baTdSC
W+II1TdwqlNJp0dT+xAX+zYhTYsOWddvsGL2G0zNrEcEUaoz2SnnENFe9PMxuaozButWLY3LAP+r
iag9DW5GULAlcN8TESEhw0uIujxrfXkVKifeLdfzDsKBTraCavYsF84uQRJ6mQLGMDZSjtZ15qno
O7TleB9P2qiRcDRRLVqim4+zcuZrmTbjjggs7zDoffvQBGV+NejApXie7HlV9KBPjIqsbn6icCDJ
G+LXuksKNOa94dXXIxNptBiJ4fmu5+gbKDxin9SZedljwTgpx5sOLS/GeFXJ8aLw3BdRxt6L3hrI
EqzWqoERZdE3MQbpoaWSRREaaS7jVZYabr+IfT1KBAIDkbTQck3Sq8Arx28U0IysOt1+xOvuXsq5
4MlD1wkzm14u1uRxtBSueinLW2Icv+IbDFmxI+JUzuq27nUM6i7wiyEfvcdYC9JbS/fa+srG49Xu
cdLUGlB+O7XoykHRPwe7E/Me8/QC1i19iLjyefFz5Uup5tumDpGFGC5Trsh2thWZH8yUCzvwk3C8
Vjo+8TNcxW2+7zst+mpVhhU/occqCsLPIGlsmlE14RJcNtXKPun6NA3drsRsLPojt6xs0iOBBbbW
PkHNfWTvO31JU614SYZJglDunTvapdWxruM7eMVoEI06Pzh1W/lOD0saltONnalHFkCkg9FT0tmP
Tj/2z0bZQuk1G4uIOat/dN6Dvh03u6r1bDOauXbOjyNXblOlhyLt6jdDWTCCu4o0g9VYg7tfxX2c
7eGMdddwXXCg9b0Z0QdsvDC8w4pDqamkuo4U+51VV44AVFbvc4r/lFC/KaF0Im6NH0Y666fu6U8s
78VT/vrffzsv+7j9SUP293/1jxrK/cNl+oTwAkvY+3TsnyIyz/xDYPQRuPJswI/4oP9ZTBnGHwLx
Kfw3F4kopRbSrz+LKckHLtpRrDOIjRdm5L9TTEH3/aAho2KDjM8bzFrUatghlv//gz8unpuxL2O9
ObBYO1iSEk2/EVGtTi61z7as8S0Sg+iI51ZzAjITveYw50VwJNWWJBlaqL6TOTykwi52qamGpS2X
MVdn5HHnVjkN2KgisKMUnQdjLpkugXP1r0mDEm2KwuzBlHW3qXIXyhs8wlMpzGhaF9IZ1k1tNL4e
ClbPLmetp5Vj3/ZFP/3GtPdReorRl/kk0zeLy8A1/cnYlbCzYtZXVQe69dMVkcZgZebew9jQLefF
9/7hFvmrqd9PV5x5qIGVG0Mm2LvP1atcyJVo3qvDuMShTmH2TN+YWLmAa/DrI33SBy5n5oCddVyd
4Sey9OXMf/htVW/rlJh2dkA21S4YRyD7s6XtXBCTt4PMzN0cJcHNrw9KB+BHUeL7QfF1MXLlZnJB
UX48aCIkwhwa+IfepqW00hYdREvTwFr3k9XMf1+aPvCnP4xQ/+JoC20aXgEOPTCkH48WLgGZRZ5k
B12M8MKKJlfbyW708bLPvLtfn9kn48j7nQJGlIM4IBl+VkzDpsiiPBXxoY6mzKAyZxy6ruu8RO2r
w6yco+myZyJ6PrbpsCd3qas2cWu3//Y5Y5UDzkDUEp0QFpWP50z6lDPjskkONRsAepXt3K7tMAju
PJtgkd8c7Od7CLnzMlBw6baYNHE+Hoywx8zoGjshqkGpa9gp7brTeIIJHEijw0wKZrJ2CjCwvznu
z7fRkuAOt0G3bVQF4tO6lIbJGId2lRyKsR6Ya/BrjkY/Qs2MCZ799Q/76VimZ/H5+KOQ5rIKis8x
4SbdFHwJXnyIecejAZoRbVeimc/CeTTuf32sT+vt+7FozHEpXUeY1mfrP9mujHlofx/UrEYdT42T
HzOM5n+qWf7XB+OzsmA5J3QyrmezyCwEkY+/W09OeWOXU3wIhDUkNIQZyazMuZAo/QzrNopjUiMn
9IVsOJnBBxuGVdFv7Lmf7p3lXLE2sdABv11U/Z/uHeZbkFStju8wtCEzxqFmZEsRdAI1kx/L0GUi
SBDjb9bz90v4L/eLtRwW4w8njg+Hd+i77fSHZW+gG1iqwIkPEfFFX5rEzo+2Yc4XcGcjGGYVAaud
Vk5sZHFhOn4w9vNwGO1i+k7KS928VIOXH9OgQHcHEvUYUHMeA5Vo17++E/7qe9LLZGvgsDtARP7p
8qSWEYzK0bQ99Gv7Gcid2fgYcj1+oswe7X2hMcVazYnmEFhWjulJ4KgjJRwz8KGHpHPmdV5wQGps
XHia3cLXGfBrE6PhOcPu19/157sWEs0CaUGuwrjt81cVXsEsNRvjQ+6JOUVIDiGB8U/bbX59nJ+f
RNgU/GQ0eIkSxA7y8a6NNcgZ8F/iQzmW6tqLlw5YkeKXpV6zbn99rM/LOfeJKzCZSt6OFnKjRQT1
4+sRy7DVmlPCcl426Tp0g2Etsqr3EbimIAqrkAbbOJ/p/eQ8anlBZGxpdb+5sLp4hwJ8vF2JXoAE
goqfHxpU78evkcGMkDwZwZ56oZkPTiZZTDtvMqpD2FfqWoNo82xFAay0uCdeZ65IrufP5Dmt4Dha
Z204BEePDsJVN3iyX7V1UjU+eAoMJjLN1Yk00+AYQRq7gVIVvA0oQR/cOVMnlQG9WHl1Y9869ZQe
JRHbZ0MjWHDbfJQ3Fl3rWzuqxL5DvXoekazSr0UVa3eaM6rrOQyMfpUxs7/Mid56yoJZPCuNbVyr
Vaj5vakI3nJXs6pjkde5WhVDFexRopu0ARkUgeBwmmWPgBdWrIpamk8RoUkvRZ8b9yPks3oFVDfX
/Ja8q7ds6EwClzukrZuWqN0TAuz8aFosLXozxM99xOJdtqH1hjjHleiQ2TYy0RJu6I+xR6QuaXDm
bsSc364hZbXfXaeXG+BsziPUusa9KfWE+42nn0zZtPQ4PKph7dqVLWsnrUnnUSGTXU/gbk/O8m+B
+fE1ZssgJCgeWwz1cabd0SGbT7xnsoca1O3l++UN7LHbyCIS13TKwXuUGK/g1+uhbRwlaWWnlIAb
GhgqShDrvK9WxKadNR3NV9/VJ+1bUabckSAqdUF4tq72PbMN5ukWUEO/ESK6M6fY/NI3oNoIAhLF
1ZJvhLvO5HNGmiAnu0NZjFY3fm6Eh6ssaJo53HnKy9TKxPZ0i6TduHdBf8qVJrm2uSHj5yzM5VZv
SvOJST3ZsTw0GclPANSvrRGtgN+lzXQlhnq6jCE1Rmt4FfE3HGQsTTSwHvRZELlmLPdhvqRPun0y
hv7MzCVeq0lnA6PnpSJ2A4DaCrurOoUjzEq8k3E7r7p2UNe5paG9W9LI1n3U0plMOAGENAnNG7/l
Btsgea6eojEUyNVc7l4rNaerJoimct9HVAwoZrU7O0q5YFAo5lMINuGYukDFFFqHCdYp7tis3hLO
pu/DUZUb0NuWP2tlcx3SizgItynO0J+Zfgxof23LVpwA9apjXwubboYV3IWdA05xMTDYRXrCNEec
NDTYy1w5uzRWgFiLYCLjJzEeXTwZIHjznaCqp6nYG2sB9RTdhpS+bhfN1ptQAtMlxhjMVaUDEQ+X
4GTnY6J7W4Lrje3YR+URySODBA2pPX19b1XnnBbR140P7CwjzKpjANCaKAct87FBtnfCJHHZTOTM
0b6a1sPsmj4vHGNr1fG9HdgkfrWVPMtwuoie1gxEvnGXernwU6WTLaQEnNOKFPvYi25wcD6Tx/RU
9RpAcC03QHObCLUY2x804X6tFxnyajCqzJ8nl7daX8lvuYE5FiYYPeb4IrJjekymfTcMwVlZMPzp
KvKZInOejhFkbL8CBLguczlf2LFhnFC719d6nLVHbbBSBmj2OcCA2a1WZk4SokdeTC3D9rUWabWf
9ZLhUREMAf2k0EiOemmW+irQQue8tzK+UJmZhkAyI9W9pUxjOxH83W+6QXpnna7Xl2yUzGg92ov2
0BHZfVPN4T2qj/F2Li32D2VbueGqGtR8Sh1lLAlYztZMO/c7SPDmQB75dEBvk3NQdtGnJhQ3rjWO
N844zxtD9f1mef8QQFNW0CoYNeZXbYeuwuFJyw6oPtkKyJQ0wGZmL5K66P3Swm59gAUxS1Exrsjn
4o3gwLLfVwmlT8/9t87Z5m09JcwdpkpUMU0l88tWdA/wb+u1jlbxwqwVSZghJin4R4D8gKcmMj/T
qjbdFklqLT3idmtDRvrS0WA7M/pp3cUBM8Cxh3YsSaz/ZiRTS0e/ICnOH1gnD4XXREejZt+OWI+W
vxpybkzQ/x0lQqZdZ3PjbPK5+Vrgt9iKvBsee8j6b505pcz6Cl3eydxyvkwjraydsGINzwNYe7Jt
2Y8BU9lXSnkXk1bbpJci9jPKcon6rp09FbS3p1kou1Wl981rJV13U+EaPtYdbI7cFCcPmkfmA1k7
R4pTsIUpHNwamXedBTUJQwHjU4r/JDJpUzQ6yQAa3Ycu8478qLheLIIBeQljoC+gQb1MSrTXDs6o
w1QX0KbKWq5dm1vATgp8L0Fo7XA5Z1vb7YYN/iHzPsXldRV2LUkdgZ4cgqSWJ64gae9M0Ooh0HeD
ZXFjw9TEsit8YjzkVVhn1h6BlHFOs4/JVqWs28Cq9XXujuUuI2Jpm6nWfeqXhDYWmtofWnSSvtuV
JMOngeXuoiUDZFXgPFqFUCcfCjEZF71wy0uhArb9sLNA97caoQxzqpUmdrYh22Vp4TxaqU0Tp6zD
s0mz3HIdBGZ2mIG+vnaU4+edMfbXnalNwJkrD1UykmDe6aY3Nou4w7qgYq92aU4wajDo5THT546n
q8ODneTZVWVb3aXbTtPeqFu4Y7Hn7vNJNYcRmv4KrbZ7VhJ0eUr6wt2Z4ZA/pwUCtE1aefUXM7Tq
rW0n6Ztn5SQsVxCUD9hF6CUlWfPgtNU3MsenTVOXKLA8S0l0WBAznwSqLtxOWqsd4L6zl3V10fl1
VFhrM8Etpwdz7IsSQbPVx5s0ly8jc7N13FcYwZGYgzMNw/mEArJ8dvRiOCpSJdauxzsQDQsgY4vJ
PtrF7koXQ/ucNClrdp3x1mARaFIIF4Pp1Kl134keC/OLbVIrroRZTNFbpOGU6mLGKjzYXUGZ1Glv
tR0Vp8mq5EU8Wv090bHDs9nE7mPYe0wRF0seIYFCuWiHrDnPnNynI1LsNSyERySrxDrn9vBl7vT4
QqR5vdbcASMhPAbEn2Oq++yi0IzL2VlD4qerIeuAPEtM1nyrboJ9kYgTMM1snaUj7wzUgMz/s763
iWVe0PcrPamnvR6M3VFvMBGuO1OWLGezCm9ddAKzj6mmPzC35jWi0x3ivkTY5Iet0u4YGYstmGx+
N14KOwMs2LFScf8ClPpdYJatCy3nKjBx/BbACiURki3OKYKzXBD30Ex7WxjBw2xJ40mTlfYmUc+f
B2Dr76xCJb5e8rETEKF7nTyBleyt5ltAyBXbSeH5iJjv2RgHmy6wsQim9Y1tPITIXom6ZXkNsoCb
Kn8QViFWwtVunGFKyQAqlC8cd2ui2Vw1Bb4rMxX5amJzsnZgrZB00hAdQI29Kgyz9L0pfk4zGRW+
Rp2MO7AreVWGezlpctvb4ysZq96OWt7060Z62xSeGngt+yhb5nN6PKBEsfqty4jUt1yJKz7gdhbJ
pJ/NVr7rlf6kKj44Knt3J+eaxK58znY4Vies9Mxg4OqHp6QY3rQKBUetcpimwyCPMY3dDfOJ6Rg3
M3E5RJCs5DQwXK2afgdmFoVJB8ODGp+3DhuhI/5DE59vXG/zsWvPRTcl56k+7VI7ZDfPhsunqLZB
Ck2XI84O4gYme29BnfdFPriUJtUaEm3EC6IMria9FdCUkmrrdu1r12jlptJKtdPteDHUeoz6tXzb
zJV9xjxErhTaMbygxKRrT7FtbssAlJPovQssh8dcqx/HXDEUC45dad9XTXBiyaVhhBjkzG7UG5b9
B93zbhxZ7Agvg5GUZE+eiEfii2lSMjR+1hmf+wyK+rWn6dZ9mcXkW5fyefJ0NlZayCIfyUNmAy73
pNgmfYWI2xlXJO685IMHByenq41Xi4ogHPv+izLUyzTEBzvp0e07WTz6szeHX0TVIhhvGjc9YoHA
pT3PK3K4jZ2uNkTOfJ2GiczULjq36nvhDj3eCiIPoja+dYww2jujl/pNPfRfNdm4m2nEqzJQw5z3
fUOE5JQsj/ksjpYRO1/t1izQ5NVQCUioaQ5xbdMeHZOlnHC8aNqVo84WGpm3ucK2oc5JANaabZRP
N8AavO+waxjQa1VGQ2eVku0idnKQo3GGgLhtyVVFs32VSVId/FLWafJEdp490rjAbsMUt+OOhnjA
TJSuppl0kNAzneFxGJWrlP3QHryVo110fUfAZ6uVCUoij6ap3Y6UnKkHVr2XwaMbpsEbeTg8gByV
EYOFjLxhK0IhtSb/hrIo5LbvIW0FxIaHy0xjLvvgsQ8pEAKtpsYoJRD4WE0X8IUpgetgPmmmRZUc
O9oGHr8tLgCnxcOm82bKDnQEbCKYvPqFvlQnejwNr4mS42Viz+Rp6qkCVcTkMErH4BGdF03u0HT0
G721uo1tAcug34W3qCxH2zp10bCUvF5Xgpy1qvZLXQxsHTLNFjsiWpoDe3s+WoP7gceXAh2FKy4l
R3eorzDcf7OzXK7jhu3fyoyqK6vBeK8PxaGoUIwqXvkHmba8SFsjOBqRRVOgpch3e4cewTKpeT/e
UJnaZkZ8T7qOwcwmJQZVOGb+9f2veG4ub4RN2V86ibdzLEvt0SlVT23eUYNNjaRL4Brj5ajY9mgU
m8x6VGHfeikXk6RUayWirt6+N4qrbGKMAsaYMAP6xlkeV2IVx5G30zy+Yh6N6dFWXbGz4dV8KeOO
E4gTPpF1RGFs6qcrK870r3kv+NURTfCdodEfGmBdV+nEfhdIs9irtFenqZrnzp8E50V8ZHBXWZR9
9RBVpW/NSY3CoKK27/vMadZDGozpKlZ0RWheshj0OtWJwBZbmoNVH9JA5Dn3v1DauVeG1RPNv3gn
0oSOoqvOvKZpJb5nr6MlU6MuWhWhKom/GUfzPKs7cWGhqT8j+ooJmbJoXgUqPb7fd1pcqO2Q8AsY
Cgdu1mQMbiG1USZN2vL9oip4A6zE6WqUWddZv1yTrGfKpvOf/FbTRUlS0ZHAc8839UqdZKEXO4ya
HW7PQsGhCwgDyUaIc2VMPI/JHdCZgs/2huUDs8S+DaWnATMe3HWVYZHonMpdTyDXvuaCf4KIuzk4
xfJ/y46rpdsTNywY3xkqmuDeUY1nretRE18j3TITRAIkMcQt932ksb3WHfqs+FMp+HVNBm9KN2kq
JdxNhuJDk0krn2glFqTNFnK4h+ODukIfg+OAOvEpiCC/zdiFqpUW8QjDYWM2OXbBMaj08il1Wnw1
9aQhRGwHEieRcAf6DcUBZ1hIm/ZXEIYpO2Dk3zuviOU5dUvzpfOWy5uLLD32JZdpaEt5M6aQ5d4f
WNmm0fccWOYTuV8ceuqREZFtEhw6Wq456kOEAQqpWEiq0XVX8++8Jk7PWHyfgbkhgdNjSo+ueimE
6/kew7xdOzTBUXT8OkQB8LBPPIEAoTw6FgVJDc3QbcLSnk8GLfBTlQ/BYzNiB/SVrfSzDFTHZWHY
wdHKDL55R+VjrQuWw50wLJofjEXdtbXcBWNFa86qLFoKFsIpP3XxRyHS6LlLHCWeQ5FUT4wiNTLu
o4pnumysYF1SnWKiYn30TK4UdmftDvlW8OYEFSfsdcs92IiZO8+qgiM+Hdh0LhbjvUY21xrIL2Wf
a0cDFCPqZJ8CY/oKAXv6Ng0uU6iWDTmZqrxkNhHbCt6MBF6f6+1QXERj19/FYnS/V4MZvMXlhAHT
IsceMhRvJjMe6+1sOXO4gvDQHAavDh4T4qIKRFgk1a+dkgb3OquIyft7+/k/QoffCR0MBN4/dM9/
Ejrsn8an+INSnJiG5Z/8qXLgOf+DZjr9a+CNi82XcdP42nb//TeMGOIPWOqMS5nQWvwVwGl/onKk
/ENitpUeo75lBu8yxPpT5aC7f3h0xDHG0hpnXPbvqRyspYf+rx47ZmLD/ftcCPj7Mnpb5g4/jISg
A2cqIWjmtm2rqsdDl9NbHHS+p6+y3DuvzLC5juKM4Y+TyrsoSrUbDBDQ8xCIEnURu5aftRPrtADV
CqdD91lRqo01DdUjuGc+x2Z3GK60oYyvkoaIXBZwyziU0ZTSlZFyU+mJhwaX1S3yipGg4nTeUUul
Nyox1N4LnRYLBYPVQqGEZt88mjix4uhyYv+awc/pxidS1uYnx4jmeB1GXDY/IgAZr2XasEvIRH20
Zq167mWUPMGLn69QK+psjZL5cW4wNnoVeE2fR7h7HZoQ2kKVmYcQ8/R1GNnXeqdRryCMk/e9Mal0
/cP98heqh3ec5qefYBlF8qsyZkWRsPDzfvgJctjCeJpb+1Y1hnewjN7aVHJq7BWJdTCvKDs7mB8y
965KarvzYpScWmW7peXHJJjt6IzPG5hLmLVUP5xUYEUXsjfL7yDjtC9FbbU30QKps+IkOfWY96Cl
Rss7NmMtDqOmwudjlJeu29x3yN32VjWeO+FIzymSO3Qt3xM8U8+/PulFpvPxvmNGv9zALkII08SK
/vGksVG6YSAqoIdlHjzqy68fEvP6VZf0pzWHDQ10UcAJCdMBE1GxXOUQWbatkbCj6SfxXKU4f3Gu
UU+FhFUcx5I+fTDzp9qQ8pUsKf0s1NiRRog9zo2wZsvkBg9Qc+XOi+PsgXSPwbfTTOzjgnU+Yvi8
SwfDXs9l022UyLmnjU4MZ0IZ3wsbXATSnD2R2dYeYQyINYza63iaUxoio9yIyou2VvyYVR5JG2Y5
vqCuNMjDMsYXKi7j4MxZs286FLNBhJG5GvoteZjTDQ9leuEMaEWzNo33qfEdVWMC6ChobNqriSJq
zgzpXQTu1K/juK2BCrJnEKqBMRovr5yimG4IJbEh8BZxcsojoz4nSUjS2yiqVxdrKRHZIxrUlYU1
F5qno5PZ0bY0Bqv4DFq7OFEwTleo2IeTldacnDT6jJjNSCX7uYkSz1fY5G4I950uW1rA5wxAwi3c
ZbUnAJBnU0spC4ax/YK7vn72AJqem0BxfBFOv5MlfVqzFokHKsMF7Y3lmt/SQ4n24wMjmeoF4eBo
+J0Few4P2LGG5PYBuwOZlg4KJWRG3DtI/V/wyQL56pbZiDnO0fekKqeLypYB/U9Rf3Fqk7o7ysSu
dquvk2em67q383us2p6fDo2Fy36gGMgWWVaJSR6wTagYb4XTZs7ZKU1iKQ5hHHu0ZLX5ZC7jSJar
eUvIFXuuSpXpsbEwim+sTpMbVJU1n0kVe9GkTHLfb1s2ABQnGI5PTW2xT6zK4K3MXKTQWt4CitXb
LwVOkQskd5TjOdaCaG3gcHguRLpjRqvlfg/3gBKK5tNCg0mdTepG7qUriCn9zST6XZzwr/VqufxY
mFxG0MApcBo5y6P9w3o11nqrhaoJbihsbW3d6Y6+mptau02UxxkgGSW1sm61u2SOMWlaU+VVJ6Ky
qKddmNL0UHgGGb9kNTOvdKie0sFG/uTV4zJY1hu2e0xTudIy0w913GvbX689f3UCSNr4WjZuLBIg
Pt0/hUrbRo9C5yajxtoAx6QeqsJwW5Of2qzagnUGnzTrhSTfBpKApW1sEhSeBIqRM320gzeePYOF
eS6fjAmNn03G2TGSVR9s68wN7jKnZk8YYYn9nfjnU1zy+8U3HSplXS7qR4aPny5+jtpemaN1U/bL
vm9s2+CNuzlw903bMFNUsVqa59NlhmgXeaDLGUjkwAf8hsOxXOSEoyebQ2bR78CqqN0RPebtvJGe
GH2TvrhUbktai+T8xxw9M4PGsX0j0qniJ8LT0aIKOQilXPbTtZquenNMi50zOLhuEkutJtmwDPV9
8EVGeoIzWXOPREJIHB+OvYXbEG6rLJoe0Y+rXTMOwQFnUbMAGQrX76ScXuF7s17J3NQGHMJS3yia
6Hj6U3ICmz3O2qJeUXhXh8ykNMBVQy008tZ4f/QCTwu/N4EWDRumN3y9gq6Xojq/IfeaHkieGIPv
yTr6TqNJbRMRsc+vx+HVzPJlBVkuDaaWY089ejKpc2MmaKx8VdwICHt5eicYxIWYiez4Ky6PF6PM
ywOWu+mQjpJ589JO0MxMnhPQ3K4tJ5suoK/yLvn1TcwmkV/6w2PoGWhjvHeNxrId/LRtYK0mQiwd
6hviQzqk+YIHbPW+NmfAJHZzQGvRiQJOALxfuGUrVj3ZslNowlmTNtgaDhHY6nWUJdmxZnRIY4oy
N/UHLYnzVRgW266GHLHiSRLP88iYb8l2f5ajObz2sWNqa3hLuUPrzC3jHQDj7DSQe7wBOYvEYTIL
4EoAF4Jsm+m461b4xPq9G2rTelaVc5jM/H4aS93gW7Zz5mtI573a1q4Bks8jbjXRfyfplCUypWpu
yrrcA1JodyZP7Z5+4bLlXH5XEGPdl3ZK95aWDvN6krHaeMb8Ra+qYm2UGBT5PhEegoQHwgvpajgJ
o1+fvCfnBcJlvgZVhe5AT2iYeNmsrWxD1TtVk7N5kugrPL/q0+iB90D8wDQI8IoiFsKFlIvJp3Ux
p61wz9C1jti3TH5usBqsGLtH3wFQ6TfaQAtM13BRHIU78aoif3vd4J+C2xj1zH0m+imcbsqSR9Nh
qRDHhj8H3bumJZKM8l06lSY2N+gLIZMypGvme0syMZ4jJKsz5ny7Ss+0rlu2P97MaJ542Y0Ka/Gc
Z5jZ/K7O3fXMyi58rVD6eYhgHhdGiaImHMvyjOwszCCWbhhf9VLFLvdTr66TwiOIlL7FdNOwt9yD
d4BG0BK2zDQhdYk0U9om6/OUCAwbzQbFN3Atc6D4dlub/G27CZzV2Cwthrhml4mqt1l38AY0tNOB
WMeGyt7wU9x0JaMg32LbGqxGolz9bEzzC8fJoyuZO6PPy8Djyizdx/cH6T+V7e8qW8zG6Lr+6x9+
458q29NTXLz+aIFGsbj8iz8LW9v+w6PSNW1Donyjs4Iy7s/C1tFhwFK4QqniJfvBCu38YbJjYPfg
CZqhvH7/WdeaCPstqhRqZd1D6kbF8I+v9mcR9Usr9MfFEQkpwQUUVEuBy17xM+d7Zu00unnRxgdg
HjbWfMJ59sPV+Iu6bamMf1h/OQT2BfY/DEb4yngEPr6JeQ0uYw9P7QfsxalycfmSLGxzSf95zf8P
R1m+xQ+bLdD102RFHIWAqFb7Vk6vneX//w7xSTXtxKXJUJpD8MA74poaula/KffYnC+f8uFyuQBv
TOSLkjuD7cuny7WY4ZKQBG2W6aJ5KRE2j2yGKZyY2Ki9FcDFxc5FXzDraT63Aktba0wbm1nejuDK
cRdXTfMgI6y+Pg3qZN10zrW08sFaM2UZzz0sysy9GrE2SCvbYhMObgFksJA6eZ/ckfk4AZNwkrPW
HhCOlYzB3QqiqNtCxNWHfZ80PsVRJJixgNBINSc6ZRWbnrTuiYWOm5JRWU+jW2TOmQBFhvLRKZjj
WXN0ErVm05nMwCwJJD+RZgGgDPN+AjnaZWt4WP157+XqnhdotubVIP3EqV9sljZUtLmxcbV6WLeO
ynembM9JWO3up2I2r0fSi3YaaoxNaTQJDXyRrrJeN7dtilnQmSr95DK73hBKM7H1moYbw+n4EFqd
546iL1AqF+//MLf6ibx1ngfG3n5Y9tF1kAzjC+G48/WgCNPx7WByfGcAG6bF6nXEQfYVl3uTrNkF
qntkt5YBfVN/bZqJyCQEot2bVpsTWSAJiReejN0Ig0FnXg+D4IOWC4w/4VQygO5WKA4BAM9EZ+TE
sZ9nNhN8QEGgkQOrcMiGb4FmgoR1wJMk2kUSmq9dC7JknLv+e6Kme1PJV4/U7seJ+GLf7LX4a5dO
yUHMSJrIm6/1XTGar8usx1tFY60wAoIBS5CtTgzEVPfQkxADtpPvkUxOesw9q30gjdnxiWx3znK3
j+g1j8HGsBrIaeBKrsdMJoewMIa111TNllJS0JiSCrkD/nsctnNAINosGDFlbkiPyZR7xoQcQCrb
r+uk2425m+J9T4Zbir3+tqsC/nLjtdwY8Dmv8bDDycqC9EifDjSmVvabAU30petxOVe1oQfrHJXS
WrJ2XhBSkyQHUo1yttCEoxM0HeuB3xNmfwMrK0R2GoNvKAiXWrErsi4poJJdRHTrTjeb4DlwLDB5
k9SCCzl6qKfSCLHmAkLqV9CxzUs24nI9h7PtTyo0j1iU6/NaYw+j52o42F5lXwXEN+zg9hhXjp6H
56NpPQR5TRXOJg46jTUIdIW1LXHud9CM+imbfHJLg2fSOrKVV41ltzK0XtuVCB3fzCR13xBukBoH
gfSscXTvOSJIYhP2tQn1mO7RRms7D6WTt1yPQKQQj9T0PUOFmPjtMGUb4jLFXm/1eZ+T8XaehaF5
x1RMbUhopNliaJa+c52i2VlQw766MhjgdFnRtSC7dz/EMrPXZj8xsHLiAQkSzdoXPW27Y03W9QUN
v/GpodY+FX3oXbIBNe4Yb6GWhHam/Q97Z7IdN5Jt2S/CW2gNwNRb0EmxESlS4gSLaoje0Bnar68N
xqsq0elFr8ia1iAjV2RGyByAwWB27zn7bMfacC4H4lBurZ6WZ1Q13m2aNPIFEMZw10zUVMY0Vtdj
W4srY6RR1Na+c5lVlBSM2qEKNClxX8GY2ihsD6CF0aCsHZ3q56o2lsWL9CJ110DLlyswxJm7kkI4
G5TtJUDAQX+1E6GKVZyX8X3d9OlvZxZtYPQsQhm1gz1TA1kunHRw2lW7xwQJRrmtEizyTgwpSbfr
y3wQAK3iso4fZnoZ0SrqwSDx0sRik/oAHRDLzgd+bfRgsjc8TNlUX6KKm9a5Eyb1OhVSh+hapP4F
eT7ODqCQQOsaUcskzGen6JJtK30BE8YZBwspiFRbo3+hNItjegt1t7n4p18a19hY4fNoWzfsSBg2
9dxf92yE4fwRaMtB1htvZd7UP4dawQ8p++wuJ1B+H6c6mcGsAs8kh8zbsnfdAPBq/8fVaSua+Cku
37qBQ5lwJPewD7y0QAF+wq/jgJPTlXptfbTfUwseFzsMrdyleWhK4dzDw6NfPiL2hYzlLv1dvHr4
7NW29zKqK8zhN1i5tyGZatEcLkOiamWDzq69X3eTSVfKyhfJSKbaJ3dU7YauDv+o3Vja9q3u89ao
NlsOmuidaOrYcfnYJwX+76W6Ra853CazoQO/1Iv1ADJgrY9LG6vsXsCFqgvO1l4GIy11Nl6Y4YIe
FpPs1PTXPnIq+rBLEaMx/OSLyACcGZqCKYAOdAxKVGu4bGmzXzQwidnCe31xSFuDQ4xbCtUt6q85
oJDID9ZHzl5+QhPcAOb3/U2DnNiL5uDNqOhUHqerYamazFXHsPjaw8NIRQEHPK3at3pDlQjMStrI
o/csTiLlcoDvciv+/dbrzJY+bNEI5zI0SgyHosWgV0cUkupQ8/bsRpsLkp+zRwK8/L2k6nm/nBq3
zlJt9BQ98+hNGbF87FofbZ+WohIYBDoGy+BcUvoIDWPUErdWM9kvRlHnW1kxwcFtZXBzKN9hT1Jb
lJHyT8o3/AJFc/vQZmJ+ZCJFtyLWohuVdv69TBEoEvpEj7ep5N5rLPFdsSEl9S4xw6t8IFL0n56m
Sc76LYczDt+a3v/pZah9K4idR5ugwJ54mvjv55SpMXyddH7saFvDTrcr45pOv/YQhRmLjLVo5nKz
22rOmPyQXevd+WU/7jS9c57g5dhPfaPZT6lTTdd8qcQurmNtMyWJtqFrjjomDMsvc6Q1X8u4kFuz
wbpOgsB4/XbXlUNdsWw9PO0LLFtKcjCbNr10GtTBdcn5UHaA/Eom4m6E4Hzpog7cSj9VF8WkrG0F
zh0hhG7zEpM2fujoEN+EnhFdIGZHUPg2l2fPwL+i2R77Cs++nMEXX7utDLcI9CJYx1D/qFLL7Eav
0+JCoJn67ofAGxVnXrJLEj6G+mzz+GesuFlb0kuvkXZEg28Vayw4MUugsTTcEfNnE1XWuJ4uzCqU
N8BM5k1SOqCS0XJPjzquFWcl5yHdzkAmkJNk/lXuTymEfze9AWINAc1C1mF3BeqYgWKX4Q4oZppq
vKndlk+3G8PJdeuSpvs4F262MSlfJitSxv0t36b+wn9LEwztFmmnyiWYJVeWDx0eq13HgsMeCKnj
pWGb6qZGEIOgR/T4fZEmTIOBqR53xA4jqzYRgCC1h38aal7Rs2O2rXaV9+hb9Ld6mXKqFFro4jr0
+hotW7XU/wyZP+qIiLZFheaC9B/j55vM3y6QbtvDQGGHGK5uNSb0KjR7ccOghyYU3DGpmuFkaTLX
PYjBnraemhpQ8CYiAGvqsYAUvoCUpno8KivZWvOdLhD6wbLLUUWE/M2DrdUQM3w0C1cdoJ11yD96
m1rQ7UhIqMMAyIm9T3RrvgBTJ/ZDneyXK7px49Fc09aPr6lnUlTrkuIeGlCzRZUttzOJrXvllMCh
QJ2Yz5OcvJRvQ31v9RY2sCzRLtGC3naQf1cQteHxpNofjy4azCMgIB0izzydwisuI9vkesnK6URt
s6MDNmxLBAb7MEQRCbVBXWJraTA+1bq7ZYcYI8F0AJHH061Jl32dtaL45UrtF2qWmxEE0s4ch2LZ
t9UXUATNlTsnD0MZz+vG06KA1WrPjejXWC3lJkKhjsLT+65J/NwqRbRN2EcdbrwhiqAzIqXTPYV6
3KlI7XArrhdipc2uyhQ2Kzbi1yr8Usk4olNBcLBIcjyLpdV3+3lO4+eo650gI3N+Xk3d2G9Hoo7v
K7rN1KsirD6rwowv41RUt1Jm1XctyuSKr3oBQ7BCZtq7eJ8MDCCb3APB0PXTfDATP6MAF3eBFgMD
2pRRbd+CMJlv00g091WUZFu07S7K1rEpNgKMxXZ0odGETRzv4YGkO2JBOZLreXKAUAyGyVC0i5q5
uDR8zUKxRNResxnKyBoQP5IMml228ifbe+MHTWbvi+F3Sl83plPe9XUKigkm2HAbzmRwKjKa4YHF
7U55iP3NooAllYHnhGbY8BQ3UBp/2rFdD+s+nqcb21DpnXRUuesw+/8QDfur1WjE5vXk+eoHYGP3
kMEyfQonVw9XteysR335QgqjIBMQnkcwStldxolnf4mLVj3B4HUCcCzDIXei/nLQpuyXgr6GP8Tg
4ZadCm97typ+F62rr3th2C/IBEsAnPCTD0Zm2leNQigmcMIj4+mlzVm3tbvtpCn7myXdYoty3UCh
Bf3yutSmP1nvet/N0pXI1WdvTaDcvMOGlK7TvpjAKcczVX3aRd2q08ZhI6aGlSzN0yCt+pwmMgVL
1GeNOEycKjBIWvNqMLxNBKdsA3DyQctRXEpVk3uDPpHCjbeRPorMzKieGiu1NplAsYQe2q0B37Iz
3pe+KB7KrCiv1JybF02DNpn9fIHyH45nVnmdFljtoBUBxyWh/ZlUjhdiaJwLoxPeI7wbueLc6e05
xQwrWt3hN3Q+CgaOm9+yVUxfRsMqv6V1Vn+vump095XmIL9MQmKtYBEvGH6iM0wOU0re2RaRdus3
9U3WCEJ/OpJLD73Z/YkGD3Uq5Z2r0fckSVo0C2Wli/UUurjGtex6Lnsoxq2l5XuFmWaN3rG8ol81
xPSqKnWNPj26Bt1DaKydp+3W85waKwvklbZJza+8/7+V1EGy8k3zVx2ETnTAaj74ZdvdZmACNja2
+cexaS0+XPBrDFmEd21llT8trXq203Z4xu9zPxNnZO9cFEUbDTERmJ2Zlb3SLAgyXX4P+gaoOc6n
5qujw3lZh7DERNzpu7nvO5RPsU0XprT3MXyYKzMjSWWVNR34H4IHAkI4op+Iq1rUwDpUHEsDyh2N
7gNHHb4neO+eQwr6myryn+zRHi71yjD3/CkmdvBa3duJ/RvAWHPTl2qC1xAStZth6+C+TekX35+H
fd+43LHS8/ZAyceG+go3xQrdJ7eP7YekLyFsdwkvbOODdJXsqaZY+DsHEpeyYvOWM8gjC3J2M1az
ONSYp1ZqUGJb5TJ8Kf1shiA2eIFGluG1IHMHGKnGKcaEThTAka/XUT/IrxKSNjtc7a4oCnWhvKm4
CxNN3Lq1HkFGF+a1EffWq0E44LpMh2rbdEl0CGXc3UhnjK9yJ3Pu7QrTDh69OdS6H6kEox1n7b5g
ud32lQWqWI36XRh2IsgH/LKlysr9BNv2XrHirroReK7v9/q+yTt4T0RojK4uDlZUTnuyZp/Rv7hB
GsV8sdgIHlhItaCw/P6KrZx7gIkTXbdRnbH/LeVrp9I+2eSq+mlha/3ReqpD3x7hofxZ6mmqXxr0
Iy+9IUw3VEsGJltrPnSmRsal5puOD5Suicx1Ket6XFlNWTm7WhL0ufbiBuH41OQPsvDlqnAmfx8n
i0+dEtYDBr8/44h9Tp/ZqjS11Rz0efjlOpwanNws1myqOCTVaOVnA2FokfgGAG8j0LBcHHj/Hdpm
4rHAK7K2iaUO2BXmG8odv1rEDJsS1BUCfr6v0zAE3SheXI4gYzpfOY1+xx5KUDmjTKR1nvHL9vPh
0i4daytqeguA+pubKDSC3tfC11hYzq2ja+ZdO/qv9WhrjxGv3jcaq028cdqyRj7SjBAoPWNJu3LK
ve6PHVj2Wm6EikhQwW57xoL/sQoKmsZ1BJwaOnfw6N6XcwUQbtlrXhMMNvW7XqMYl1Qlc7Lecx4v
znioP5SoEUqAwjCwp6NJE8f4Bnd0RvZJbhNMZYT8GAfwKinccZtHVX5GxXRqKEAqhPE4iAJY+t5f
mN6KivKjwYXFXvQwpjafjLQ3vuiK2PHP69XvpUNIhbgqcgZh84CmYMSje2hkjj7lFkNJMhivslxl
gWhStpxM3lUdjcW+JAvz3xbJGdQ0UJxQh3MgExwN6iShYWrkSgVTxl00cVmtBBhB/FL85fPrOwZU
LNfHC00LwwWEY4ujW5mx+M9VpTVBMdHcW+WhRhu99tKLzKSiSf5MfVtNBhXEfI6/dPl4LiJ2qcS/
r9QzvkXnE8bS0qM5qtRPkV3Feha1gVegGmPTRSGjHr59fpHvdYf/PEQyNnVvkTQAGzDfz5fR4HOh
ECIESlG6dYeYXUTkWuF1bupzME/muOo7f9wSyNzsPh/61PyxAPeai9qO7OcjuoHv2KMRmVazFEmm
bWU5KqKuQiHY1XQir3CROKspVuH282GXGXJ8Wy1bZ2/OkzXhWr2/Yqv1RekmDAswMD8YRf9N0M0M
IsGs9V3m7+fDnXohQWBBjSBo0TOOQ7yjptYNnC4M1yrnoTbrPYd/SPShq59ZZT7gIpYJSySNaXMC
Z6HRj28o+NJ/niUhqcOv9m1uTmH3e1TMTY1wPkgAODmEN+svMXTZQA2U4j+/3FOTFn6ycIVtQVf6
8NK4lppxuTc4ziP7ziEs4EsVscR+Psqpm8ojXNpXOo3PY26UjRqgswuWnrdVgAhcWhH+NEJLTasz
z+/UBdlI4j0b4TAtxuWn/NX4y8ZOEvIysKAONaEVQ/mM4vP588s5N8bRopY4yhR8qME3morky2Zv
e8U/7fX/I23n5ORg/iHVYyqicj6eHH7qIZxUTVCxd/0Sdbp5MEtJo6wfku+xxgqD+UYn0I82C4B3
HfArEZefX+fHVw9EI3GluPEQzDBR399L26kwxpUoHyODYDxF7Mp6MLL6KtdSPC2VLzefj/fxvi5I
yCUG1XSgjB2/ezXHKm8CZxEUcmSDIqY7klPcM1uJj3PRooeOpJzSLsHaCyPv7wniR4Yi1y2vg0SR
wNZWZbLGLX+FVuMcLe3ESFyE55AZbkDscI+mid8mCehNrwxY2vDjaO0l0NyHqkkfP79tJx6T4drI
qnlWrFxvqa5/TXlRFZnlN24ZzIm+bfIXzcvXaSYXK9GZpPuP8VIeqqW/hjr6xlKjEguTAAhG71O4
l3YEaNz9Jw0S2Egv52+Tw36MXK+w2dS28jZ6g9tCcGTdqtlU25Tu795sKaMVjUUBvLCxMjleWh2U
RfAsqd3zlzDnHGjX0sIGSbeIc5Xa5ibxpBA10YUNZUcFe4JIRTA92TCDSOYzF3qsEmOzxBecvp7O
C2BAZTh6/fKcvHUfkipwmVg9+cUS8t57Xychkpdi7txDl+f0T3NEl1Dcdi5JpfSsxYWAeJE4dGaN
usqwyX4rQg5GSsQY2As0V3DVQwpLRZnV2xb7M0BmywWcAqd4ERThPupN96ClWrce7dIO6G0PG6U8
c8046YYSnnuV2WgZ0oyEhpH1euNHw3p2o3FDVGjuc7dM8jEgf+s/3cWy9K/nmgmpDgUH3yy2/Msm
4a+5FhZ9ze5j4r6kWnvVG751wVMfgyhtsH+TmTsEnw/4ccODbg0zB24LZC/wFN8PiNu+74eqKAPf
U0QCJSXqapIjroRVqX3oReoqpvT6QLRTdPn5yCdeX3ZzOmpdtDgfzxxNNPUaIngJF2eavveC8EHE
zsYDCLb0z+dDnbhIBB6sRtQ6+M/x1pG+KOfNqZNB0Td0RUAVoOysAHIDUWguBPp2b93SYJ9WaCX9
M1/ME9fJvspC1Iubix300VR3CaKk7CRl0IboEesBrdxCMcPl0Zz5nnwcyV4WKXSPy/HKWew+f08e
akBthF4wD4BpPE0TphUTbT5vkWX962nKdgPBFMIoTh8fSGgVEWtd1Hc5uoJu2MyCwquV3gAYFjsK
T78/f3qnLsviwkzEpnSRjz9bUZJXEiw3l+UUVgCoSpb0EOnptLmVnWM1flzsbZ28Fz5chkND+/jz
VaMNiUVXcGWa/RBb2hPgld/paD1gdTuzB1ne5fc7b4biWCq4NNb8N87YX+96YcXJJDWEGAB3tha1
Ur9E1+/m/UyCApyKHEL353fy9IiQbZGxLS/d8efFrlwP1FYW1EZ/yPzqpZyMB6vJanysAs9SZ159
PuCpR8fGG0cNuw5GPJqRDhxRuFJuFmhdd5jyPrDt7CYR+plhPm5sCBdBMw+yF/eOeVxQ6D19TBL+
6KDXzAV1RqpRNfJF/PxiPq4ijGLobDaAFIoP+DnYD6NMUyMLGouKFpUe3JLdqyvFXVorGuo4Oqyp
PLNKvumlj2fJsnDg3HZgDh6T/MJixtseU0zwHeTLQ+5ThpNVht3Ip0s/S5rY7bQI4kHBkG9LbmBF
20t392qso4ucPvJuYFs0T079FYsp3LyqYnOwbAvqxV6PLE58803whSh4nTO//uSDAWnJjCP43j5+
MEgS4pzOBmENAy3ZdMKDpI3UOT9/MCdnGbpKSkrkln7YchY23hgZlXkglUt8UtkHemY8eK46t2s5
8cI6iMdRVYJU5Az7fn1FNG/JqpYsRGNlIWQJ44tR6OPu86s5tQLhvqQM53Eo5969H2UGyDsC3c8Q
D8Fq6N0lN8JBkA1D4SdO9H+/i+bMiEyUT8ZC/z0+oUJ1E0S+8YpOWfh7uXdNIu6KJnz6/KpOvTy4
AQR+U+o3wEXfX9XYZhJ9Py9PnjjebTYZtNhC5zfNlnLXRI73a8hhx1ItbM98qk6teShibfbVVMo+
HHooneqxZfdZEJFcqKQGGwCrR/pYpfM9y/WZ0U5NeI49+F/tJTbp+G6C+UNCCpSLdJIq25Me494N
Jryhz2/mBxIpnljcZkBa+RxZyJyP1lW/M8fOoeQeeN2gPyaxXu40FMerEBtJTm/OHb6lhlcSTqP6
m3qS2bWTu9Y+9tB0zuBZaCyn1caooadBHkCP0XXpudOtcfLOu4sZDk8lDuOjR96Ere4MRcHXZrRp
E6j6xVB+uUZV1l4krvfUjVQn3CqmiSHxMGRDj4PAL59jFB2zWLhCQ2FfUEXyVwKfLJmZXMfnN/LE
u0ZPmy2o61oUF48/iLnLb8ArWQaDnH9Xs6F2OpErZZijX5lePh/rxO0w3jTGzlKoZdf9/g0w4Srq
NpyvYA6N3zoFh03h6C9YTGTg+jIFPyLUmR3GiZfOMOjYsaPhi/WhrN83+TQ2+FeDIXW+x0kEZxLV
Dn2MZl5sYvW3uhlqnHKyD/79tQIW95eKFBvE45XS1nzkhl5Lqg/6UOg12Eab/I5qfASzKXqcPNIV
Ph/x1JNky0YZwDQ4/R4bd3lXwBvZmHE0PSJ8x+hRJUhL3Q3g/IJCcJD+fLwT3xwukD2UxYeNzeLR
G1iEjR0nJbd27PFc5nYzbDA11hsLRex/MhSWKssTbBhxw7+fOJVrJ6qQHNEMv5S3JLLCIXKVuEw6
wzizfJ2aoxYv1OJDWCr9R3O0RxJHoErNWaXoHuBV/nGc+gELVrNKovrOA9f2rw9HLGCYLkwQ27RP
jl9AY6TXZrazDEjEQOOH46bpmk1FHeDMQCcWZkrqELYtKs/YOJbn+ddmu5rh0OghR8A8cp4w/+69
uX44MyUs/oyjrdq7MY7mBEkhWWrbjIGg31iRY1YdWqd1vpqdAI+ak3SVRDrQj6GpNq1Io2/l0BCC
6dCr7ch3pPjXoYaUCZ1em5gi4r8MUIRwvhJLNQf8+PGd6UeEPk4YDMNKl/uiRZzF6XZaI4MNCVnD
+DzrIx5RY+H0EnlpfJ19HIS6NCBFlkXb7PW+Dv03lPYNqY7sDssFe0Zo8E08uvGeTKAJGyYSzd6K
iy+91vSBl/kPSZm1a+5wtiuoFQE8QCgYIE4sVuUwV9uwix3EwtlwVdoWZs4k7Xaf395Tc5OvuGsw
T6wlf+P9E8S6W6tJMDeRCb/Uo3ohuObGtrSdVZTgoogy/ny8U284e242e5TvaQgdjefEk6ytaJIB
ub5Lzel6MLOLQckzm9ePbbUly4PGFnsTynT+0TCgNGOrGX0ZICK/q/Bzohn0ftXZN5rQXxCkEKxn
PkeNPHNksk6PS5WWO8rh+nhD5lcAnqvBoSZSTvP3eCQniMQy7Q6ji55v0cxwxqmdAtIeZs5NTnI9
zW3JQl6b/YWDyt9JB+3C0vFBG8qW6xBhKBOu2tPvpIPtpz8dg7TiYUQKCGw12vjKENRe3HkTGeG9
mUGo82anXsH0sTN4OYBnUn4PUMPqD54P4zZ9S7odgcvg6OJ/L2ZnDVYj3bpQ+R5ryzn3KE49cWEx
x3zacDyQ5Zb9tUYkeusUMutlABp7oru0wl26zwzVn5lZp9aiv8Y53hj1VY/5EaBz4DlLrCr1hnUR
x9vPp++pD6KAQ09fgX4beRvvL0avQU3UAIkDmk7YJhcYj04IdUY8N77WM6azk4NRr+TM4uNuO972
iobFSOa8K1osCk6i8x6O7Q4FKFpqlZy5facWAkHZn68Flr0Pm998miyRoqIKmrS5M1tXrGGAPpV5
8wd36V0RizN30jg1L5aeNwdYJATucZ9mbquc+8s+LR1zOJmzaRy8uRkuTGrxm9LS4sCualhmlW99
TfQwDqYIU0NUJvKLF3nZzie98RtuX94ogK7AmD9/0id/HgsiZSTqt6An3j/pYQxbjSTAIhjq6o/l
R4+x2d/nFjqS/2AcF+MwO0qxWObej9P22hRX6PECTqIV1Rz1Iidt2BBZe+ZDemrbuoS2UGJZ/uIe
vYcWeWVOiPYyUHhG4haJ6yDvmtIhNdq4ycv6ocj9M4WKUxP4ryGPN6zpbOdo9PQiIKd1T6b7H9/O
EbeLQ1P2Z84c1qn5u0RMUYsmSIpa0vv7qJbk83l0C5YZc3pWcfUK7V6sgbx6a8q30Xoh360LVuRt
Ui9eA81YlJkNoj+gvU+E6cVPYQ2vuTNxLOBqw2cUq+Y+mn2CbWSer4uw9XajO3iPnsOqCaq5RTCl
teNmzpbSZmm+6uB6ti6kv7HSn9Oyu0aKU5EXV/5JvH5YFZOVbLtiMu8rRNd87E3nzGw6dRf8xalL
iYN5e9yAzfOqbSX+hCWv9GJWs7FSuv0EFu2SmumTSqbhzICnHvHizHqDWjkf6vBVakRTzWYoSGpo
en3VQRh64+5ZEdhY8j/RpH/+wrxpJ442hChmoMKYvC4cM4+edKRNOV3SvAhEMfvreOjEvR0bJNha
k3MZl3n+COkbwp6NcvLNLvAGQCo68B8KSd9eG4DGn7kNJ+47m43FAk3sGceJ5eX76yPni8mD8Gnl
AaEI9jZuJvFFxmwbp7Rsn1JikQJ0kT/P3AiDP/T4Riy7Gw4/nJk+nH2j0ZmrsOeNbucQKasV2TsE
qdauDZt2T5oQ1BIBXgqM/daPmng90ZPBeWGfC9mxTqyViy8cOYbBMcc+Lu/rSCNEoZIC33IKIPTN
15BYQB3RVkvnkjvjXqgUNTIWK/jbOUVkQyvoo0LK7G8Ha9B30xQCUnxLTlOz/p1tMZSmgSmFYyrb
Iepz9kjy/0yIsVmy+60t0niLVtjeNJpUQSxqdzvGnbvxokuzzKz7zJLjDa8tJjRQX/NT7HX+Idfd
Hzq46zMH81PXTwcMD7q7dOiPC0eU29K8VRbXn2fjPQEcaFHFmDwlhhbvPn/op4ZCeI3WYKHxfDi2
0nSq62L5LBGvEW+q2lvcfHDWDn6cR0+fj/X23I4n2FL9tTi98hk8Pv5LTeTdUCQcDnowsytFwxiz
12wb+7Aqe9JDcuPSKPXwVo1kbpqmFt2ZSoPIZOXVvpJwvd5+0P/HN5zBNyxNTo7F/wslcALf0LYv
v+IOPLRq/8Y4/Pe/+T8xDv5/sTwRJ0bbw+KA8jfGwfovB5UTVTTPQTvq/MUntM3/YtvAFOBfo5bG
bvR/cxwM0IXL5pSKjVjUdeL/iePACLxCCzmRwT6EdcFxQYlfaVXgJflrXEYs1R6EkMTjeP/X3bn9
Zwp/kpfHRcBbpDBIDRVl14dTby4RgZC6wkjmzGdZr54rWY6rIYy7MxWSj+8rh2uxVGupoaHOW/7/
vz4MkdLCmVDTChlc1gE+1W/avkg5781nPosnBkLzhFRtWYD0D9vpnnfRL5uZwI82e83y7BUY0GvK
f//rO8cwDkGDHKwpn5nvrwdNCNoSKF8BtQF/63s1Gd90OdfZmPwHt465yqpD153+03ExMCJ23cZN
VcHcKJqrkSQWnOGmd9XI9MxFiQ8fUqoRVMo401k0NY5PdW4POUv5QxXEA0Rk0U1fp2h8xIj3WPWw
ej+/gx/34Qxm0epCniF8/1hPAFC95N0sq8CvW3B+4K+CFAb3qtSSF91b2H84hVfGhE/+84FPzRB6
hggM37ZNx49ONGVn5rGsgqpOyvsONf/K8fHWoouzzrxfH8/iXCP1F1YF9qC81e9nydyl3YTopaJD
DQSE/JNpCyguvP8PLuivUZb90V/vlsdWpNe6nFH8Ec93Mz6SsiwPsvnPbt1fIx3NeuhEcdlLRorz
btqIMX2ZCUpa/1+8Xm/BoO+/uXS4PI+Z4foAUY+b+2VYOF5RVgXfXLPcVHoPFXSq1Hg728W09UO9
3Bh+Y+xACziBDmhqk+aWv7VqWx76mlbfeihR/Xt0O9dNKTFrxAnBzClQygVts+vc7HVCh3oRzfAf
K5fwGvJUoEWaflmvyop/ZIqJl9chnK07vhiBO9bFHcxD8ylzzfLCCdPwuS+gbw3F6AShCyKjnGA5
DynzOXNHaBnA17RiRViNt+nryL5QikZ1l+Vyy1ZQ3mMPtQ942IZfdcgqbyjBb8dodzeldnlJaE6f
rmPXi8vtZOf6zxRzLu03fo/GJuWlCLnojACVXQkK9iYy53KjUH5x2LPCMF0ZZJ7iDbAUYRLYd3e1
jhQ6rWFnak2lrQudq5sLFi7CktTaVdJchy6LSxwl+CoxU+HbHY0dR8iSmBLKpge76JM97Z3y0tAJ
rfAKvKueT6wauFnzKYp753KMjPQ58sr8UQwZgqTWqn7UojCfQq69WrkYfH9Uhd3N/KY+RBXiVr5a
W9bEuz4KGxO9ZoP0awfoBVC2izsoWuo55Nbg2qyrG9Glr7rBM+1wLz1B9nsd2yG8V2IuL4ZlaYTw
WV5OOXvfXZOj6Ofd9vMYQIUYv6IStS9Y0dWaHLlk30e5tWIbkCzEiU5CtUZMu7K7KLmOrMoH6x/J
VwEZ55rsKG5il1NANLXB81Zv0z5v4YUAqPCuSK6SW8LDucwuBnZix9O6AK/44M0LtzZyk+zZx1pM
jMVAcI4TpwUmJnIp8ZU3It8n0tSrL0bXV/5GxGH/PQ4rzd+aRt96aA/JC1sJXTZXmDHmJw/bzsMo
s+LVdAn94hqnLW7FcIXpoA5sYgMeS6T4DxaAo3SNg4hIg8Z2sKSg7ugxfo4gjmESW9RRTR6BCseM
1CkSDssVfliNDp7wH9u64bVbYIDr3uYTN+OZxppWLe46fF7xI93uqKe1INMXn+P+Djp3/wV1KUC0
xCczqO3D8evQ+P33uZmzPXJkRTtAa8xkl+I/mLdz6qENatpo6FbkOBg/EZe0v82Zd8vWQljF+eC0
33pic39EKdD4N5ZsMZb82KbTrIPQ7WTCz00wlJHxJJw4yp7ryJSHMcQZ3IytuSbJ49X0Yv8qNIjW
44cQNYEtc6NNbT1s4kLE15ATxm0X5YuNlifUWXz6UE7n69hrYKoTQXif9g3e2rga4z+y8p1AZoKM
DhETjmEb3feqnfo9fQJYET4Ixe1MZBHGtYR8CirZtYZ3tzXyPbb4P6prgA+24z3JZIEq+58d+OZD
IYW57UKCTfgUundxx0tpkHa/1Y28/9Krxt9GGe85Dd4QTrObPXmw/i9xbu1IecrX0TxWal0MWZth
BE8TEL45k5pVEbx0Xk0b2aX+jcWmcldrvPVZl0+bnvTFldWCS4Lr6QQEuPR7Y/nuVjbXbRbpS9Jq
0FTp7r7kI9AFq1cGhZzBeEihAB/GjhmFgjd87vyQtm8+lZue9tLWaWdeo8KrfRQRizdCayCM4q7V
1jGMpjtDAMu09fzFcVgom4b1A7yEezcn0DfMppk2oUs4HrbMzrvDPd9cGQOuGFxHTMPOb2qSropu
k04pi5jZlRsxMHRTlk2QYAhc42QYfsXU7yuZSzy8La5jBIfbJslv0J2Wu3gAPRO3RXXT1su+ujTL
y9yomExDHXfkAhg2TQXuThL6REyKziC3mVWX2MQfKvOMP/rAatUvc8TRZ+M6C1VynTpjtOtJ0GaN
Yyex0jTlgHRydi0okTV+T3PtWDMroirHdT+L8lsycodmN5TkNQEStYEBIfNSrNy53jQIpoR86Kto
ASFKSeRsV9y1HWuPFrF6DD4vfdYTNt37ZbezUnodkeyTays09Z++0anLXiO3Lyu7Gy9r86AVULPT
mIpf4UfaF9UkNxZBw9+1NG1vpjFWX8J0foJLMDx52eRtvAk9qT0bDnxI4JIyrosb/FnhbZ79cGt8
7okVv5bRYgZRyTfe58em1wkxQgIInagguUq36KBNLRlNJcGSLO4/NacEgevy0VvKQxdaEhOKKVl5
G8mKoxeeQRAAIGAEGgOS7LdFFtQIlTSewY6zF2FRAmAX3225xigydgGlQ7vZy9hfmUZcDSvV+ilx
TXnOYpZyyKuZIqlfLMnx2QXh0TrxRZW7tCTxWBGJWENXzyuL6gi0bKUDABrqBexifmsLszgMtUU0
sav0al16XX2w8rbbdAaly3wT1iNynMtpMMke4eOTN6x/YBvDr7U54D0lIQRmg530RXwYUt+CGwFp
qPcOdk/oxCoUHfz8NXtx6kSrGQ/AazulMaSePiv+VA5qBiOJQIZ6bmWQowSVhN2No5NFObKuT95S
hYD/o9StFC52/9SGrrFuvSilvhc39gbCmdEXrD3ts5fpmVqT8nA/pNaICd4QETuEKbShqrtTf5B5
mm0IZPlpex3hgWkK2c8qVrZD5cYUvF8sHP2d46TaEnSpkRPoFvic7P/B3pksx21s6/pd7hwOZKIf
3AlQfZHFRpREaoKgOjSJvgee/n6gfXdIpI8UOuMdtnfI4U2iCkBmrvWvv5HznnUqDb9MMRXqM7c7
yBo+2VSHzyq2FE53UuFpBBaMEQ7hLQR8XHrOaLG6YuqbwpS9FpCHuFxYrtGXKHMgbynclv3MIS8m
zTTtmEyW7u4c3FsJrbbZvs2I6oRuyRz9ET2stan4wgcFSJMH7mz9Lu/4LQCESz29v04GAQIomMI/
V9hYf0Zm3+rZgXAj9hs5DtfoTwjecRvqBGzAksvMpIYgq4W6Qnn45rHgrTNYWJTgIPC7Ru0NzLp+
HhACaGeQid9QUh2yBVgDfJ4mF3i8kQyr2FNHJ3kusv4+nDnmft1ivOkMGcvA8eFKgnoc4O3VDTAH
K4/GKiNWiiKswKiKAwpr96KIX2xUy78Rrv9ZQfWmSVsv6BDE7EJNQX/6qnMqGgocE6N6NhT8wVYf
inKTtCQGb9Imfyaw29sq7GZvbMsdb1+OHSKiGQHHchS7WBB6i7mi9YzjyrCfMLj6TWP3Furl88Eq
gXnmoDJ405RXaBkQwfbqEOe5eeqHNv9eGkj9/bEbW9LfiOKEuEO+DrBkKrrLYFNrCsUnrgSFdsKX
oJQpTq6ssaiVdJ5tUhUk6c29dTaxHLkqGEBeKbv1CEmskwp7aUz4o5Xlb2CBV25NJw/fof0ynw0b
vNj3+J+9qwnnbg4FB3A4TzAzkiT99HIqFgXK0GBclPwd5v9W7bbeCypK+J22RUrHq5cj6pHbc3qp
QwftBB+CtvQJgiNm2TAfa7K0oO+TaeamsdxZhAUFKED+lDuLFJNZFxRmHgmv6atPAHNjtBklJQeP
fntvaVF5rszxd9vAG8SCqwBUILdARQWxYV0kP/TZfdIPoV2UCZIwimcbGi1caZu4SOnRZ9gKN6E5
pXkglmd4/PX6k+v7/lM77FGiGCv+A+3trRxtFsqEcDcyDG7HKDxkZuldaWHofcp7SmOC7az5xtMs
7wOh3B+UN9ffCRwZt9084BzZlUWcrPtt0/k1gXvGNuoqyklTEc7QRt5VWhbt1zpcE9rWUI7ob8Tl
v3j17/BqSIq8JL/Aq5MvECOfi5+g6r9/6B+o2pV/MUdizxW83Q4sTSCXfxyHPf0veLoC6TbgGci4
zST7nygd0/0L4iCjCrJh4WfCKP8Rqsb5EDnDCl2yaNDY/oHl8GsaLsgW7gAmTBAmIyYEwldrop7I
/K6zVpyLyhw6AmejPJkOjQVQQHZXAV+jjMmMuEpJLhkpeRFPkM0WE//XepX1jP1kIcUGO9G1PLJS
e0G3hB7HTM+RXPPFvbBgbRGqyyjvhzv9L9j3+sl+WFHkqK4q8XU4zMYBjeXVJ3fbnnznZmnO6G+n
exEXWmBRpl3Ng6NfcDGiM/71BTmY31wSCdV6ZoPr2zzNV6wZLckw8evL6Gzb3hVpariDZQNnyx5i
X1TruO5q9UE0evXkwSytp6A3B8c8eDYbz86K8FM6hk6yGg0OCL983GrBUWSHrZ9bJI6xLQsy8uCj
i4dMIpTdm2FRnrEhQZAGpsMZIRT5Kn7d1PkSWIit1S4aC+61Zg/TPXHQ9H1isZ7xPSxbP63XHAUP
OCLaNk64Nh0WhhAoNjVQCZsnQnHdtX2/gyIyE3GeyIdGGLwEo8HR2xiUQjNkXdRwHY5+jQuOEThR
MkdbKAljtAXUmW712MwQm8aRfBCE25Al7rR8N9yE6idtzWeJ7JGPgcO9O2FTK6snOYzY39iESxKH
FOd8Im8mW4miJ57eN/Vq/0TTLcWDTGPRMgVlInGBO+hoO6Ir7eqRmJciPnVNy/sXkYkInIaTy/3S
FPIBkaycPlaumLRPhuy4cwk2+5jn0baVx6ZyqTAHFMgLjkMal86q1dMer3w+Hd6bnODTUpNDp+FG
E98SdAyiWOI4GANUGHx/pL3WM5H34Yd+pucZekKAfW8kKndTI42ArcWv1tuam0TSO0/BNhl1PcYj
pc/BJKAn33IfjT6wkjUILiGmfkTB0dXLO4zteazDqs4+w9bI4tOyPhJnvTkePlE8P2yWzl6tga0k
Wac5AWZJ43VMwv2d5uoxzsETi5f5OW5YNTa7yELIXCXQwANg8RtY0M6mHGS2NUMn2mQkT2NBN07z
g93J7sLpQ2+Wpxj/YRral89R2lnX8xzZH7TBEZdxqLJb3ByjZwk4cgA4Nt0gkYXzXERq+FgZRNju
xMIrG48kIw3j0LlBnK41fY5bMPHFk22R6ERK6QcNwmZ3R+qBZm+sweG1GRqH2zsmud3c6N1kMf63
Iq2ArtLXhsANznSx0QY1MDVCnPOJZ5cYFAnf53Tuqyf+mKffq2mc7pNcB+KwGZkHZcQ70spC9gGd
s3iY5frkM0XmuK+FI89WjSSGbRecn5+4Mywu4g5ZlKoqx3DX6kSoP7ahNd1TzbMQtMXhBicSotOe
EKbybMkFVDScWvr9IQWzTENJqIdh1Yceu7bpysDYOMKTdA0mAiRLF4QtLdDgNKXcF/zgyVzp8ao8
EwYomwe1LJr2Ae/spb7qZKM1t/Pk8Uky2pPx/ZLTRr5PTD1X9+GQNocp15oaMNQwjgt5kIO/zDn3
kp6SeznpI2Wn50XcCGZQzSHM3GyiasAf6lTVsE6DlxdZTRoPDktV1rE9rIuia0x+yzQa7KGFWcoH
8myIvCAGLLYfp8zt5U0aemwUbiRU+cUxRnGJbZfiEToL19RUlE74dkZN+qkRzRiRZd1H3VcjdDv1
sWGHEDhwh4vV3JQ5OS8utY0Welsnw+VzKxU0Jx/ZYHpqa4dn3mWNuKSkKk8f3T6s1TfLKaQEg5rr
CAtOfZDyJuf8WWpf9nj6HcNCEnyK1svW9WMsDTACdLHg+xoU60/JtMC1TiL3UsCEeLSGPlztQd85
cPXHQORl/34uZ22L721MOmHVBkYfxUcj88INwHxCYm0CCUoYYsbG3cmtA8iPvVKbU2IrgdFpNXcm
AECRMoeYw4JNpjxWlat/aK1KBkauf9KAesi9QsWu5gJDzXic3ANeetHnrA2db1OEhw5picUN3lFX
/djU81ZlzXSHG0v0yTKGYptzSG0o+4x7hm7FJ2HG+U4WOnAThuz4JpH1eetFGJg6laI7wQA8u06q
KHsv09bxPb3tdovWAQEME5xxHD/xQByrmyFb8isLhGPbj052x7ZefUpJaXo3mNnt6OhTum9qnN3q
GQMunbpzPxB0/C5q7ew9gpw22jVdUVwhOQT/JWuHmGVP7fC4SHwSjQvcPx3QG0yrywcOneqxsEiG
2qRLW+zcRC8/xra93loMuIglsPoisB2SXyt7MsgAHnL8J532e9IQZJr1pnmQq14Ly3N5wQzTMTcx
2d5YCM6UA5uWVBsA2bzcEyZGVgvzpfK4unTuIkvcpWFZ7XWoNhsMxarHVDWgT4R62seC/mvYzrnT
X+rODN95VWwTgLIo3N1g4mEPsLjwfGz7osVdfWbDng8QXOfjqAkPspoat3PbYI4pzT6o+zk9xEVr
PwzJsHzV9Sw9e663nJui8X7nZ/UKVqAkQqnEXy89PgqzV21UXeaGi3k87sVdBZxSrLDuaHAImRqQ
cKoP5TlklR9+XRe9GpK+XHVl8aBHxOEKHd3PbZUZLrETj5Z3qglteUrQo9RB1UlqjF9f5xWk8HId
RG2oHqn2VtbDz9cZ4tLuWy8KTyY4OXuq3rBnF1P1ZE0hG8afX2wd+XI7USi9oQwJ1rAWUQSe3AzU
uixj8/jCD9CS3tv++lJvC1kwEoiz1OI6/LfXg/Q68pwKZ2ks9YihvhQ9pbcFyRUksCvP7crC/OPr
rZGegtcEpy5SmH6+jyj/WLZZbuGVG4cf/j6CCsyzSLIp1qlKm2AU9Jvb+ar15tnx5VbCLgZoPLzX
xfqcR2bnNZ15IkGL6grTKoofNlRO4GJas2jXyBYj0PKBP+tg2tMfv6QMAi3usw41WaI6//lLl4VJ
skKm7FPfJ6s9kWYcJzH+To/9dilwFbhzHgJgS9KZ/HyVLJRjESatfYo68Mw5KZK94/6Wq/pvV6Gh
dPFwAM54g9fYHema5EbZpxfmhZ0wQUJz/L94TcjHMSCB0u3Qbr66Y6pmOoxdsHWSYZNgFo40j0iO
kZk8lA5x6appWH7T0r3dv9jT2cP4WijMuOzPt69IhnAeM9s8aWVoP4qefIpFHyhFehQR28KddYk9
/cIr8usV8XZngYgIZQazCoSeb1YE+vZEXyrco1XP6g5L9snOhjCzpLb7G2XNv3xFXg6oTdTgkH5f
b5YO5lhcKpenqYnzAJ+K8ry0TEgzcwXA1w5uWt+aP/9+aBBciG3Wv3hkDDrx3DGJQ6fMhsZS5LAm
Mt2N9zQ6v13pLyjaz325BzoBc9t0PGd1yvv5IZbr2JVYN51pbeu5fipyC1Wbo2f31bA0lzKFuwO4
SZk8jdR1zP7m9jLUwxTuACFNmouSgWUk26+w+w2qzqVg/u8qu/qdHPvtxosaxUAUwY4E6++1cqNI
rDGZtZA3PAfCJqs0qZ7WPPPWR0nPq5Z6lPW/fhLi7dpdpfTUlUCRENBe02KiDLwk5Iw7kTFIrTu5
Bv0DlnPdV7cRHJkkxq/ve5qIS91n9dMw4Ay/MRJvuq9bWWfY0fZLvaNKSvbdLLL4jw8HhgMwJ+Gp
GTy7FxzzB4xUr9t4IfHbOuWLS9GtW+knETGsx02lSHzmb7+Dcd6sPUiF62oAyuEVxenk59elTtq1
6Memm/BwnKX1FAx+rgte02nF0399+//tYuBGeNLg0PHW9A82h4cAGJf/CZHnbVrgna+3Ll2OpVd0
Sb++2JtHzTeDTW2KVWDNdvaqLsqVJqo21GdCGiwayyjpeLNYiHSJv77QaxcQqLBsl2vxAJ+RI/11
ZUQMRTLZlTNSQTRxe6vTw/WB5rYdOkHkVu25SgeQEDMyobqMMYO/rCLAAix5PQbLerqPSV3OfG2k
WWLeuFRPi8MIW9dsoCxQL2On46ZDe14rmuOX7JiuKL0y/9ON+MVrgrkM5xrkz9elUIIpfuXkbXuS
CyPskaHROWdqv4908tB+fdPeLH4uxTtALil8AoziXr13XaTLbpji5tRAJz662DBkxEXU3hYjl/K8
Bpr8Dj9cT68fNkaTYw2q5EqudwUE5NdPqVhyHPYbyzzZWB58w3ZgODVm6H14AURsBwtKMswy6305
kfb86y8rX78i5krShKxpcOV16PU6gtXM4DhAtUlPgoDtfNnoqWujLJ5xvzRgRkyh+9kWSpmboWTe
fPEi2Bg4/EfJQXYzZA58kOd7vc9BEQnqZYuq8byjsegb/rw4vEdNbrfpvuf33zqk2BX8JuKcDkSb
KibVivCfOyttoRmsrxfBalQPc9eQFzE0pPz40m4RJo8T0FgbMj8+K4AjKBz1EK1iCKbQ1/giq2aj
C5XfjaANl8butP1EmNAtTkXassdRnvny0BULWvFa6tivpzpG6o7VE69lNtVVp0iphe2G4HtToveh
gV6SE87fIjCHzCLsqRdxjX90X+MzCfatDyNxuUu6sqrJpQI86iuRia9jQ4zOVaqlrBfyqFcwdI5U
fDsQ5xwhQa2hs9mEPaBfaYiSOOCiQldU1Av/damdf4rPQYUgL8R3ctjUFWstLjJr/g5anoyBEtFK
bZ2byVPHyNWm+4q4jvgWolKGpXtUD91dC/8n38AoYnWXIq/UfbnAaNk0fSfqHRPh6V5h1XUV2Xap
7uEhtF+JwOFbjBBOlm+GXfQm8c1ihaJGnMn9SU/4Qb669WyNfNx3FcRmRrUyNa8G7uYAotGDzSWK
ILOdXc1cHhwE5KpbYoBwN59tYwt/kd/Yw4SDFDYaxbGe0l57NxFktAS1Wji1PB3mQE0GlNHKG0LN
re5eJMQgbBSvS3xLv1o2gZidsQpgEJrHYWhaokr6btCCpSoqYgHkqmRfIt6gohhoJKQzJs4V8bpi
PMbEvYWcqwJGTdlkYFoujm7LfkI1JH3Gs6CMEACm5kEUVpPtyTXjBUPqhKW6ljScDS91AJg9b98S
2UANsc0U7iRsx5jP+NFO+LQS4DB997olvHWXAWbrCwRnZT0fxogn8WCm0npOSE4Pty3hbFClX5YV
0ccZbyhrZnSM1H0usN0gPsLCbktMImYKyqlYB7KDWxE0tsVbVLv2ynfLLO6rbFfM3Ejb/jPk5HHY
TXAjb/8ezWBQ+RxaxlpIRCa1nVs6EE1FuiKxDfC8X2G9cZgIi1qCl+PPsXtAxhjsyrmyCLBafKUn
U7ojX0Rvz1CNWKZ5pTFpyGaTG2uGg2nsUk9GyV1b1HwQoYOd7CqSirGrF/X0qZ8cQxsAeiyl7t0S
j51ra8rEg52mhRkQ/JbM31yNScYWvrg072ZRgQLHM7UxnpNidHLOY8YAcUnkETD4xjOZ5sAMNTvD
+UhhrvA+tpquZIibJUOlpX4YwtsI2MKt9JQ1LWj9nAFK7kDQFhdIAsLbKdd1QiEIjZk6F4Bs6Yd0
/O+c9FvRJd382zkpp8oPJ9JbXU/StuvfOBT8PCp9+bn/Pypl6KlTCK6sjFU78+OoVPzFEkPMI6no
/pmRGvyxJX0k/r//x9D/YhYKnuFJYBTbsdw/mYna7qvaAIAJUjH+LRRVBnP715UboXpkOOPTdMxT
opqciKw0TbYsxiWnzba6WMf2wYIoy5RupWHVM2lCQykLMOByfr+EKwGU2YOM/FLhbeN7YmY7U+ts
oElMtXFwLHoiba1ZJBHPSb+cw8SZ+23RVpLEr2659pxIP6zU5xBbb2wgLkNckAyXupyPNda2uyY2
SGhLKQzvGQg5QZOG2JaMJKAvzprtZsTz3qGmPpXWxLq3ibq+4mOi9MeXtHrGX3XZgUspuKVsRDMw
pfDt2NTQVWRzFfXNOwFlUTu5UzwKf9bAdr4OkRHZu9FzNPlBH8Io2eZ9NDWpD7Hdeop1D84hwzCv
i89lZ3Dk+yMs6vG2lg5KVSciI+iyeFrs7ko8vqJ7vK9tKkuV1ybmJzkcMdkOnb7RYmbiR2Gu/8+I
WCrncWoUYWV2rVNHaypBtEzsowpC0TLIEqO7GC4kYltgB+nndohciplz9Dlf5uhmcOZyW+pLRr6H
M9eVL6LafVz6qdO2hRinLQeds+/tZdPxb+uZ33yx0nq4OG6qt4HSI+OQUVlBcEXJMJLr9YhdESBu
ts+bXL+mbeMA8XZVM7gpQm27Pjf5uKvNurol2ELywlSODv+H7CVt9sK7gYCw96qy1KNOwhiejkUc
GAzcgi5R1jetmNJ7aneo/95Uk1yjebu4EAnxH57xlFpw6Eb2xk3iNMUx8YruZIbQrITICFVP1d0w
AcCDsOEiCl9yr4nRPrVlcZy8+YFESayPNM9rP1ulCO9zvN02k2EkR4XydauPXX6mU2+3LeO0gEFs
9r4cyCyvNRHvo6n0vtiRqjO/wTP3dmCI9xwN0KwwN5j1ize7S+wTDaedcK3gp2a90O+atpoJyUIn
ZsjsIdUq+UQOKeHe0lRfElhJH2yXRcV01dyhtDaPkcoHdGVTfmyM8VuIWP15gV2+9SpiNvwhjrrn
Zmm36cJBJuLR9FU1ngcztm4yeLI7g2DYHHJPWB4ajsAjYz/7Oiwdophk716EU4xUs2N39FKVHWHb
eEzpy/ahZa5/Y4xWeVBGbpxHRtcX5mXLIY8qC+uVWFyg96ePdRGnTzzRbD9NvXHuyyU79EVRXRQu
AV8qWL9rcFTknJLGWG5rqxuu8g5Yh7mYGPywcp37Oe044jTNYFsxpuQaw3vjzlt0G/YZS+KQTU2o
+ZWbJKfCjoyb3u1x+22M5CPF20Q66Dzq15UakusuVvUDOb3jO+TF1YnZbLHVpsR7wlMihdBrd2ey
NFAfT72TEnniLHIn8jgnYsQLj/gMjHtUyhHdgOfumnqwvlsD/GxamfnjlErsID2ivFSVHzsrvGbg
WWwQSOj+6DHIFUV0lF51ni1yLEPP8EmP7L/2xUhxovBB1OmxfXLAEPqIdtg3pMbtZEx20zLZ9ecq
tPqzXo/JLjPhwdqFOd6lpVXDvnLnQ9n0xh1g4PzYI5n4Am9huOOGhDcT9efHxZnFqmrIN6yTblPm
U3oY4ZzsKzO10cP0pXqPV05GRyBYLdpqEuOo6quh2d1+cfOpxSxZN7aTPZl+nTcdubDgMsFA9UoO
LrGNbmvJ74uMPc3XYWnwKkOhxUHwoZrUcI2u6LYaOu8iSxk94kKS7RdimHeTMVP46HOiX9uJ0q+9
TnkXrczlHWHQPQcFXpxXZblqCbLpJqv7KvMFCxVQOoLua3pUd+HYTceE4v9UlSl5a66N+qMny7Wv
SaVzDLYaaPEwPih1ZG2Kd/acWzLQEWgGbW3PX5i4k1dEJmuT+H2bpocWrcRnZaMrp1I7cZYAcdal
/JQyaThmrQWmhBvVg2jS9j4ipuZCx8dcsKcZ9dGY1+/bovcuk+Us1wMigOeq7HVONDHeZ0lZRz6r
x7kqxnH+OmslkRC0JkgsCms8aVE+7MNWDBc0EMZJkiPDlK+uP4xIB24naw43s0mBaSRTfMfJVj3Z
Xl9+drvC+T7TYmS+3bXQK7zo60hu8papNC6GCClGyNznmZykDergLiCBmEGnp7Xa0SW+ZyQ1Jhue
SfcUGXwK2CyBvWhUhpiNfsDlq9uWDhNZ3C+SMLDsVH0ns6ze4Z9Rf3Qjsmq3Zhnln40ocvdFPYXX
vQjd8+ASnZRNS3OMPReiooIYP0vONz8zu+zSmTqKIzdvr5UgZrXH3w4LVQ1afkd1i4mRdRkzB2LJ
UPQfcaGgX6kw7AhaU5tcvzXG/q6KWvdqIdr0m07eX7+KUTiukbNFxN122kMcW/YT1FG2HoWfq1+2
OFSvmzaWjcsSYsaku+WNowrjgtEM1tmEMWyUm82CpGTL3TvkTK/vxJhAW/c02D8CM0VI8O6zApTe
6YnxzNyrvNaiwnrnRhEJqPpkXI2dZ7INzvKWllkPorC4Xh8g8z5D7Jeuh8pfJBsvreU1+gfSpyVM
yiYuytuSyJL3jtsNBOpp2a6uS2uv2WkBLYE2EQRCMiQm11crjQoCkN7eOVZkfunihpRJ0ZHn1o+D
905YabUrwD93Ol3MA8q92AxywkFvVVgTVCeHySOWunD2gEVlMOrGlRs2I4+dQNTrWhfXnWlPJ6+T
7pYus/6GSoR8b20evUPY1c4BJleFYXQ7B0U4t7fVklW4kFb1Ac6rPEyYSQWLhU5pHBdv2YeicT5S
C8iHyfBSWPOI1L+TO9M/5aVr7UJVPVp15my11LszJGGkfD+9o+5AEQi7fkyIbulSRAVVox3tQrbQ
qky7CTm06+VLUjU5YuQkHE+ynzZWyfGGiVvEq2m2uzxV1m1IbboT+P6de1uZ6W50GyfdGJhRp8HE
Jnwxor7eoAD7gHdBfgMTx6yCcNHNPeddsRvgPSNf0+adlgjnIMvMvXGEQzetO8kTBZrdMuV2KUDm
8NBXaUi4p/LIhRSNUEcri0TAmw0dgOiGOGjMKbWYxpICThsOT0FT473dNMSiLcZ4tPUZFoOqR9YJ
8CQvh+d8pfCNt9BX5V7pbCuMDSmmSTadCr+T+vhu0LPova7K7L0pqQFJAVvMwArr+qZSnXde1Or0
H1nhUXeqHrI29EPYdyUnGOqL8AjRt1k2kCjSU9p5Xg3fQCQ9JaZXHvJaRu03A81k68G+AEN3seKo
3atwsNSG3rAhESyu7yDJGdem2cwXr27ExlMJPNyonk5xMS7biML/cbHdc2raD5GNWqSXyYWJAimd
hnnKlSM+JUCPfoOUJSARFUzJyZlpLYM8znhQ+8MYG5u6J/O6MpbnJp4/w7S+cysMoLx4sDcZdDi/
rROdQLZi3OtYhAQKQdBEi3BOMpFvMzwCeSzGrkdLEHhkQW+MjOKG+MObwUyM69Yyn0RrguoMRJ9F
SmUbpdwmqPKMG5OPnp/lyHRcw6h8cILiFMW1sSt6dxdHxXxyk+Emnk35wWggqgTuVJJVaxfNTjBh
DRZtgkOnemOzlHNHZGnOqBOe/pKkxtMMiLpPyZMOyMvde6Hl3Ex2rILKLkBZeP2eNYybYO2FDzAQ
7UOFXvBkyVYnkjJLNkM0msHiNhxzbZwcE4zJd3PbLQF4uhXMZj/6aFqjSwF7jjDSdL6xdL4clnAE
Tnc5fULVdAGI+O/8319DuBB1Jd5vKOthzL41F4tDc86S3k2OKV6JlHCTE56axWWXtnrypUlfrr9g
zeMWHNm6+s1o5tXwYmUJ45GDNRETWSwOV2byj/T1JSkae16q5CimsvmypLj+VUkWIw/z1P0P3fm/
cGtfjS7WS+Fcyj9r9/uWkpDUSWpDzeRSlayLLWuEiNpijspvv77OG2HOeiEg+NVrByq0/doaTpXz
bBIjEh37Kpx3jA7No91PcpsVSXdbN4oBzeDFesJDz5+rVTfDrhLFN7hrr811GPPpfv2R3j5iBoKr
zR9eRPS0r33Mer3DZokuA8yyWK6hzc17I10ZrCYpy2KjR3HzBekkz5nU5L9lEP/l2f8WP3JcyO+/
4NmXBX5xzz9jRy8/8w92BHD0F4MNmzn+ytphevQfmj386790bOngtq+SJLwI/gMhmd5fRMzwnxg9
QpdjRf8HUjLNv5DdQNmHaQTPAmrTn0BK5mo78+Pwh7k7KqPVmNSAKMUofl1xP8xVq6VUMgzn+Map
Kk8EmZYDWzJuswKrttV8cCAFE6+tohj5L8TW60iigcqSKP7ahmQgg57ksgpg+dbTMV7qvKD8c+wv
SyO9bV4k5N2ZeTVflbVqso/JYtZXZbvoX1MjmjxfkEtL+CUkyHmTa8Ng7EkRLd87XefIY1t7w3Ca
jKQZrxt26G0Mtk/3LjMic2dbXVdsE4How863Zu0K36kqwWvBJfg8LRa5qefm09BLiJsyzo7mMNEO
zikyWwawPal0q5+X57JgtyBPVhyYdpxcY6g3HilynYOGp+9xKPO08mkRp7uh1vYy7eWmlN7HsZgw
JteyDg5xRAC5P89L+nGy2gpSJtmlPRTb2BNAAelCdSI2o0IEs+nLLKXJY8ZpUUcWbBUUOU3LoRUq
vOR48txlfenFbSIT64TCt71tqzG1zyPmQV+4I/NZoUQNmwe8xpcjhNhWM89OE01qiw2aD/HYnqp9
41ZxtpW4Rl2X5OkmZoZ11ozrdrGz6TMHdJ9mHHfGAR/xmDlr0CoE+M4Z8An63xKIFo9sAKhY9WmM
BCxqYCAeRa6EN1Dz45Ntg1gLhtkvIyDHqTYVgtmnwZDivm1h12fY1U1fiWCt0u9eKtrv+I/R8Vxk
gV0pnNY8FDu7S9ZZHVMi57Ea4U3S85LPOlIRnOyiZ/jmNCrEVy3r02NieoVBkJW6E6JstnqCKp7A
2PEGL3J6W/RovJaTKjdzpTAjBHc6uakqt1GkL7slIc5YlfGNSKrpvrN7M9mEWiY3iUc/QCJ5F51c
t3PMwDS424EkQv0ASjQQMYXr3RFbw2ZHid0+l7LKvsiuFgYHfGtjGVCv4JIbupkf4cFmEGPhiVNr
dKNvGlFGPZOk4mAW/ac4NYcuWErTul2dxi1qkyrCJNfUz/gQ5DvcPrT9YBBm7nC5a6C9ai8WMd0V
ZScwa1NuSsx26GD24GJtQIClOlOf1mhVgSc3MFGK4zDq1iVB6y39qcvMK8aRy6mgxPZJaKDp6uNn
PmMKwppjVZJFFztuKbp7076CoIYeYFLhp7iJPVyXl2FfpYa5VbUqTr1wqveMSS9W4Vh365t9A8ip
bxzdwNSjFtdL6sx+nOAX4Bqk37pJJRvuQKV/L/GQvyktFT1GVQLBtDbhJA9IMNvMrvw5saN9mg5q
D0ENw+l69WrAcWBf2Y33LjI1MFUUMVeucj4sUr8pjLQmXDK0r9QyWFQatUbucjt+tOqSMOmUoOur
KTHkE1G74Dw96gXO5kw37vE77AGHWuO7hvcJwfPcjZ1a0u6Ig8QXSCBe0CTAehutn2vPV4NtvquM
cYoD6QzlF9OdowcrNckexjvA+tzlSCYLr235HZV2BJODQo0Ox6/7ITuOul2eFM4uRCal6RZW/LQz
isg9TBa22mNVDK7fY3Sz66xI8KL3XXIWXtw/0GOqIOP+PLRTfcdrXd67cr7yRjxaLBV6B82JK8Tc
Ru2c3EaDj4zpp/uVPPf41svcBDensvjqJLq3yXR0BWjO0Vdu59LUQYvEMbTT+y5v3OMMM32jeLvf
CQ0/HLrAWQIfGGEwdst7V0+RT01W5PiOU2NDAEHIB2AxPpVZhN9I3GubaSSqEZMB23pCLesxcK2W
+3LyksB0mvGjivHvtIy0vJZZReTR4ExftKkYtoM0uu+RwiVaWfWyLbO4ZVwujUcJF+FmEYl3M0zu
cjsTI7wTWdTdyqapzvg06O/o9RYFoET8z64s22hL9LD+zBC12ZgEn90jGMVVZqaJQeLRaz659NH3
aQG9LIbCeUJ6s2gb0hkxHmHLCWKEjLbvRvG4KUp2fndsNN9xB/ta1ksUsCINujwh38POqch/tuJT
6TXVbU2+9aaDp8ad9eL5G5n33TvczOsU1WYYb1pSdZkiizVBfELUIQT91dLMcx8wXv6W54mxpVz2
fJRH5TWREmmgGXVzhUplvMscbQtw5F3XcLgT35mTODwaeLddx7qoN0LW6aesHeRDiqXt/2PvPJYk
N9os+yptswcNDo3FbAIImZEqKlXVBpasJKE14BBP38ezyP5LsIvDWXNDo4oKhXC4f/fec6/dxls+
6JPomY05iX+x/Hk4SI9pXT1HKdOYyJoCmaT6bSeb/LlkbvMce1V3V41F9NTkUXo1zpjmE9SKR9FZ
y5Zijmy/dHLZRsvQMmisCBxYvFuGMhyDh2NVrLKBPjM+Et1j+J1afRVqDIUCzJP1ttUT/a5FATG3
rhfVp4qGUjAi+bRc2dlS5qSUhUHcyDL5HIfpxZpde2NL3OzLXHJyz9poPYlUOJ8N/nwtqKMqvcO5
OgVOpvvPy2r3B91audF7lY43oo/7dMdg0zm7KH0PkSu7eKPhbaLBO/JSK/Sm+Ty2VKMjH2Ddf9/x
/bs5/pvNMTY8tWX93zfHT791NMQNX2+O/3jMH5tjV/xiuSiZDhYxjI7IqP+zOXbNXywOYOhhtKeR
Alea658ZVPsX/oWidruY8zjw/kdvhaTIIQn7FElIAIdYdv/R5vjbrTFtCzixfJILKofKhfbd1tgT
clxTBmcHj2k+Kx4IjSzG+fLVZ/IXR9rvz3Ug+DjVER7waJTgk1D//asNeMSRzTDhnRzGDFo9YGS8
qd4c1Z8qbGB31GriiV3ZPIc1acePP39u9X19vfsnLYqb0sEAj81YcRS/e4uABYsZPdQ/xJaP/c/t
+imUs+B5GVxcMmEQtvPLxt/0VWqG/bqkv80wzLnjd44ZEn8i/4YndD9I2kVNUqanUe2yei8j9ZoV
DEWGpWu2fRyv12PvIuw5xRT+f7wJjk900fqcFDgyffsJ6p3VmOWw+od25YROQea6KzU6eFJ3Wh5b
U5fIsTkpVq1cZMDguPk4+cDK7DpeeH04WO+Ydc53dQ8DR5egdHw/WXfSQ4abfUlISIImKtNx2C3V
OgAw4VjzNz6470co6nvAc6uqRMjK/FA61FvmOOIp8unMwEGEE7tgNsYJ363/jvDxvYXg/ZkgKGNi
tz2Fwfj2w7IJjpaN4Jkk8eQDyztfnuO1p24w23vdBtP0829HXUFfmwvV8yl8qaXyMT9i3g3RV1Wp
FTxfnHb3rChkOEfIAD9/lr/4/CxdEF+E1YOV8ftiVr9juSiQlg4dlvk9QZLfG9NPD3nvPfz8id6J
D9+9H3KuOguTWhd+WBQy9gJQyRyPhJcojqvbG9vE55pZFr64pTSZvlHF2JPxG/ILkATvDIY/D6Gn
RZdkrNYr8nHtPfxq5X2Q0JobkeJek8KkvVxFpOqiWvYp1+YjBkOqnU3G49omzibCglbMk8yNZWzp
YUsPPd7E58lZ08PP3+QXk+k375JONWW0pitTkRJtlRb4elHCCEZMtJupYDLFhhPudHTjqD9q7Lvw
SPTEHcz697notNAm/8cu280ORUl7ihTNsMubrrtp8nRSWUKmyWRrnoWRpze2v1ifXAyU7NadbScm
44PwKfvbIIoILGVR8cCpBl8BQ8WQadf8yMTXCCvC3XsKdUUm408sZ/nBGWwbo5xhH4j51VfcXZJD
2USYVBh6H7TKX4LaTsttYgBT7s3ae+giOztijCzDSrQJvIo4+pxw4wmA/8RH2PbytinE1G7k6lrn
0sPSDpUDvLc0rAAwxxg4o1MXwSBipPiuzp+GXp0cKwaQ5aLd2n6D0LgsPVnTZFBcNXNvR1aGF8ZJ
GEvnjRNq7mrd24mpP2D6K59d5IvfG7SuGXObvyyBOoxyOKh1sEdVMr+4XoUnpzS6d8fNETLZfF5b
37l1itwLBy+t2ECW6XQ7DlX7a5WRjscoj9Luw3eM8t+0XPOuySprgI3SeKu53aksHV61I1q8k/5x
llp1U0cgyWiJnIZN3LH9RQXY6012Vp9nyMCCkYbvaRtYIOhupfnRTohCWnOiK0tEebaiZnnUinzA
clfq640YNWyEi2SuonN/CRjom3uj9r3juFrmaxc5/V3G51QdB330g9btzYfc2lVJwxUhSZ6SqzZf
azCBuzwxtNBsZg/Hq1F1j9XSj0HNCY+vZs42/VzHh2kZd0li3htROW5Z2+RxKOoFYxCSCWKf8WZ2
fOedI5r7pSNqCiQx0CaZM8wvQG5FuSoFQivsdP3UGCrgG1sWEYs5/lBl8TXk9U/JvOiHZBj0SyRW
SKud87wM+atBRDickNEQpYjc40TwdmbXibM7j9OpsnN/U8t1BohpxiQnWm0zSB0xDaMRS9SoIr1V
FlhZPV9pXuzv836ugkXzoo9akyy8GJInCY0zQZKbdb3p9FZycUmy8tyG8l2KBF+F2ZSm4Rg7xr7r
e+3KXuv6PCDr0QxtLwABev1+pFnPY0rOAHCjG1lzu4IUZ5nqRXu1LMI6JtVcHISZ6kz7+Lk42lLr
QB1bsrnj1pgA+xCkxFU6JJRL61n1uZNW/JJFYnxT9vAXU3bTqfQ8ecylP2xk3Fjnjog6TLocITvS
5XFEYLrVlrwhMkVy3ySi6/biWKU+ifJQQPIkLx2Xm1lb50dLMqcydSM5wqBstlZRWwFh+mjjm2O6
F7QpndNZZRb0ktFfzT+Sjc+bELtpe/IbBA4H4R1Bl5bRtqf7Kcrk8jtS/1Tf6EsMYa1hU7DKRd90
NWaS9zqDNObOIVYw7IY+NlsM1gZ8CXz4rjMY24liqhCTyHK1Dnr/vPqTdUsgSL/BU9GOIaQ+By4i
0PbfREapml/oqpsg6z4nLvg+p07dpyQdqnNlu+JB09lfkElNbvN8Ynci2fJx+NRxB/kZr66YsemN
ArQgZ+v8UsRW+5JlZh6ihk9hSjL6TrNxLxW5wKprtfmuif3xqR764og/vH9bNZyARQYvIet4kwBD
12unqKPTCszpQBNNc2Mma3RyexJ0y0RwNwBEm4fkL5ut30neeZ4mt75eTqGND3/b0tK+tWwrhivY
RP0mt1YeY/hF/4yF28Y8S9IfALev76WkVTbSsLxtBpMGJcYsmb01fXxQgoUhWDGR74nhrgdwoEXg
uyPBWabgQYMYuWEf2YGq5XoVGAV/Zw8sn1LZsa7XRnvKGPUVHJktYy/0st1HlQYLrau1y8ITJKFW
cOddoTzyspfE/jQRcIkB4iXDBUGWv6PV+tLpRhvSFiFeCBxd9YT68SO29b7PDFjl7BfNK3vW90PL
oiBwuNAo1lq7Rs23y9xQjSdZsqvNKFFYlAcRacQUBuqC7Hyyt8xd7rqo8iXWQyimXQO5cc/H7+af
O8trkzMm4FZyNTP/HeZqXDbMYvSwQ46Pzj5s4oaVdcFbUkFnS27mLwzA99v7vwfWvzmwsgdUKKP/
/cB689uv3WuffyvnfHnQHydW3/4FSp/FlY5A+Aca6Q9q0rvSQ1xQp9jU9t9PpX8eWE3UHJJWFLJh
Bva+gSbp/+SAypH32921aoXhyGNBHEdFUtHGb/dphTlq+hIl8mxS1SKT6zVnJ8zYw7TabKnOAEys
BZMc+dUEb4lGNCBP8+nB9jrn2K9D9KEovWhlITWN605kzi2uEOc8Y6O3NgNZGDz9BfN/w+y0HYmU
8cXqyxLijttmoTT8ceezCbkxSAsyyuviYUN6xtiypekDe7HNmyEubeDPervTpVfe5ble3Q3Uw1x8
yLTZBmRP/tQt03RSIIBxM5PCftHbCYiNnmhkT3DpXwr6Xy+dMeDHzNdjD0FnjykkvnNae73oougu
ikqxw/Hi3K7RMG+1yRxOeYOMASkkDwBfz1srsRDdUzyiD2Oaza+uW7ZQXesIm9hKSqFl7HxHPDZ5
bst8XAImYE1oxtLY+YmLXGG3ycWenWwrdUsyXNKr+dwR/jl7bf+INQDnP4qJyxYdCSTQzWZ9qIYx
D3Qx/5rPc9dvTJkztdJkem7TKss3VWP3n4AnMbNu+Q4fizwrb7xJJjttSNZTVyJNbxJEqrCQnqtC
ERxPs0hL7wy/zw5aEd9OeZbt3GzOwzWxs6BnJ3/Qp5r5d1KN50oTIONECcVkgM/ygbPeuMsJ7QQD
/qZbD47xYUFFv3ZbfTozwVsOKOHmK9bt+pT5YvgAGa9g+4JxZlsZzZCr7ZR3LJmhXROo0HetcLUQ
mEN1D4rY/DAs1vCRHHPx+4Jj4sGQYxo6KHa3ZW9rN2bqwrfQhxc+q2YJULH9u7b3yhezS+VOeE0V
VgwXMT3nJPl0W9tqZje/tVPf3+K4ItQ0D3MA7RT0ccaFg/0Ov/Bn08zGLmg79vQbbTXh8tB2lm8t
xuH3VS/Zxzh+OxANL9dNqddy5xEk3QBWeJWG9K7eqQacK5sbqxNxMLKlQDtawfL08bybBeT7rUSt
OTcUWdLC2XgHZr7Fb1kVZ3d6g3smzeP1NscI1sCFjbTPXm2yXY3iXvibdnKKeYOPYbyqUsdl/UqS
U4oQyq49ykKVC3lJ2TQ/dzM7e8fP9W1i9eN16jY2hu+mlfedFq8f2wJ1Df9MM181dho/+Lj2bj3M
6eh8MXdct7pLAadccIga29w2B7xfktIsrsnKVTsk4jMJ7KLQ6QeXOrep0iZqPxymylkWHRmtdEd7
YZq88VqB0YeRNbIszq/yiWWkYRCP37iKW30rx9LeplqjX3MDxf6D9Zg25Db1tjiF2tsyLuPbLrGM
0Gkd81ORFniZ+G3Pz32UwJKdvXH54Di5GQdQWSmCz0RyQBApT+MqcYeXGpjbQGqtLXcV3m1wPqTj
A82GSn6jYTZ7ckWFs9F1OLQEVttGrCQpdry1rN8Kju1KVCnna3N1S8bSuZ2yqVmk9hTLHuBlxggp
QuOOZ5LLIoMHnMHL3s1zu8Lm9Zr53ih08dz1UTUGMQJW0+4Kp7b1+VqAO5gx8ZtxiQ9kxyg9Ln1K
LxfHi9mmAXH9EPWLsTiPsVs2w2Uwk1EeagUrqE5rY/TaGgxeVs5NaEkjnz502Rx7n60YgbMCxl/o
k/1YEv2hZ8lroCjstHEcsrcFXV7k2PhF13Hj4ub27z7g7/YBbOEYIP1sHyBf377dBXx5yJ+mDoGp
g+EPgy12FO+tPH+yE7EL/WdQbXDfh3rDPM+yyfKqZs4/g0HMsLFeMGVhMEYjELCCfwJLNHCRfD1l
w8LhqqdhvsY0HXvadxasZLBmSS2dee1Gvfu0TJaNvCc08FJroYdLQhsDc6P6hHurFZtatHKrr/Rc
Elct9qPRt2dOaaPxAuMuv6ndokuu2hkpOjCalmVjRBV6MqUlX4YcuvUQL6wnDaiEwJcet8NmyIYQ
I10Ft39axGU0+/pjJSN5u5IynQNPq5RgvXYu+VwMsLu0tPKDy8Gck0MO+d9tlmHvEFitN03CDS2I
Y5J/IahooGXL4tL1PhPSOeDXWscQXBmlFSO22E2x5Plbiz/1No1tWZJTKOfbKEIYVAMe3nvZlERZ
4M/l7rFeOgsvgBhxSPBb5b+aCnx1guexkIix2+UI2c3OwrJcZhJGvEAS19FK1QY/5JIZg9fU976V
xZc1y6moL/D7ZW4xhGTXUaOivgaFPnXuofSLqg0o21jjA7k+0lXemCORWR0EpGszNx7hpA7u2hDb
0euhPUTCTsd9GRmx6e7x7THscjvgH3oIj62r9CCvvPmG81RJoy2apXa0elFTS9HEbUI2wLG8qsq3
qVdoBYttU1i9eZE5ueMO8w9eSjuN5HyTt9LyQZMVaedjVYy7csey5zGeQAMBzwqVO4sQ9hdth4ws
AMfb9K5hU0HTdocz3DmZhNwHqGM46P0kIlphkiIKW6uX6sJxKXLGdUt+ZM6oO8hLZyrkaRjGsdFv
xFJmg9ltGFTIiQWXApSpFy8xDhxj/cjiulTd2zC1Q1lymFrXIrr/d8H7f4pBqmz/zxe86b8Or2WD
abX77Wu97p0KwL947Yf/+380V//FIX2IWAWymxX0j5OPa/xiMyk2sCUqHg8q1n+WQM5LLE7kAcFV
cWxSCt8fSyBaHZIf/7vJeIHRk27+kyXwB5mBo5WJzQ5aLK+CM9i3ByFLc2bCc1x+YDAJra14LAwn
fvrqQ/kLqe4HlUE9CWwGhEHe5w+MnKGWWgM9ZT2QsWg3s9uvYPakG5AvGrY/fypuDV8v6HRy0U7E
xwKvhiZU21QHv68G8DUdPG0WownMMgXDV6RYfQzYe/RalZsCZMehFB2QgdW2Nj6VCn/z9D98nB6J
VqomXSEEX9r39xOjwDs8OQY5g2p6MEr32SMM8fN3+IMQpZ7CxhYJlYeDxPctowyal1GPRHuwxfQw
2+YTtqk6GMGDYYBrf/v5kyGmff+BAhnCymtbkDVw8uhciF9/oJQwkLTArHOwJrM9MbgWNC/4WnnK
bXafhbQerfeGBni5A20NZp2VYEh8RJfyvdGBoyJODCNmV5/QL3OEQkj7g6yl33LiUK0QbDBpiDBa
Aa+PBkl6E3zjaGSl+auRTXs2oANxHkW+7QbdeFrAFKvU5ViGuUYwJmlHDDRMekOw+/PTgsXvjDNq
ijcmx0rsF61fPjhkHJ7Txa03ftmRQ4tr+9Yeqvzi2Lg2pdWVG3CWMYFAlGT2p1GoyiWAyNjtDjF7
PbKDvh4zTdI+X/5uucWlTq3POALvGaKVeAK98tTo86eYDBtPkTlbXBTlpjSzNcybtd3nrer8qURo
99n0Gzax9uhmyW2DnIWVDlueZTCF5wjq3MwIy0SfnOjEPe3J1UR0yhiBBvhCGnIPEsiD5lM31Kfh
IrKM/G0bPwyOVQSjx7nZlzGMy5iMwBTJA4HPaJtBRbzGPhiMCSy2CH7ZlU1QN2c4qw2L2ovHPmHU
bJx3KSzXh9YFlZWw+QoMDwBDAzlXByctcB5Wc9c5j1blas9JLrvbqhb8OR6Ak4da5Fgcu3Q8sItk
ZNB18DbgmiVXUdl213Wh21ujYuZKToFLpGyzu7aulyCbKrGVy2jsZFroT1aNQkMNyBxoSWqMH0fm
xBww9UWcgbXGD2mC86lKqauICAOFSUt37GZKFaiRMpRzFCXdfbPi0im7/hz5i/mRFM3wYI1mfmi1
RFyL2XQOZcW10ILj3aEAzfsKdSbBm4Y/Nh3jXeaa88HqU/9ep5VjDy2/u15jrb5TNT1GPy7XRGeb
NvCbQt91E2Dk2rE5WBPZZJwx2+m+863xisQPzYBr4tylbr+LIhO8TjS4YuOLmLBenhx52PMs45NV
RmqfOd03S/6I6ZNBicyoKikreUWcIocnioQhx3i6h3Ir9obSHASIo8NSDtbRbnoUiXdxQo/t+rZ8
lyzGGLkVKm6s35tRu7z2St0Alct4K860q0FpH+bsJ6FTcE4MsxImBPErN2zfBZP4XTzxSbUGtVJU
IqWtzEpl8fKhCiKlvMRRNF3N+PQCgLi4jJRCw+wg4rdfahs6IZkSRSOjEKXpmFgYTkQwxXn2TQ9t
waEXq64zBiWIlo6bvJqR+ewrpShWmlGq1CNDmp9cvlfNK+IPea1bG0ZY/LbT9TRYNUk1pUOtljaE
kdKmWg8QrbNm11rfNvf4oYoQ6Mkbkk/vbUAiLhsviuUx0mIcjZp+PyOCDUoNyzTinLXfTPuVhh4i
cU772AnNLVmeJi1slKo2EoN77ZXSVivNrZ93CATmg203flCJnPR25cr+btQa85V12zumSsHTRcJs
RQ0YkmREPrKRTG+id9nPVApgLbzizIK0EgPx2Rcb9sdOKYaG0g4nbGAB6rYR9npyxn22T5TSWEoc
tps4hqdTlKK66UvvWEjjMS/J8hqRqIKY2BO1UVj2sEiHkdIzY4TNSCmcK1KnOxrW66hbDecBEwWX
+aRPjxi/PZYE5zZViimAueJIVVx3MD3mAfW0Ti81o0Hcqp2iOhKVW5BE+QFtVMYdu7JWPKME6zjJ
0Guh7DgEmDDHCxRulH27MPeu0ngdcmX8Tpz5jQODdpsrLZh6cMrB3OzJpinqsPikIplOFUgJ1oyK
RaxlWyhteVQqc2GmCM4MCyUzMk87kPxwgrZ1P7vCZJgq6b8KW6Vbe5nnPhT9LPYwWcptZ1hL4MoF
CFKuzABK/SbFTznMPNoHW2njTiroENHi+JNnbymLQS1aEj5+palj/wDOgyOJUeNSPJjQkgNbF4R+
tSE3PlhI847S6Ae4DJ9mSZcZdp/1uUfKB7WOqJ8pfX98V/qV5j8o9d9SPoACpnrIzfP3SnkEIuUW
IPHeH7k/TkepvAT+l3KjQbxXHRmq9uj9Vv/vVONvpxrszb/aFf3AOrmpuyH5r+C1q4v0u8gKR0Ae
+ucu3/7FoovExRymdvVUQ/zPTt8jfGKo7T9eG06Ulsk2+w+Rw3R+YQKGiwlKpWnwMB7157DD/IX/
ld4IKqe4jPD5/ZOdPrvf77ZyTFwM5hxMOQxMfoBwv93KucpV3RXMwFH4gRQKX8Ei1j5G9TNkx8B2
kI1ebyCuJiC3jYVGsMqoKKlx1h73pzE5you9zmW+rTGBtczSazF1aBdVqW/0xOzfyhTjDsKKdSTP
J274ydOxaY1M5BeD22TRgGaTqWAZnCiSKjZ5oToYV987U2vA6KP3mo+NvoISkhn0mQ17A+8sMKO8
AroQNyXdllVQV2inm7FmqrA3Cjfptn2uqYe8U6pyhtx3Rjv4TyMjUNoRGoWmHXpvvlBM7z+VqZgv
HZyvY4QLg8a9ZnZhRxlVXoNW6WrvBPatf+s9oPNFVcJcgj1No2H1jl23iGjQcwa0BdGWt9H4Vkfy
24iB6wlTPMDDocRAkazqWhsPpkzMx3Xy5rvKBMDWmzryu1P24iY2VJsGCbjo6QvaHr6/Cm74WY+F
n8TEW9alfAJfcO34lT9yE8fwNJsd/5s1wxkta9t+XWIex+6VF8CBgFc7FTwbzglczlHC5nQ0qUZm
mD/zri0FBfRyE15bpvPeaeqCMT9OunnjWGkJs95Nbsxcy86kbgXmonS+zqJUHs0aZhmVFjzmC+rX
eUc0l/DqnZDrmk/4yxda6DGWy5iividjVN8wO7v5jq+0719oLSPdMxEMFIyi2OGHxPrz9F4rDd5C
vWT8KQSQ+avXF4DFAG/BcJzAc0uq5BX/a6IswCbEQGkFHonSlodG3fKeOwcn4K4oV60mh7v+nkQK
0q/Lyn9aiukyrL2NBzFxrKCI0og4RJ/du0x0LPL/rRY0ojQeKosLULFxuGpLLvR8tsZoBzmHP2mN
DP7qJqhIvBIuImQbij3eizDcQXI1GF3PN+ubA37J9/YLMJKg2ICjK3h23HPxaZQch5E0+OlBQRve
SFECj9NVFUcytfwIXX/mC67hykM38+OeMoOsIbdbZYSVg9wvqByQXKK44vlZnuvGd6zDe4GulhEN
wLxv8rrTdYTgV+aUfZp6jC2qmhhgbDCdwIqbLZ6ygp0A+lddJwujw4+j+oo8czCPpQ2ywRM9fxiu
dQydNmE0gsSYHaT0t40lmo8d+fGn90s41Sh+WHLqXTHtwRZVF2nkUFwyEeUag4lOtLt3LmdJheiV
lSDF7ZTbEXCMzwepeF9m0BQeF8xI3PyqqJS57/0nQXlyundSpLdgIdu/Z3JmHumTar9wLFu7AQmG
r0w8WFMd0RRNHfGm6alT3GQtXsyCfhRgEzWUyZVDzL5I7ElyTCh5Ozr0uS8dIko/5Peg61xgGiV6
pLkkn0/UUdgijYF3DXvP2HA+NuHMU/A01YWPkczhKxzeodp1I2iAKGBzeMHo9ol5B2cIwpzWkeXa
DrR+hDpozgPMNx0wEm02djtjzSKU0pGPz3m/5oweultpJk62Pj8KBjAdEaLNarJilQbZnMvSz+QH
M1DG6YLv1CSfc8lVYSM2N6onStrViLNyHDrmOUe3bIBkoDMjeBgoeeUTLK350nChpxsDvszHXI/a
g88pYx8NifHgAla7odmNVgovybr1Q4+x0TrMlAgezZU3POeq71bzDb6owtDEQ6Sva3OKaxdojFmV
FJugylFErOPnHC0DFJ2coI0WqQLApuCmtwI+sMmZweICB1HJ19r1ynQHFp1ei0qIB7j6lHzYEGJC
5gYmkhZwGqAI/QCtXUHhJ+AaDiyoVtykqvqjLNlyc2qhkHMrfXXluAIDG9m/jj/eYPf0FuckjdLE
5uoGb/JAStB/6oj0Z1fYErsD0SwE9vdr3jKIaQT6wHsODLgUJt+mAyAoleA8SVnyPnV1G8HR3A4k
Gm1giTp1rBgw+8ELi8RU16O/wOlrWs9/AgXEF/llSaPvJy3Dxp24lLC6deMx83pMbYyUpw7NXxN3
lsOvqyhyNufjxMdrUuvx/osrpWc9TRXcw2Bu7S7Zva+s0OtBM06J1z6J1KyqpymmGOLZfi+0KSy1
SgmJK8tKBvvVV7z7bKQqWySjQcNH9YZF0j92TaNuBsA0uDmD/gLhAaLgZlptFjIkQX7BXu011EIm
0KqSW2NJlgPLj4m3ib5nthCbuOb8T/HP6l+VVT/A7XCjmV4aTs7F/Zqh9upp4XoBaIr4iVspBNLB
LvmKKp1fTT7OrLX8JrswYYmh63gyUONJ8zhvdVU+1bHoTqggoz5tFpIo7EPM7sGwPBBQ6kbUO1Xx
gKDdXHGP8e5QbPWI3640d11r0jgkaPmzdQp2evJ6gSSr9Ji6rY3Fsoo+tXjTNKNuGc1TgNcNbqC7
8KOoGy5FqU2HYViOfTI2V27mc9hRrUh14PvDc4UZoOG8vdMc179rLLnJSvcSoWTpz4tTNJoqh4FY
diRtWbKqqvJfy3HC1UQnoja94QThGGsVuD0Jto3TWlnQ1EZ5EKKNExJBjRdoVm7u8sqQ/gYy604f
5+lkZ0meB8i8C7aSirP4bnGWwj34XJZdEPcjwjf10/7VYFrrrTcP7qnPfG5ztNoipWgNSYxJPFpC
goMhmXSbrrl3co2Iq1dgeHMSj8ynlzXKjjfDys7d8aqbJYI1hnfaEDV7fqXlLntc3PIRumRbnIu2
t+7bnAp1baAgPLBQrXaeNCXFqZ3/a+IB/OknQCMrF9m2td009Lql2y2AVLADtJKg3ICB0aPIObAs
zB0IYNm11yXZcs3n5bxlg1ftVvoMuY+nOqVZ06Pvw47JgaXt3Wj6hJ+V5qXM/RWSx3JJ7KUKRYE0
beYuVUiD3d33JPzZ/lTO1p7L+XM20imVuUyEMUhce2my3gOVs4PaHcsdLTHWPvIlQy8/tbZx2z+0
/siIsHPYGeGSbetr6KAsUSB3aSdLmm3MvuE0lp04GX2n4Teu+2Puj9a5xoCOAD9XW8n078PsYEXF
n+htNZ/imowVi6F0md/hOGJg5520NRe33AQWtnyy2gGIdY5FZy73cW0GZmVWB0Pruz1SOHvWpZHg
UPzxANYQqgjU8489k++QA6ZPotTGu1oaIYET/ULjtneul2J4JNasnZeyIWCneS6Pm9i7/jrIghlQ
hJR0wljXQvkY6pdM4TjgbtEvz/Vt5A/Y7LyDO5naje60esCd14VEZO1G11529CSVBDdd91XLy5dZ
a3Ncsm6hirm6fqe5XDYbUhrkKNdh3OtRngS2lzM/Iw4frsxm91GcDEdZ2W8NmNOtMQhMvo1eqNVK
HBeSt69RpzdtiEA5v1i1QYGH1rETTPUqXKjS3Q6MqR+ilhWFlb8rtwwIaa5PDRe5jcR5mTC56w3m
FTaG+emMp4s5XGNSwz2ykODpacPB1i80mRUCEE3R4Ud3ycVklzQSeDpEVqos+NrL+I3FP94lGW7I
1RMNeWhZNRB1ImbeNY6qPZZWjYWpS52DB8rtSeNM73Hbiwxnk8IjDjt8Dl2WtFvX6eprXMZpmJJ7
fmpQlY8rJMSNj212t67DuoXOxj9mLkE9hNfHKZ49LnGYwZZ2SpleS4OFlHadz75vxue4LW8SOfTP
WuKPV6RVr528ou+I3cCHcjT0F3/qHWIHnF2werXtkj73TjPqODQdfzhprViN8cCq5eMLM8d2wvqB
6XsTc3BD3xz8id0sw/sNQ87a+xi1BYt6lGVTs7B8L0DoKGbqVuY8GaRNOzAKS9OpGtf0KQ5wMY3m
RxLE3HXpdQLN5qWeiWCL3bS8anWM2jtGfCtQDrsEcIt9lYoue2QPmry3VVRTz0bEAVg7BmnbFMtJ
F+t8WQxyRuxFqRZrJ7blTCGbfxg24+hsc7A3OECr9Nz3faYMzgsS2ml2iGoftG9Z13RXrdY69i/W
ssLvt0qf3UhdMUJzNlPOzferkcNfSGg/glXI7CEF8kKI6vAqlPL0lbA1JY6oV2OID/bsoztHVR/j
X/dFZNwIoDoxm82o2admmsRXQxOt1bZx+ugmrgbx4OmjuGGwzq7y569KqYNfx114NYxqVTjRYa7x
A1ulMseoJp0fHyqNrR9ktRlPD0W8PjsyLMsDMIYyHEso16GGu/1vUnjfN1OoD4Onp1ITirPOh/Md
8r1a3BwkGlYBe6Fk5JCJdmEW17demfGFJIutsYuePGISbqQdhdp+f6mylFbbGLeWs8gctDj44eQw
qBN008ZV9vt7P9xUqSa3n39cf/El2i6irYuZD4eL+J5FI/041UxG2YcqkmAY/GUe+yBxcmSDjiJf
gOJNSUZw7ttXjB7LpR2YVbxXMab13F1KvBF/84q+M8DwEQLtUB4FQqOm4Db87WWl2a22juwbDl0G
lnvjoAdfBkZSTz0jHlITwN4ZKZA+e4OwYx4byfmimiBw7wUkrDTo+0adwfhkf/7CzL96YYrXAkKI
IKsy+nxzvbtSB5vWtcmhcYiOsdXk7AVBb8IlMrMrMvvqA6gOzzouNdvWcKYVKz9Jy5CX0ZKAdBM5
+U9krDkto1xyfhYDx9j3tqfYWtm+pzHGtiKCe4YbkFlP5VMYH2plxLQkd7t5vAbxO7x9OZQyyZ8v
46qmANUCCSOJUjjBMlvnO7WPe01V80S19l6eU43ScAL6+cdhfC/D8j2RKbMceN+MEH+or0qE1qYU
oWp7M7FZA416hV3ujeqoU828ehZ+/7wY/83emSzHjWTb9leu3TlkaBzdNXsTANGSDJJBiqI0gVFU
Cn3fOfD1byGUyhKVXeU8a1Apy1JURCAA9+Pn7L22MyoPpb7QPJFFzMeaQRE/SNfiakUGXFvfXJQ1
OE3wRy4W/y3hm0SbS3vI0CGAeFOb0qUZpoGogCqiA+ajqiRxNBqJmvkWRwhaneYNlBva+A4Hgi+X
L/tvJ/rvOtHCtP6yE33b/sKR6o3O5NtLftPXWe+4OXAkw9zjkV63qe8qe128A82FTRYJvqPyt37r
QAvrHScOl9dhG2cZ1ekbf9eaaO8I2F5D6ByWd2Gp7j/pQBv6T9oFhP+4pm1TZ8MAm6Sumr8fN7Gs
G4h9HdzkLs1cagyfFUk2Xhtl1q0b1kLcC6sBjs+sGCodYdr0xL1pTCxI2+CF5Km5aLJswCpeB1u5
N87xN+GWyY2fqb5F62BtR2f7aCnV6a7PG/VLodYTR0gbK7bjt1rsMCIbtIpTQYVLzBl3lSuiTRE3
6bFIS+2rEZW0kVy2kc8K3ktfolQ92plo8BpFPFg943+wHeEuWqolMLAsYUdKqtEvDWsYvIb2TeYB
nGxh0htCeW+rymcHkV9QrGKDkgY98JgRCt6ypPRWRHKwR3P4NHEy2Qik0ZbXllZ8bm0ng4dRyfkO
CULo4raainZj1HxjzxmW3tl06JsJXogRHYYkB48XouFkfU6msX/fMX9KT6ZOu4lOun2btCrihBlu
UcLQbnVw23Ece6GLV9vrVPpZqPX7vgz4JebncK5K1PouGsNZhtEDEUghbvYKbr8/8/EPiRXGV8sk
KceTRDN3lpD4Gktj3LjkkJQI+FNIOTa1MAdi3NkfyL3gnAroo/MdeyyOSlcybFBMECR+ES4O2LvJ
HjwjF9wSwKCxOdgyRiqUml1HkGluzx97ADNM03Eiqb6ejYXEMBbLIKGu3HQqSz0Qrvir3eZiE0dJ
tu8SMWynyCCTtkkwLVaxfd8sgh4F6axRoBMifJ9ZRXuE8sJAs2i0e0JzJ7iXhXUMhT0rXtua1pcJ
xFcgeWhONnnMtRfPVREDyZhdR9s2pVJfQ7fhzKqWA36pI8PFyal9l/g9B0ApRwe4ifDe6zuRNXF1
WMpEE55q0LwovdhJ1oq86MT1FGZwwT3aLY6DQhH/iggKEmqN+6GL+K0WbbQfirqETmnjVa2f8na0
kalU8IRm8sBCr1XXlr8h0ViRpxGBrE2rsHWvESbEX4rGnmsWfzuzvdyZC+V6RBTf0ZaT1alTnOR6
LCG9W2E54dGMYQxl3TRsZmKb5oOMMIb53WonRVBvqTE2vVyv6D+IXPN6ELmwsRBJ9HsIpfYW53FC
hMWsLX7cjDGzdUTxPNmhw9HbqOekDxCJohmoQ2qK6wWPTBPoikBsEPNrBvW4wrbUUmkXL8WWHMEa
oOHmt5xJ7RtyU6YTpGN119KmCGIw9lhP4MvjELOBj+eKncBprvIROWaYxxxKVIuyPXemZx33yq6H
xI7sQu3Oi+zT5Z5D/quyuCXPFBw1hLfwVsxTXxndsu0bfK7baJirZ/ASKBAcTumPy+LoFYHedVvu
+Jc01F2l7Ps9K9HMJNglnFo3LbbnJM91a5ersY4XHFk+s5S6/QrZ5b05WM61ge9weRgznTjpKVsT
xdtwloFTK9qV0QHQXGBS3QtqLkD/wk2LTRqxmpmDWgJza9LdIg3nmCoOPktnUqS8vsQg2hRIpOHU
LRJ4J+w2uRaFig/PTKu2Ub2kgY6n+F7BKoCmaYjzwHJT/aqySndD5CgFvJKsLXYRS+0RC0fCkIcE
WI+8nSj93DZ2+pKqvfIe2/74sYNh3m7aSgieNSHHQEkXg660pfSHNooYunDO7jYQs6L2ir8gOE4r
a/ORaWo90wNzOCAcAbKZOgl6wjZr1cOxKGhxEDnj652FjsS0WtyvhG6Pe8z0RrUJMecw62dYw5wF
/+UA/gNPzSO5PcYTQ6APnACArX3r9Lulqu8tZ7LvLTPRgqinh9PrMSosl7YhExHagahgwshH4CDP
ZdiJU17ow+gVrV1oN1NbVTccx6105zSV8dz08jmSkgZdbyWUn1pCFrM/jmrf4SBJKR7RT2unZda6
M5kTaevjU5XRvSbJ7aK5JvJ5mfeFAZ2blqdApBMeaaZNzkk4mbb9t576r+S7nNapMP7cr3ALPPpt
NXV5wa/VlKO+MzlgqmwmNkCbiwb312qKeb6DL4GTnGN8NzJ8Ny1SMlHhcCjVMBascJ7fqinDebca
DinhqYx4OQyRf2Je+Hmcb1PoOUhB0bQgCUVV8LaYCiclYk8xzQOAxjoM9HTJCIyAhIHfcfThk3Uf
KLJIDiHRa6uRCHZ0ckg4Lo/re7Nk0C6stPsAhg4vssQz/cOV/IOGxc+tAT6drvL1+YA6OWU/HywB
xbTkNrnikI6iejFjgVdQjVcj95pe0iBa37k1bvKursha+ev3ph/Cd/+xMeGsWE4OSphNERxf9BY/
Fpoo45EaDElz4MF6LpqQec40JO5N5raVFVi1aV8jei0tLpNlX0nhJu/xnyef5FIuX+yhozVdL7Nx
jHLMHpk15Dsyy4ds0zaVdW/HDkY8EhjMQzgV/bVWG/WWyk14S4vZPpUFmicxdsVtrM8qNi9t3coc
um0eNEo7GIYFk5UzxAoapt6SnCMt/SPiLoRljDA9jpHVld2JhTU1H86ETZd0pkXJkLI3HAq9BtCO
TwoZw5JEqB8UJGEbMH+PAzD7nC58sw6rrbo8tZQ6GyVeO3htZYz7meOtn2H3o8CiliLnbRobWF+s
snVMaEmhy/m5BHqPaQ5Z8bU5pWFgtXP/gXp39YGqOV1cFG1raIXp0N80snk7xbm1k66eMLjAmQD3
TG/Oa9v8Xu2oDQPgT+rHvFIt+mO22gYO46fNNOBf3I6GdPCb8SidSayLJNKnxsoR9MX9o0a5til7
exoOazZLFCBG6c8SXHPsa8YE8zCxNHXLGBD2QBn2yBrYJZinkYu4GFdIVdknoyjRJzzltHkZbbKl
1Kki9iYJ87D/YbR7k2k+2+nsbGLy3e+yspVbFDEgGAc8PZ5oe7TJkSq1LSrYdtv2k4n+Q1d2jJWj
L02sj1vytbDzjmPAk+oecBkV50WfR4MB95Ael9RJA8fs7ZfY7uv9Aulj4+Z1T5hwC3Cpp6W3eHaq
0w1lICh7fyQtbgd1X4Pb58C4d7TwyUjXruwUTzDXbTP+RUzqeKtVSE29pLSLX+gcZBWR8EC2EBqX
xaowbRJYIotpeJbdWmnAs/cQR0pqnAY0rtjl0xCTyYPWFomsvcYuOcCESEwiP5UhKmgH3+qXMqXR
gQ22TXe6Wk1fGC8XoLaymGrWI7SN6RBo1TZ5Qbqbk4ZW0lO4pVoHmDAsayatkY7PloTTfj3D63tZ
FAM4QOgOHAVsrVH61zIcIDe0LkWWb/WVSDb90JbKhkJxvhlnDZBPp9q9thlGWowPswFgeo88eM3D
DMt1xlq2RRS0QxzVnxBUYBFF4bqmLMxmyXljytT9wmCNrQCKRBtPSY2+1aheuop21trD4laXanVA
x5CdYcWuiyEFOKarpLxNl4H0jIEUScytLu/Wrt9tjkPzoQ0XbWKm1YVrr0l0H/rESjGWJiOfXkY4
KppKLnvy3GpGM2b1cRrxH3uuSQUTxBMPMieWQSoeoXXDZzVtB/UmTVqT2J0Q/YRf63X1wpDcNQNK
pWV7WcpdvjmTsvWk2KerJD5T+vEkE315yjtDISohm4wFBqgMIREtATuBNr+Yw8Dw5OiMico/sogT
P/cReU2CslxbpvG5jGSedCTYmOXLMPcFt05LymjVLtap6TQ+MT3/StlO0DZTD18qiBI8zrdoakaJ
zCKBTtVpqWTsFNFXrSoerASy621r5pA80WtVZuAw0Sac1O6hqYx9XFwXCnpPlsRl4t7FHX1AB+CM
J9Hg6uXobIZDUHat/Yn5yjTjXW4z18852Guo8y3wHMzKHCA0jT19rEBxnmJrRp/pWGnlhbRASCYA
a5ZNXfW50/r3hpysw8j00NxpzDHuBys38kDJCMDbOYzSURY7CUlFEHdCX5hpuNVAvt/ExhgyL1Og
AsRkPT/qjK0tpECD+WqOJQk/o6GBtZjACOsVXtVcM+W1yDHAgReIrwd7wcPeNwx2ZIM/Fa18S2EP
APngMnLDZNyFymPGPkPqpuHOgXCbvCKBrLB1oJAdsmWEbpyF5x6o1a6cjJnVb7TSFvsDkBAzMsVW
wufwusLoPvxbOP5XhSMKSSqKPy8c734pyxWP/FImL28KyG8v/C4IFTi1kFqSLGADjONPv7XjLrUl
mhOXzttaI67l0fcCUqcd564WV93Q8GaZP7hf3XdMD5CY4iXDr7qWfP+ggERy/nOVZOPFNWyAOIJi
FhPY2woy545Zilqd9yZBq3NAU4zd2iS18aSHMFZXOZJm+EWB3Hs79Vbjesy424NwKvbdpcH54Me5
qsCi6vrcDGLYH+CuYMWwoL/WYx/eTpY1XxWzpgYiQe7hLQW2Ero0HXlf2kxEkpXrNdqrjl3bXmZE
CjoZo/qG6eiyI/W4ekJIRXsmbeITdbW6sZVleR/qCgIPgfRz07oQtzY0PZoHhIey3KuNSziXJlX7
ZUnJQyV2lRGVVxGmS4xQ7WYBPvQwGOJyn9hL8ouiadHrtCjJjeQ1z+ZcpUMAIUFcx0UeEvFks0wD
Hncx+Q9mxORZoQRgBJdfjaAzbpMq7m/GqVN2WpgSoKGGIveqfpQbSqYMK0mUjr7JRfGlxMurIFVE
s1+40nPrUEWFZxrvnZbLjNmAsfkAK2kNCSN7BerkXtebaKO7XHmRCO1IWk1x1yuGte2tpbgHd1jd
pVTatzHSKh0GJsBptMk0eZyFQm+KCeiiTO/91iluSluL1A2eYMgZLa6k1C/RrFCQ9tdDJZ47M+of
NGT4zo7S3c3pxqRRjQbAyXZlOxhPMs/0LW4BZ4fmKpX+SELRDVNFfEiGmvkgTZcb0xy7M5ABJ91Y
pGQfDdDDX2mplBtRaGd7vFsNvkEHe2lHx+xODGuGHk0lYx1iDh815JbvUX/J27FLTd8tMFJ1Tu+b
sDRYc0kCMUBuHRnBAv2p0/IeLoa4Qcr/IZmEFTA8zoLZGmayhaLwYR7MZmMpZrGfoFOoldb7GeSP
M2mO6i1BLXYQooc8sDntspT9uBDT5MeDWgXhUrEHumMV7lPCTrawEbKvzJ5etdBVtjQ6QqJM+1w7
c5Oz8sJBgAqjFXR9XfDEWADhQ+sisErzvuJu8wm7vMKeE3uF00Czi7vnBaW0txCitI05K3rm7PAp
Ozps0YB3Sxu0BG9drDzTm48ONfk1ZzOv65uZidnRRj4GAyOeNy39BD8XLaLdseG+4badPGnN+q6m
SPGGMk6CVBX0bDkNsfewN53nqTdBjSVEYtG0LeZIe09guky2FPzTWkJri7AG+GhxFDvnyZLAxqGr
uc7woOuZOT2Y9GNwT5oIf7QnDRR7uiFVPrmyWtW+RxYWxh+kWCCMDeQrEz/jVhQqOWJO3n9MTrgu
dQ6mhP95eaq1o9+GBhJuoVWK+YwzqEwPU7WKZPNqSfk2qApFuYNV1Y4PY0Lm9UP/rYCNLtVsZqhj
+jHL+nYpgwXnNlb52Ox0f64tdwnGjiMNJ64kij4WWhIx/Io1+qfkbRXcnlM1qxs5LxrTAC2RfH1n
mkmgzNOSzm1TGH0WAft0xMehgvP3amcuqZQfuUYuvaF86KsjdaWB9qoMGUfIVWKq7CPmvOjZaGT2
4WOZDRbNyYaegK/3rc5JXQGs8+9O/d/s1Ejn1iHTn+/U7/uX+Mcd+tcXfB+YqQSGmBif8QexsYKm
+G2H1lZWhaUCMwZQtU7MmMj+Z4dWVywFJuP/9HZswBSqajCptukKrUO0f7A1X3beH/oX0C3Y+ZnL
I2sG0Mve9HZnrpoqiauZIxCprgjDfAeBzbzlwIZ/oRDGATTSqrKNED92pui+aPOc7CQcv7u5Kdt9
20ywPeuK2GukPpuL5SGeZ/MOhG2HmK/ieQ8ZMRiTCu9mD9sSE+9ZsWcEYP4Am8IV72O8YkW9HwqK
T/y0HDw8NQ+VW7cQTG+qNm0719dROTpfjRrU+rCfkBrI8RDZrF7hIbQlEX1wvZrxoR65yA9KWdlA
rgR2jg1c1na54loKg8EPIj6Qlpwpo3oNhC30iK6EWGZkUgW5pcOUJ6ewKOJdY+uL4U+lxXNV6HTh
adHDL9Uq4rUG5TM4ieTRSUWLSqmI03sSyE69bJsDYW9ItqpweAmT+pdGx/sC5aYlppKkMd+tRqSU
5L4vtl4eUwZpJswdRpWcHyaO2s2V/g0gwaogT3GUgZGQmHVXHaASzQ/KrA0QJ7A+pNE2FLWp2zud
QdsAbvNCqdDUKNTWJNtsbDJ5tnI1aW9qBkolPwJpj3oxHv5dEP6bBUG3ifb5qwXhHFdffvmfQ5e/
lF9+XBh+feH30l17B5EGyxbtXdxSFzTDr71f4Ovc/kJlyk6Vvi4BPywL3O/Yv1Cs8OS+naMjILtY
uP7hyoAy7+eindXKUAU51nAGcHH9pNhp2mhoC5fgO4WJNnOSuHpwM8wKiHdddI+6+TwV43gDhA7p
5lA/55GpHNSJPkY1kPpWLDHgzk4U9+5YlHf5oD6BsInwXeQNKfGMIAKeJOPQIuD0Bcl2W+QgE44c
+1TnYwbvVrtL5dS+uEZxA6XkhhIPHwEN6B4JE48qvcN8ZBgztsnXQR2SU8F19Bu7LqlHqsZTFWdB
PkhXDkzLVeWqd5bWGSgep5d19gLBpN3MAvZM2ydfOwKQg4Lp3gaJ7Mk25G5CjYKhpvzqZqRWauM5
lGZMdTxsMR7ckFpyJ9L5So34W0iaEK8nLxwrqqAiidHsM6oq7bWyredm7rZVjkitLWLjQ9iIfdI6
SPdUVEFVt7L9FMKFe+M5G/MXG1HiVo2ms9pmN+sV6CmLA5ybXzHoYBshwGZr5CTKGgWW7yGyY5wC
42NkTGenlOgcdSs6tLn7ypHA3Wmx2CPYv8owFB+WHBWVMnVcGFWl75Ac9VWmLzP5aMXzearFc2xk
Rxo0L22TviCqPNmxwajbEt1G8IUmkXyt+vlOMPTczka/bdyahoXIjgsGJk/SafEITEINXXGh9JhY
ytBsiZ7V1XiTZG7vD8pYoRmkQIuU9VrGxcugzZyWZoTKPSWSv75XLfgL5Fnegca963UQZjELuIPZ
RhnVq9quFJ/G4Fcj56+ZWnKTZfKKYyQpABWShjThG1ZifoI0iGm5t3K4B4YSZB1vNCb0SGMQq9ct
IbjVvDy1ogkp4+RjoZqBnMvJL+MWj3eVvJQIuza5Ll+darka9SihomsTCD32cyLVz05j3LrwAHxr
0raz3u8XE6sHUKbHhRRbHHU9N6qxjwp+I0WFvp/1WKlpyV/hFopZ7vk9me0Y7FzcCXLpIV7rBVnI
nfpURtqra0wo6WVLsGWUHzV7fGza4VHI/GuBAsAnvYa0qkI+GiFxj1lCti1TclxIlkLfRksS/3Ld
tdI60YZ7hsGbbpHBnWoyGbb9+jq+Jx4zm1vRsJ6Ruc97vHbYbzR5qnWl/gTK0PWBR8xBq4TjvYGr
LshlFPpzI8hSpBO9Z84/klVrjocOiuEKq8ZkHc/5plnq4ha5wkzuKnwhNC+dryu58dpr3ad5bK1r
zUGMyF1TJY0I2iyu08AtGiMggn56Ce0K8zl8N/r9qWjKp6wMnwqpcFxYROcmHkY+X8bhSZTZJ6Tr
o5/JfCPpy/mLkQQ1mQabBgC2FrSWResswfp0dCqiASy7OeVKfFdWxKAwG3+qFKAPmBpMyHnmiyzn
9rUs9YGnMo03JLIDB5xTr15ca1skxYCUowrvtB46bFRy+y+p/lrBfEEMWiDXGJEGSV3bGjZTdD4F
RyMgniC1aExIRmu3wGSGndS56ebMfrYV6zTozXQIx/arMrVXwsq+JQO+yv+LfiEGF81cVf5PORR3
VVL23f/735+UUMJZg+1A4qAptigYf5Y3EscoBkhP1V4gXPJQWverDOOUmA0Df836m4EYm9LbcRjv
5rKhQfhVheZcGkE/iIc5FQ6lNdvlPuJRh+OeEd1s4IowWNB/2Ez/4Hv9PPbje62jN5s3o3aG6son
+eGdJtuWRhrW1V4H9E0nG4ohy3GqTQD56RFXB/6kfptv/+m1pCH287czSC+wkbcRYcI/375nZJRu
7IAe5KBmxhuzGx8ryYOtGGI/KSSsrt8XP+lV27G6/fXX/Z1M9fJ9XQrbVderIRF/+94IJqeF6VG5
7wDLwIEunLuZcdq6XFwx98/2qitfp04yJpoI5UsJ1KU5Vq5xyiR7o9iJiDYYIlS1NLz3Lv5mHy7n
Rnemq8li+Ub5XPv0qL2mSm9Kq8WuNp5lET2pZowEU4rTgB6MzOfK3ZlEC3+MCD/0hcPy8Nff9A9u
IeJWVB0lLgEx+s/SPT1P3KLSRbmP9W4rKvVOdZe7Ymmbv7mi63z8d7+m0EAb2SaDcrzxb6+oO2mI
5Zz1XnUxj9NbuZs1vDgq3UqvRKUSILK96SOtuM/H+c7u1eI+Xq3ZYom+NiPr8lqqpBkFhKbLq0hh
TuhOw6PiWiejHXexw3Jv1kmBFo3gpEbqKDlMfd4VkV4jXp9JdVLb7lxm8km2bPvkAItjnzgF0L8e
G2uZfA0T0r7LLOdXlE6145zzNayWJycatktP60HWxh71+R7jXOJHxXIxmV9lJGb7+rDc2TNzOpr/
GimKyqfWzGBSaNRYf/2D/cEKg6Z7RVGReqqjtnx7HRdbqRqBq3W/TJgHKSckKxvUPgujhrH/6/ei
wv7db2aq7FOOA3/L/Nmc0OpzgslnLrEjjWfAOcei+rsF8/Ik/XAkXldMLJe6IOaFqBAiN99+H7g/
5Merarmv3LHedonUfRCDxObqr8lizLueyVymi72r6KcpdOONXeZHRYYfujT97FiksHHKagmZSI09
uFA2WZfVqZ6LGzrAXxdrInQrRDNIqDWSM9PACohr/TpPrM3o1O8dOq6e1TlEXswJ2BOcqh5JIHCZ
3Kbe6i2wfwPy/w5GYu+pevLVLLkFmyS7GWUGLAuBGpMpClSNnpYJRKukOecjGDpXpU52trFc/c1v
8gdPLL8FUnEgdioMOf3tBSv1GrLNXJR7LeegMHI09hPQyp6OSetGYwQJowlmYz47p4K5ORTGlrRD
rbhFEPfkIEXc0LdFPhkuEyonjthYkZ6ntDYCh4xvj5i/U4hL1h9C8xQzKgjMlpWoRqgfMFB/UvXp
delUL7GTB9T5VFUNX7hV5C6L1aeZQsyrw7jeEXGNEmQ6R6a1zui5PzHnru7OEZSWAsyyCHN3p5vL
k1u3481fX6Q/eEjYM9b/MFDhvPfTNZqiBgrlNJb7CVcVJQ7WgomPI2j5h3X0N78IDLjfPycrsI9l
DfKE87tnshHGTF94KInb6UrwM10VOGF6DNmpXI3fZ2GO6C0zByQgy72XplSAUY6HiwJwqEKLaTf0
M6aUDSpbSJBJTsBWOTufofFfK6Nzm7sFhhKXal+WlUEESPdapMtZ5kxh7HUz5jaLjOwlnNYqddL9
dFFvmgH6k6x0n3J1MzJY3vb8pJfjJVpZI0hM/qLbki2q9LyinsZtHQ69lxPzcJBQBC6HoLCUVTD1
UDRKPMxJz0HSYRQEbYijnrlMj20f4QAU5C4aI2NU7Q5D+tEwqNY0NJw4KOZg/YNS8G/Ccb0h6wHA
tWi7zfoYddIElDk9Woj3vNzMFJ6nmujShmpJDdMb2QAvsmv+dksjuUlNHrE+bK5dU762PahRXHKI
X5ObBBQxvR5KcZGL5zQe4RUIlEAVmTgluuQR0QbcV2TpPMB9nx85FEMYZWdJopEbk6fDmvobBr2f
YojQx0wzTyM5oobezv56MEKFk+wmiFFXYOhPeS+e9Tb5u/3Y+oPHm1oHEiA8XO6on/PP8pk8T1zH
xb6z51eI3Wd0EifqCy6eyWO91l+Xo3bVu9q2J48LjgnPfBkTxzV1BDakvIwOdwDNK924mRs4Y2vY
Qd5H2Od1p9y4cpj3udYpHNCyYu3IJRtQTdEr5BL3BqdpHCwR+2K/xJhfWMv9xWZ0qLDGpP38NBqU
W2pr1DTZksGXESD03KGyjjgYQuSOjYofBPoMsljiOwFjeK1Ox8/hSOoO+c04DGdhAn+ocktumP4T
iDSRAxVPkE0KJyg0ZUH7PL9a3VJvWzyVNqeDfZZYp5FNhEPm8GjQEV2r+d7+vr/+61L5G5cKPjuN
muzPW+4P1QAvKXjJqv7NcPzXF/7aYXOxqggaZSYHBtMUl6ju714VdW29Y3dkmCXsbyCl7z02852L
epLMP3ii4hIW8d2qor8Tzjobtwy8UqoGfekfNOAvus8fSxpCxBkIwGui3OVETmn/dvd01Y7VI2yU
KyQ04z2ummKziNY8FPmSbWxiqAKoIfrZyC3kIxVaPW2c3YOjOXB+s2p6nPEVIOBG0aw1vcNdqY6m
h1O29GEmwMuDs7/BeHiOqBUFPQjE3at2TwBzGLK7CR4FnN8IFkDGc6FBXmJ/XtfOYmWliQxFdCNy
/aEv6cvXtW5zwo6Kk5jG7hGLCZ5wuxfBPLT5F1XBw+EY7zmO0KnvG88Oh/vZpbmewh/cNZMpSs9I
h+KcoHc6wp8BJmjjIvYkmQ4EKy8MEXNyG+bJsg9FJJGgIx88CqbE274bDJ+46MUKIi7nqbUUnSmY
mMNglBLmqi0bTpqzSkrCgsN3g0wy9GuzMa/V1tmjjT/XKuhSg1XqhpjsqzKUBbsRer3IQZSdxTD7
cM2H2x50gs8NU22cUmuhVGd0ELEjwylsfX6sgoQhQRSjqdj4eMiiDqsQrKew663UI5QBsgTYyige
SWSWLw+NWTbBNMdP7qzp72lbWgcp7PFjqVXkRyBrC1TUZuGpbmfSFfIK6B1CBwiS6tVYhsbyULZG
Rs5TMlWO8grISqMoQq+pLIyLuxQBYUlgu6+aFYwIclwbgmtwFZwbo3RObgS3YTPRrJJei6iLDQZp
xZ71npAO4rHYazAC38oCxaPCGafHuKMUpK85S2eMtJ4S89rOWtVPNQjdGyVb6CL0o1vk9HxFdlJm
LDcKe6mU0bLDBrC0IDjZ/ZQYgVxFGW96/B91toudW5ZLebTDsrfaj5Uemud2qaeEIKuuShSgDG3P
tGe6R2FZ7MqmcuzoFqD2OE5bNKjqsOzEUrf92f2G8WekBNNfGWdsU7AO0rxgTPQN/q9yflizADLk
YKq8mRK8lM22uaQGaGuAALwReT9dUgXmS8KAfkkbYMiCyQdacugrQ0dbDiuk8hRfUgrQUCGm7S3C
C7JLjkHpNl/MJWpwPzR6eC7zmDgWVpIGySOwhKfwWyZCOuuaX6xRCcs4WeOW7ikJCgP2nNLDKlqi
OSFioVrDFhK2tcif1giG9pLGYKzBDNklo8FsiGtoYoIb8jXCoVnDHKw11gGWGhvfJeuBD4CNQ+1W
niBREHINhUhm3EBW15ZPOFHgC9jNmh8hLlkSmkushL4GTMRr1IRT26ROmN2aQBGtYRQQY3psy2tE
RX9Jq+C0QnKFdmFMrnEWMMfLO9Rm0c5G1hZro3nrkgD4GF6CMC6ZGM0aj3FZ5f/dEP9uQ0Tkxe7w
5xviB9xgSRn9OG1irLS+5rcxNBserGrbYmq0jpY5hnzfCzWN/4lO4X82vP9shSr9mN+cmStT8Pte
qK62TQ7+KpMiBPAca/7BXvjT4Z6QWyZXzJvM9fDNXHotRH9o6YXDpCVm2EynofgSdXkQ559/uBp3
v++FrlvpDyf7373BT/27Vhp5UUvewEkt7HAs2u5LMp4S149/tRb/aavwcuh98164Lla5nWGQRMVI
7qeuCH4cLQdKqN2kZj6rKfomhdrAmoGB61ljfuou6SJMip1e3am13iHprDjsE0bC8B+02Bdm8+sK
GA0i5uC9C9tI3dEAHH5J4LwnxTWZD50irlSrXg45aOuwZSJN/p1FwHr4ODf9NtUT89ih8AYWVsEH
glndlL2vM6Uhnr6lh62PFiMhrK+G2yPIK5o4e2hcPRpbRjHlaFcBHwKFTYLUhzi/QT+2Wp28n2U+
XOVhM1ANMNGetuBbcqO4stl4AlNay8nRUPB8AgQMW06J0Dixx7agj9YxvFDserlKezdWHiaoQqLc
GGOE4Kleo+h6GQJvbZNu9++q8d8Mqg3KYZ6kP181Hn+RL92bNePbK77Xz8Y7k/Rpil2XeDT7jXRF
td5ZsERtlSf/Ijz9bUYNbVQw0NapqhlhIy3hWfx10dDNd5A8gNdDKXXoG5JG8A8WDRaItXfyw6NG
h8MElOLaOm3ji4zl7bqBPVAhHrBSD1Ojtx9GRdhel8+vjtTz0wLPYBMrWudJWoVne3JuIEngFRjT
5qGulAdoMN1xwGlMlpm9IDMclMMcGla4G6s0vhvKRnkZ7BXoblVqsxdOyDwPK1LU3ZUgiYx7IZJM
LwAT55p9WLTW0U8MGNXqfQceCtYzJVNl7OqMPJEbp0a6lvpEVy6SSFl37AvhhWGWChg8kWqPXg3P
rnmfO/DLaBGBvNOOsSstktb00O03dqyKbhvnQq+PPZGxORY/csdU1ZMwh6hXaMJoR7ua9ScxRx32
9YXpFBZsEUrklro9mweUkCbk7IxWavoYzooyjDRGEIwEMSiOl7QMnS+RlQIXBF8JIYTgqIpILZ92
d6I+0HMgeK3nI3S7jF7OlaMaSwenyYW/nmrLSNYi5obtiI1l3CwVM4uAuOc9EcX1R1kmsNrz0ujh
YEtnM5EH8JEMZqyuBmiUpEseIvwd/FhDetPoZbVP9ekprRJjl/YTGtnCjfacVjDMNEUUf0hkAkZx
xuNuO/KmEu1VPA3Dhy4qSp/0mTujkLjCy9GtESJarywtk9cO00fAVcwjMVtk0jhEMnuSY196s6ul
R+K/P0cJoHwjzIaHxRlY9siX2Q1cUprc1UrdmHadjeLV0cud7rpnEsmfkBd/BevbXy2k8HpuFv1/
9s5rO24ky6JfhF4wAfea3tE7US9YlCjBA4GAC+DrZ4PVvabErlFNz/O8qUoiMxMJRNy495x9ruek
8ddl373WZXsqh7o65B2eEEzWGz2X9qpFN3iWnEmgyM23SVzWq9zOnyULInE+Rr3Ny+GHl1beVenN
0e0Y1h7ueXwcYb90LZ1ok099vheDgJwHn9pGhLwZhkGvY7C3aw5oySXqC3UVdASlsvCaR79OU8j6
s7vqjThZzwt5IO3tYV/iz/4WJI0+aTVNW9m4BufFSawI2P2BWae+cY3uwe1S/YBFu2C/YkUn1is9
VLkHITdlmccwAwancqFNc4g9si4kOwVYaReXrli7iRHuB2/8UbsgvLoEoUTE2rGicZfCeNfpt9oB
fDe4VbkFkIPJ2SzbDfQjuOgV2QHgRDxiEoYCmnrLbmLrR8utiIct8meArcd5ruD7tnT03M54cScU
z06us1PSoBUxkBT8dHpXfQXqzUmGhmc+CtAOQ+MJorHN/FIOeX/2vI4nvldBs3HEbKB28BigDVCV
3VXtByb2n2yYJziX2gDsbfb3k0Xa70Mhcmpsk7hhJr1IBCSz2B1Np2Ab+bjZwJL32WPrld26gyMV
79OstmleEu6zRkfBq3FjwQeiV/q9LxpnbUbDcMvQ1sLoy20RhwPOd7IPpvdGsqhuY19MJxwyFcPP
cRrDfcetRY7B5Jl63fBuF3/f2P20gL2mq3iM5M7TfZ/8pOoHRRuMYcMRwGzkeE3zuH1F2YdpaJUI
Um+toTTPSRWWCGBACySNYe9Nm7NKk9M/mzJvD6CUVYLg03VtxsbWdUA3QEgHgysbZxuFc7FHFA0C
NJi/aHyvz34q9XWRGWD38xd7Ts1VVeT1tmy6U2c04jozifhVhZ2dKyN9j9pAbVJbps+lynCo4KFM
r+h4Dsj58XptGBzQ0S2jp6YAqrGCRhZeJAnEJyvsmLs7w4VYQ3lPnWk85KL13+zSTWmVEAMyl6HK
UM0kPMZI7uxtBPBzN1GfXXlwKLZd1LVYtrsOy39SIwhI8UMa5rRXy1PLcNS7A5jq7KIGHqnRFAmF
ynBbJLQr06k9jBbee4IX5mUvmQGxRV51h4/mtepp+SJmDL/Tjr/ztUhG3AvYJJ2g++JNGf11k1O6
7QxHfPPBJu8tB1efJTvGfUJsM6MzzojMk10w9NamMmcQubWmoIuDRQdosR4E03U6BvnNbJjD1ZSG
AECm3qfbre2VbknSG3y733bCjvcIYPTKHO1gHWZZv5KW2k9GzMTK6a7CnlWLKRd1KllmaxNS3xEv
vrvyRuWuYmu874MZElxQw+YW8Ef4bCGqF703pgbWpzlEa+yC5sr3wvL7RN7y1jQYXvWWQbhBm6Mn
L1FDLVVw+ximGZEqAf14Wkzhpu2aI4YIEFWG/Kkb/6lM/XpLknO/M1sJoHkiMdQQNGbIw052PeqX
k5E377C1roou6s8WOS+reQRvVdh+dcMpw7ygyq63lTlluzHtTPSZrncwOAetGokNlkjDFPYffgi4
BmQy5lnB9C5nvWu8r/NswkhEgrBN8u6rXef52ZURonnSFleRg1VMcna/cA+0+zYVyXrM85+4vcKd
lvPXWPJb8zlkLQPxEF2R1hXhnAByyMYff0NLOq7NolO3UW5H62Sw2utRBAObO0YVQARYzdyfMmx+
iC4tdoVLwTBo8VLiQCTIom2ei4BfNSsBF73X3U/VC2YmLTI2wSIKhWZMbsGiZ3ehXcujGdjzZciR
j41+/rUvI1SkA08Xq9TwQjwRG0bnPKQpPpYhpk2QaTRqvZcW3/DC2vh1p/rYi9LbZYM/rSsQFDvm
E+WFSde47aZZrAdn+tYm0cREyfNXY8h7GCGJbk1sMs+tac+3OaFzXNAZ9w555T1Z6mMuefsDVf8r
j33eXXVjFTw2vsvPOiZdkD46EtA5rpkDxHd9W4y3bhdlr37mPbieN3Jiiq+FXbcHh4g4B0lQJtFl
RFzoJE3EU0jk81q7mASR1m/FHHn2Em8TL+mbiGrnZsmg9AZc1HFtv7uVrtzNxPe8slH63gzWDGQE
78TB127wdcxb8xUT5fdMRt3NbDoGYbNDMhwy2Tk3bukNW2vOdMXKKmmzusmEBGugQ8qYhDvCLO8B
9rr3yFJac82qaVBi2NJeI6sufrbKCcTyoMZ8p6hdFo6l8vZSWi6PTIUg4IAMmthTwMHeBvLEAzK6
fk3H7oLmPPvSeqH5jQDQUzHCh0QfksTrJnbeydt2Hyovtb9bZLGUaywXYQ6vstdHCV2tQZyc4EPS
7qS/m0VQbGTdtw/ziJQ5YvG8whpS7GGa3s5edY7wVPqbge1AH5iJZNzO3uC/R7FfrlFr+Ddh56Yv
rlTiyupTd6PKsdi6NAgZ1soZ923jl9u6c+p75Qg00ROX4lrnNoRfM6rdFb7lHk6nCrqSpm473VRB
Wuyh82a7yB+7HVJ5ZN28L2bwnrHP8E6Wewar6QurWf7CFtd/KUZtPnCKjEgv99Oj6Y5UvFHjnZpq
gIqUItPIQWSOxXNspyiGBmPCxTwTI888nwciMXFYSlpuJ7vBM5KU2spXWlRy4w24muiuqbsOlsuL
Gcz9u8uM8hC0Na6bLOtuRJyop9pxVc7zVxO56ODCyUsXkwnVFYNloorqjONDOz7GjAPCNeckYqXm
UDqMows5Dds043k4M5Qoyy1+Ge9pjILZ+xKD8MZlEmh21qAXIQ+i0nRrFblqW5EL79pz8uR18Ees
cTBmH4q5mqxNS6TAFT319JXo8moHXJUso3LWxbHvK3ODZzwOVkIQ24KvcyxfzEhHdwP/9KBLllcE
wA+QByqKsKb/VpVVjanIR0nYzfFZVZSkRTUsDedyKB8Z+6FNMH17PwZlfslq4MVT2SUbIhyKtTTm
ol25Srq7kWDau0K4Sm3cmd55xtiPHAarv5TV3INBz6pD7+v41pZONN0HfqbqGx0DxN+EECQaD58C
TAyKhVImCwsbWaVty/adcjMN+hisXjOKB8iyEKJYxiYaKarFYZWQPTMSNzufCy2MNd1za1vMslLk
TCaso6i5SPVtPefQJSQmAXRH8TePMWB1jGzS+hZ6QbQxjSyKL+mwBB1zC6sMFVU8gkEiaxfogT+y
+hDXdRk6A1sDbqd73cB9LvGh72cXPtfQTcapGZU8Ku7JTd856UVmBHdFdu//LAHcfDernDatSsEC
7HUpH9s8jNJXROEwrHCfAwf2FgHSPC+RwUHwg4Z2fPDI/gX22yXGukmV/4ytydzSupnFFldhvmvt
dn4zKazP4yRRT3M+rn1p7mt+LYFJTXcnZSq/JFqU9+NouadZpuPahiq1cRMLz5KVlM42ztECYDKj
OmgWB3gOdELBWLoWoik3RGGIp5YqcttpHa4xUWfbmL2O4ryZttpW3bYv/KMhq2FTc3C/Z8QQ7lRu
2m8uxJ4D8G65ImupwZYlA4hedbJPY2fYqJrEDyctPb7eNhm/FaEx7Atb3Dg6Cd/huN0MvBNmCKa9
lrY9HRr4zJRSfXxBPRrolYU6cct90+xkqN1tQ3YOKk/iV2HupghyoxIufsE2Hmkj/8roi6iI0C8P
Rho5GwPU6roavQr4T9G1a8M0JvzxjrOrI4HuOfSNm86Zp3s5kvSj8+JKgwzFNV05igrcKLak+yQ/
pPTEVRSlKQttEwN5hSGRtyz8vczWU0GAE2AN4oOY07HpjNNd0pnh9aBjXN8EVB9yLyXcDMbTymxr
LGGmdRsEeMnbttVk88n4rfWrbFPVEzNwaTXBdQ7ECEYj5GKriMQqwzj4GmM5wJLTglws06R8NWT7
2jh0/ZMh2AtXWybhEMO7qdlYA8Tzx4k4F64f7rbV4HbEwJNRsp6wHq6wnYI5mYs3N3SS7cC3tbIr
/YVoiXMSk682N7Adii9txlCysLE8bslBAyGhHWeLNdleIfcjdy5t3be81eR5kRe3pma2QFoT9VRs
FQCGPgbVdqm9rOJuaf29Zeb+2lYivRRxnN/SfzDNTS90H2wHUC/XbUe9TVKDvWmW9o8OWnkMm6bY
giCYD3EWmD/GiiNa1mXDoRRdvxmNxr7LOqZUuVTfu0R3J7+EQGBCOznR19okySQZkHi4lpA1nWBv
DHdznsRw8ptvnNcoxaYK7YWYs/JY9XIgIRcJ5svQgW2g33PlQHl9ppR6TI2mWfuA4M+J54zrRs8U
jnUC4WVuIDz0htpUQ/81tBpcBxMZWJn9XBksedkA90p6BECMrhO8AMwqVzDs4eiZwYDeL3If5zp3
kcDk9rmakktqVK+d9NvD1CYPygM4yEq6GyeqoyqWUDpq+9VJiN5yhkq8t7CocRYhLpVG+awBEv2U
smTIGFeB163oelB8a9mDjfHK+2DqmAzXcWZtOhlEXwezz4E1DwO67XAa74HizzUqjCii7dSN485t
kbNR/JcWZxzt7vPeCe/RNdOElo5bk5A7RFD5ApV0Bk9CufXMXJ1sRk/jnMJrmeJow1cl/ascxc3N
4AkKawt3JTSSPLVWoO4LCOgBMpJtbybyGs9NcOQP/FVeBT/t2L4XWc3iAYr9BBEoP00umyuAl+9R
TnrFPjdyoMJeL1a+D3XULfRpTn1Q+Kb1rNiSIC50BODYSy9QVjEK+N4nCsIblmeCKm+BE6IeEzDy
bZYET6thPICeO/hD8zUO5hNqU3LxUmke89i4isKWWqfAOZw1/klaQ7cDH+tv/dwrTtKl/degDViT
09WsqUztdSSai4qHO4J73s0y5Y6PJhftTHXXCFltaMz4x0rkNsE5XbLn7EIDcS6NG0b8Lwx523MX
GcQZKw+paOEQ8GbKGHx5aR00SN6Ncvv2WCGdonPR1cCKYaQjb7zrDZM2XDSma4yCX/PYonPWTc6O
qTC+n875FrmD9TAGbo5KeBoVsuJ6/OG2/vDA2mevPM+FwWI2/Uk1NKPANa6tyCCxhtA4+ixpignf
zPND6FVXoiugBM6OQGefjmG/9ZHf+qvMTPLTEmxphXMNkn+Sb2Qr16+LrndJ55zn74gX8PZZU268
1XAWb3yzMA4ZG55akf+tD0GeKQbZHJEYgWXJBlTMSRngOJ1ymr5RZ/FoxbJ8SzMruKlHJwLClvTf
jdT7GSvc4iuGFe2poQ19N2uEBW7qj9Vapub4FGi3v7XtRMzXi0qXLCm/rPd0QUt46p0jScbDPLAg
D3xQtqneSDuFGJNCIdilEtGFMCPj2kIjiX+fzeBAEPTjFLtPVAjuQ0OGKCCmqTvwHExbT7UWh6vg
eQxIa4SlZD/EBL+sSYS5Caw2eis1vhLQ/QFecNtONwWHdOM8wrZzLkVFa7XphuRMDdHpXeypGvNS
6vUkZbD+rDy0Dxlhi8gTaRKBMxzphVHTlDjHKw43lHdjLcHhe7V6VlI0ZxQTAaFJpHmCSYHQsJ9I
7VlPrAuv4A1D53pMXfMRyqXlbYKmn196xLUrHuOIphENapyY1dReOb3sLz53D9kocuwQtVXpZZZS
EgRDg2fVqT6mYsJSjti6YyClCPtag9G0XgHK+19xpgc82n3WHWQAVLUxdEPRGhC6vYqNYkCo7ugH
t5dEx1ZmLjG9TGbAN2GEz4XdgtpP4gzwUxwhAKCnNt1POXLatcODtp1JfCD0peXgrW22aErQUm4G
R/7ESF9tGRHcTQZl/Yxf/SRzj0ma7AmUTaPmTseD/ZItqhYYOYtxX7nWbdssoQFFMwT3LQ4pKl4V
17fFbAwvBgazkwMitv9IK7tSk9G95NIwr81ynPa2RGXK4bV17lrMEfehEXF8UdACzoaR2N8gZeen
rg0GLPSL4FHbPU8p7k8FEsANKvKe2iRBaIluZO2POK025MGTmegotJzXdPgXLmuonAIrhT254B9G
l2+6zMAgqjgjTqu9JZceoI83SXuLu14/mrMfnzLBUokGYvpZACR8jayWQm32yKyh06HQ7YZpvIqz
tHnpPbfejQa7blwLNjNuqQ2HnXRrxm22l8YIN5fW6FlF2j8Oo9ltJcmkF2mBSqGyt8xLjXz1CV5W
BxJIA36HOybWnhIRy0ln3Mm8kdfIpoNDmVjxth1mucdLJtaOzLlLDIWoMkDl/4XuLSkqgJMeTeq7
i6qbcdd3VP+0M326NAaJSAlUDTKyQEQyy1jHsi2v+i78bgwW8Q1WGR28xO02Bs7+K+Ti7trJEFmn
jXMkOie4xZOnj+PkDkhafeTNHnmRgoEsN03or+k3q1MLMuwKQFF+AUD/Dd8vIbUR1pUsmN7iqQRL
KWADR0FGW9GKSnplano2Uifa+TCGtxKf8tbgRt8ng2zXAyKiI0lZ9GzqvJpsGm1kYDva2uC2QMbh
ItY1zFm9psjo1xwV5gO8XBTnvtX2t4Ff0we2CADbVK49FPfaBewwJWw2mZvX5MUDPrgYPnoml/EN
PVZ0VFOd7KwcKXFYz9fEwvP/zeiudfR0M4JCZ8acP4et/cWJWaxdo9qmiIM3dErewgp7YRgz8BiB
QGxIOTI3JP7WO9vKsdSIEnZHdj8HYKFq4YLpQCgPaG2+cZLUAerQvMiWdF8gJofIsA8UVt1+gL32
1dCMQWzH+OKgbNiZMxWyRgS8l+CgVjro38owa+7GvrmDeVRMK7MO2Nqt5SCYFMZNAB8JwIqdHBtw
nhecU+/MrPurDyatYv3HUDYj0yXX7Us3uijISn1BhqOxXjYv/z+2/l+NrV3n9/7q51TF6ScskvPH
D/1zcu27/7AhMzoe8+EPKtJ/q10C5x8MsyGNg9B0A84maFr+KXdxQtI1WYsXyILn2RYo8n9NrpcI
TQfzl+l7fmDbtvcfTa7BZ/46uGYCHvpUH/xK3gXD8E9Ok2AgqqeGi3IIAlrK2FNruOFLTBStm+aS
YhTRJEhNVUCWFP3N5MnkhLcWUOXOpG/0107tpfiZmUi4fmRFW4XT6TZZgqrUEllVVwRQrfCRH5uo
e4xIMArWU9+8mayDKt3QXIifiBKqnu0O9bIsRzLqBttQ725UEbWXANMTk3bfKrNZOP82ZzRHsoKt
mO2Fz51XGz9y7esn8ptL/SME1OlnpxS47DX1wFZhEAC0mJ1N1HDB3hui6hH9Ow5mduQeO1lnW9bG
Tmrj0RCu7FZzUg1bSUMKjRoNtLZcnKG+7ehrS+liMzZwF7yCTtO57YaAywKu7ICdKb5k0uKQmHsL
OcJeiL3BOLo7qzEZrrf5N1HO1TkGyLdyg1ngHhH5F5Xhi3CtSGwM33NJa3TGZ+hn0z1ZlxbWm3aR
g8tS3jLPMn0wd4k4wpwwXru2YD6LW+wpMdtkk6dkHBDwPTT+s2zToaM20lCNZzXT9NNZRNRMFC62
MZKKO/umSR1CXAz4/I+qCUhGhlJB3VWMUFJjEVyAwFqPmvqTq5xbXAvSAK3HMAd0v/qIn4lJTQLs
JJeeYucU5gLcJBOxdRwOyn7XUuE5suL8FFCWs90nNOLXhmqIuBuZ1ZwtBm0L2II/FmBzAElxpPRW
WDP4d1NS8jOugzf1IpcsPDucS8SwHWfXTATsQx8o6W4QC2kniQESf0SdMg2CJIiOOXy2egNSkQrg
+HFrCuvRtlw+RtkPWBUI7573ugthUy+JcVIT7LUXXUCNonQ7n0NalnzOksxRO7YAj2QoPpesUi4K
7ViRnbt8JgWQYQ1vYLQaep9wr7i65RCRNTouOatxNORsNJNy4GGSOiE2bGuefR0NS/Jg2wEhOHZy
INwipkX7Tn4QvGoojIxE9fJrk5o46H1BP7dZ1wYJ0sPKo90DByxYOJAafRUt2Bnz0oqcDq6gGhfS
7Nz4zlF4ZCNqnfC1zG0nX9majLUwJB8i6m3zNkgH7/Lxip7fkw0yGMRNEhTFvdkMSwZANpLTOtL/
Cdao1tFgiNEe5r1SlngzpyX2TxAJf/ZMJV+hixC0wyxSHeI0c8XdR3Jj7izkd/J5MKhEXk/yZWPj
Rl/FTsHHmsoguBAy5L1QhkzG88e7DGCaxIdiEozikS7zZl3pcZehWLOuQ1UwKCvylqjEFvMagbTY
guaHDlNxDtlg+Uptxpdck2zp53dTWJ9DHEfnSdX8dzgtCSZ/xIwaNek9eb2kgmL2Tvf+WLBC+RmB
H6I0rWmXErb0k6Ymd2TmGcs9ZS1N+dg1gnJfM7SBV2uVul8nMtdEiuTduOlCez60+OruzSX/dsgm
+Yr/Grm4WfdWwH1awRINRSgvXdCvOb9AgnVto6FtZqPx7cuK0dGkcHN6ph+ds3AKn/kyadQ6MO3u
ccCjgi1UK185dLTUXZmtHwbu4n1Go3s3owJE0hO7QCm79ntmYOqn80F4axEW+iHwGLv4tuLGthV4
7xWqfePimcLg0zFqdJDowO9fdyBFnY0bVpz3uWQ0qnTo+gyVQ/97IzPiXq2qDpwtAB2I5nabw52M
M3F0quX6Trjhn5Xvs4L0DYRV3y7HG1q4YiuG2EYf3eEzxHbO6aFUQh4djaamLoIkWWMQju8qip/7
YoDLDnUVqOTKzxP7iYrO3+FLn34Iv3ROEaSMQzYE1nvh+lj34l77O5Ml8NLQVfjhNHp8xEk/HQkX
Krdg+5kFp8YTeAz1DIun3VRYK+kKhQSlThbTGDIjioulkW4U9DF2ZlBO2yo25x8EFuQ8AWPRnoGc
+UsCjo8cBYer8zrlGb0MMMHkutm+dexnWBmwbdyNS2gPiVW6g4CVRrN/ceMGo4Aqf+BuSsR2DtRQ
rPTUEHXb6eC6GI17QhhtDVfMQtxPRkdrXQqK3OYOan1yHEy0FYOnd0z9hw1yKnmFwR2hjtFHt9Wg
WE0mHyGMIft7jieUuCM0gS5sEXmgHnAuMqeAfIqkUz8DL1YPxShuE3do7qcl4WeMW+s+Qqb7UPkU
pgVj3OCmwWcJMbCQnIfwQcb2qM8iCh7n2PZeeqTv+1q7tdq7Y1WHPB8SHi6joHCbO+NByxCKkbRv
2zZGOsF4hDR7MzEJlJ3p2EZNZ94hbahpxEOjLzJlYTNzlKbz25ExCHSZoRBgtfFrJHVZrBkMuNnO
LJm1H6amKIDhWqIgALup14E2u0cb9dlratOpYit0oN1lgpOracjj4AH85nSXfdVs7+ex6Pvrzja/
Li2FK9nCXCIZUUtv7YNUvrQeUQGDCO2HCS/medKZdZdbXvcTVLH6OoVx3bzpziyGO0IsIpLH1Jwf
4yKnB9OoL/Y0R3dJYqGJwsKI8sSiHu9gHRbAFAfC70491NobpTpv29pQXpiulj8wZOpLM6ecbd2J
9m/aDa8BcSObGKD/bShD90b3Y8xJsEpwpaGelte+EeVXxNra1QaAn3EHDtnd+KIft1wufzUIT584
I1Zf075D9VTLp6iX5ik31XPHlrilm+tu2sx8tez4mI1ZezEmV3wZRw5HPHOTojnWWtvIIGuljQUG
iKDur3pfHYKe5kfu2/iJTQsFmF9LTZJH0gk+YWCtaUCBmYWZ0dN/mAxytrlVzDS5lGMAJaGwXiLO
6Ku48GgY2LVgmtEtLTvOehbYLNZCSZiJ9kJ2ipARciwavOecqnGP4wok9JNp3F0QC4+QW9U91Eow
aVMVnAdY4hAPZ00CYzdc1YomNIPcJ89sOB4qjneWowkurOgnhF1ZPqB/wiWdUX7sbHJIIGMUxDbI
RdzG8dtlqkaT4hb2CeGkyAAeTaWG89Q6C4GcHxy8uL5iBRqIG23TdtOV4Z3TmcNeVn3Cf9pCnp1y
bu4Tt6T1M1XtuIWqlyarZKytUw/W+A6lg7lRkXcEgE1qZR5PT2SER2jMyv456ZMvjJbp8rlWQEGh
h/hpQIpBD0gz2W9a5+TJUh+0ybRewITYeb3H9wC+eiQapoRYwICyB6Iw5QnYfJRfgBG1S3pf2rM7
FhhnV8zCi71E8vHMOArno9TqIcpqf9fqJsq2bIfjISCbftMUTOyzGPYCAxsCwTzaIGBLYZqi8DyD
uhHOykym/qyVoLFi29rZ8TP6ykf9GKx91pv3rOm9n0GRjIB4PHc+JGFXfJe+3xxCFUbbYimtZNkq
iEoTUBM6VfW6KDNvy7RCMnoaUMn0QX81SsveRGR8rvESDZvc9+0zEV3D9dwG0nlifwOZUIH8GNaQ
R8vbrEsdwq7d+h6xTuzdM7RzyDM1wkX1kVEWVKP4lsP4iHf0f2n2Dya1YO5Z+U3MJhsPhb7QAW+3
SB1DjbwloLNAGXAFdl+y8k5O/IVRDGPp2aGLRW7Jawxd9n6OxkVyHye7Ju+ni9u67nVTJQ1ReE1j
kM/j0mWri+6srWbaB1Wqby23ax+TsaTN2JxlMOsNQvjmpmzr9jusdXM/dI06YXGJ9ioOninUxp1P
XtDgK3GXoYInZmTIc0isUDMK2jrgEHZpOM/A+AVZ5mhVKpqEpe3N971jym86L4uY28cukP2i9F05
FfOPyonmS44AFPUUGohbI5zmGyPB6csYNXX7b3QqHmU/VWTrqLQXkb2HcusYx0gDmUgc/762ihdJ
sHNyrorGjy5OZb51YyivNIakFQSkpj+SGwlses6mfEtnPKGRiMPXfElL/qRGqK1VdFvTXNm5uKgU
OAmEDi/zEk0sHBXE/m1sy+aW3e/Y/RFj/CcB+l8YNT675cGNuTRZLAe+mSXwbP6q6I6RfE1Y6dTB
V0ocR4eTqJsm9uM8+e17qKy/C710P3ucCQ9yrACehAPBgFJhkZj/yXpSJLjIXEaqh6okxAh5Kix1
FuY3sOeE0wA0+w5/WIjreAh656gUIaXw4i0jKfF3ZIRof+T9eU0l1E2pBuu6NDySy5Vthc9DQrL4
kNcUgGKuIsq20mOCE5tOyIFedPOD7RlElzc6V4e07ykzEQO8QVUau4eWvJAW2IdFivC68pC/f505
T+QLxIcDWxy5xNU78ZJyzYrxWPoOAebF1L5zy1Q/g3moHpyQruWqa5ZxL64g+WoS064vMWcjY1k7
TQ5YlhHdzYBx210I/pxYgLhWh4l/qICsSzLAVWLhjW6toH79OAt/xKP//kv/ZP8hAMV3PUGnBnmw
SXPm05eeUyFHXsuwyZ2W8zJhy5wNeux68R/Iwv/Rm7P8oj/5Bf54IajWlAG0/e3Pd1egOME1BS/E
vJ2vWAYobbC38v3w7C1B8gFn65gcTA8pFqr133/Mf3/1wHSCEKWIMBldYB/+5VaTMBx9ZnPouTJp
P3oj+IKUyEXqx0Idag23mTGMzyHAGEuObb9/ceszGCLEBCVsE0yT5TtAwT9d5DFzDeyqqj60+HhQ
xY9xL67IubMfq6zl2Cwsjw8/iAlQGwpGRL2q6hf5T+wXB8bw1uPHG/p/L9/fevk+KOj/syvnJW2/
11Wb/pLCSENyaRL+s78ZeP8AJwsoiQXrn0aaf7n5QvsfqNI93AcC3SAdLO6yf9n5/H+Y3PVY4vkb
m+4jv/Bfdj6s7SErIDflxz3Ca/0HzpxfF3GYkRxPXcdkTeW3LYDLX290OqtJjmbZO1O8q4MqLX3r
WjBj52mis9Mp2om/v7n/6gXxDJihsEDtetaywPxpEc/51NKWpXt2XBsy+0A2MvRkfesVQXOIp9a6
/v3r/bpp/PEBfeFxvRCZ02D+ZPELM29uOYGKs18n3lsW8gJOllmPrUuv6/cv9eui8fFSfNV818iT
yc5c8MF//mjEidDvzS1xzsuRtFUEcQe3m3mAPfpk1x0T5mc/z6xrFQHe/v1L/8Wn/IOegI6UXsNn
gNzY5MNkGkqcW5tuA3FOrJPEdzDXG2J2lN+/2Kf16eODcgcifaQDGsBq+PRBdV20pa9TcR5r6Eyo
TlCUI9kz2RCGzqdvVDmZTE7YzWmFTSoZyMW26oKBPpbztWlXf5cP/O8f36Mz73lY3Oj6s2f8euXx
ZmOiiSNxDkbBx/1oW5lGnu7/j6/FaR/bKLcwN86nGyrOHJMB6iTAOYzWdS+M9t0H1XjfZ/bf7ULL
dfzvPXC5zqArGECQ6mWCB/pc8KSdVOQP9uI8RMnPP9pgNki433+bf3XtWITgHvFirFKfvkx46cLv
7EKcSYqpz1kwsLV8sHSsGTXr321ty9X5/JGW0HSbIohL+JnnFkSONcyG5ZyxvbKTAR2g2x0ZCEA/
endBk7tvwpt4SNMQOn3SYf0aiEn8/Wf+izuY3h3Lnrk8qsL+fMNENmVM5OXirLG8nhyCNg1cQWFw
kUbLHdqEVBt5brPNTzOQrs3Hw0vPNd2zgqjD79/NX30DRG/Q3Fy+af+zCzkvQk+XiOzPLdOfe0Ze
4+qj9S+A6mz/85ei/iRWg26D828ltJaBqpXfOOfU5fKGHzMPo1jo4cHSDP79i/261LN8Y92gXgRN
TB3z77evxD9WNI00TkzKqX0NgoJeK6eQr/NHCxhJSfA39/KCnvnT7bW8JJI3f5kJcjcD1vq0nRG1
LWwPVPPJxOK1ZxZAF7ZVLZDt0dD3aQs2fOu4s75NggyVX0xnudRw/HyjkuOGvlJDPhTb38cKAkCE
mnyabaYOUWIwR0kRNP3NRWI2+et7ZuP3WU25ETlQMQb9jONETJAJXTri1BZmyRwcf1edesYOEVfe
o+EtJx2vC9qANZ3aTE7e1uKX3SlOfB/9W94jbRDW3ojMjvf5v7g7k+a2cW4N/5VU76niPCz6q7qS
7dhO7CRuJ51ko2IsRaREkRQHcfj194FIJabs5H7d8IJ1ufQAERBwAJzzDsa2WNT6hqnrBYBdyCcr
RF4A0Bp0B63itKitPNPfBW59h3RqBgSff8sg7cIc4/9IFOmUO/T17ksBt/wNySTjOlszgKihrpv3
8FmV7BzGMdXFNlAwffHmO+1Syy1hO+QEWXW29XCxn0EPnxtTqIMGhqfxjs9wGWk7D5r3u51gw5p7
E2AVPDAqY0HCDElNLf3SwF/A7WUOHuu6IidLIXG1zc6aTMPjfBMFxQL+z+6LkyJpd42JA4dyMonv
Fb1QqOdwGg6/ao3HV+a0hg1LpMJ55RMuSsy9YmP7m1Bntptk+PxG8/JFd8S293vL3zYb/SFt5/ol
hcLdXWbjMEJeGyBouEK1hTIE+NgKH19UfBqKXQoJ1jdmTa0GTw1lZtQmIzoP558aUw9fzw0DrHsO
tkZJdO2+oAxFQYWM+B1p3/aTvrfyReqZfE8HIX+tzvLFBtlJwHjI35y3+ZzUqNtk3qcyhUAwBURk
XHnzmFa260a7bwvGzSxVLiGHXQ4AqHsBCAcdSgAp2VpcBEBxNQ6g0DMzINM43cZN61xDDcgulbVT
vz/YxKsUSu42ScPNEfceBXNkSNK3uxDmHL4lquU74OFaZAlg0MwofjeQj9S5Y1+nIl4qWA5DrDL3
u+i1TvV5NzMsZwM4umBftBOIKczgFZ7y29bVbgNlC361sbZUzuaJu8O5uDFFjXSDL+9Uiw3m8n4N
3Csne8sFt0BXu1YM6t6a8DcrED0RVED25WkB9sWYpcaqvWmdCO8rLdxa/j7ZWb4dlB7U3TjDtsZq
tAyz+1a/bKEIOGf6yja/xvt9fO+C1LsB3hWd7YBla/gKw+q70EI1uw6jBOMCPNFoJaprCrEt6GI1
n9v3KMeGaGHbLlkazFqbW2QeVJB6AZDC7cbzZqC2oDhZiklKs23uNwi2kdcMUqzWVABquIJvAOei
J/WhSHOAb+t5uV0mVlZ8d802ubJ0p7xFYRZYOul10JLlhsg0azEJOq9UzDunhdKkn+1ok+UXudXY
D9gUwCBBo+Ytxs/Z6oJ7rQO5uUzJ6K6TGIZ8mdwi+AKTLW7z4OvKUCDxJEV6A5+ebFTczN9o+Int
Xrt5ZX9BCxVJuBhuHDYPybVhbknE15XZfiVRtTmHVN+SU9nzNbpgSrHQqeKvaypfBYBo8rrk0J3X
4jBKvqLe5fpZlm2V8x1nwOm+1LcXW5fcOIFpPo1hJ9yVm1y5ioGCXa2zIL9orLJZgqWsUAMIFWSp
ku3ncLPHM7iJgSDHyBCtdzCLgbX6KFqxPsJWOZtjTz0r95l2sU0TGnKVW2SlVcI/pGjqQBn46TPb
iYDMzjY70B7WNAM7skI3I6/T6i0nXfeSKmpjncUhOpMm2H/EESNvfkb2PLgCLprP4BMgcJc0MEC3
SfkRBCGYy32cX5RCsTUO1IcINtFnLwr1aehp+EYqMBLKiPfwMCf+wK6EfnpLeH9rm7tqmq5UvlFn
pa/fgsuM36tFmb5HwJFJrdicyPxmDmJA0dcsiRzLwPo8SQvYt8h/c8AGcEHhm2hbLFaZSkBKWhAI
jdoyZdVi71FlLCm7u2VtqeebMIDwViQ7FQNjByfAmW4pCeg/s34fAbmaOQ1ZjSL32I/d0oK7BGMD
bEkWida0OkVEIITMBQY84WAmjESUmntUDo8R1eF9q93vU5OlXwYW4gu1ua4vLW2TfklTpu0scfaU
qTdRHH3Rk92K81xQopZqJHrCmg/ydPvVWmOi+r1J9yZ0b6cg1w1I4jxem9Vy61a4UCLwaP2NpTnk
1cDLLyMAOcE0rldhOQUgEXzL94W/Ti3j3DLx9pnNKaLln8FqlspfYZviCuLqgXu7B0Y7s0FfngdV
tUPdwG4vEGtJP7YeCvBTzzGrj3sr297Zq/S7HsGMRs3i3aZAN564igOC7mXluUnpbrEqgtWiDcPq
r1Xp8M2x4tfnuz12ilNz5YDS3Qeh0CqLcucak2mkPesKzOUsJ4vYzDZlvqousR1X35i7pLnZ5YVx
Z7d1iMP8FmLx1OZbwAkaYY5PgBvq+LzWCtgqJFrfgYGI3u2o+d1tQ3c3yxItfwD8FsHZa41vqOvv
3xSozYAQmeshagSuEc42AdDSqmwrCsu7iHCBjRUwf9e8bqr9tzlwzr+qYrX5oJX4Tmbhyvq6qWxM
yjKKIOyVwoZ+RxYfzYwmvMlqy7hWvAod/2C/yn09rFL0RA3vPCb1/UazVWU+NQsksOGANCGl6bgE
manpOh6tJkYwsGdj496Gq4XEJtJpaRjM36pN2X4oAjiV3n5VfSmjYleeq3luhtd1WNfWzE1U1AXc
OfzpW7tWq/S1F5Q5NOFYebt22uQjLipw9ZQNUIGprjjqBrcat7qt2OG/a/tdflOm6f41yJDmDWm0
LeQeL4D3AePXuAoIbq/hjmvhLOVkocALcfYfVvq+QmZ6PccgNSfkfdnUBSrPuIS+xWWTMErdC3nK
XYol5ZkO6Xc+o3yg3xROg3xD4+0099yNHJOAqCGqoCPhfeFhmoDn+sq8gokFNjeywUWUTniXQz37
WGpN/skF5HG+rzH6AX9JocVB/8BUqZwiIbF2kHGtHFD28zaAYQBPZ1qoaOvPFdR98NWrAVe03FOQ
FXMyapvz8B2O1vVHNauUGyssjNU0NHbGhasYGbWZNLaQXHMsWLp66OWvS+bu93kU1H+nrlE8VNbc
WVQ2tuYXamqX+SxH6BTXrCRyMmw1jeQ7Nug7YGpB28ChKNLvVgAlMF9vkflrw7y4NqoaqHeSIK8X
1CGmxyblgtmG3fmdElWw8lR7XsAY5My+ahv40yq4NMRbyLm7eGJA7kYqZv85wNgA6NSqXb8D/uGo
CPLG0bsYECwipiAUPgSKwbdGUl2DnpZWUV1+qtHKgE11uNT8v8mF9h058wsfO+SwaD6Uy6y5W+as
mPyYKBS/PXgR3EOr/zd/9PuGXi0fgUcfkjIuxBsgyDLIk+oiQTbIrR5e6fC+v2sh8nnjcrH88w9Q
oBZFKJIj3KmiJAZWd/i54mHkpaEYija9UHMG0/j4S/5d73/fsW4Yf/83g1f3F2i9nTHPs/CheCzf
RFpHaPT+N90/aeNn9011orEBkTQQyU0eGnw8Cq434WNsqnT9KACS5QMfzZBfzYHf9/AFRwH4ruQg
GPrEscldk1EmM8JDg4NBIP8O2NbQMaDonrENAkkoU3YUTH0CU8gALI3En3goKT0eBWyqbIT7MMYY
3UrAv4qXlVoIxAHSv5DJjZ8TfdB7a0J52hbV424KkIEb2UJAT1F2EEycyLAmBPvZdfIkGlBtElQP
ihPkVsQzwkF4ooH3ix3hlyHRMCco3pDPRbLo8DDdH88EDQFNooXFDZqKAU836iMKiQ7URsmZYGoT
inqahfXOoY9PggEhE4cc5ABHNwXIf0pvi4Y7YT+wSHD3Ef9kDuC2bWtoTHnQig5PF3xHNAcAunZb
dYeW+HFeeXo0+vVCcCYQakiDa/22eLIhaJrHKDhUYszO8WJ0Z4PnzFz/cTjwJga7IjtDvxL0Z8LB
kSU0si0B6XpOtXL7oovyr8vxEKDA4TmdBKo1sUTFxB7dEgBWRulQuvcqvdMEeOLxJuAArhCwC+pg
3SbR3UNGFAA0TRUCqlLd192J5VnINBss7cfddzkIuCBKdCEHLZ7RffnGM6YS/3TpmybHHeAlFFSf
Pwmo6kTHOdUDvXgY6TF9/SzX7qUkNgCdXZBNng523/LJ2odciX43NwbqE4dndLMASwNBxpRaBMwC
FjlqVsdd7uRQjM7RxIZZClqnW29jmgWCDyvZf25GnABgdfYZAnGuGMQCe8I5ENSS12+Q41sL2K13
d9Z/vxa4HatgwCwHQMJxrj8eBU+oZ6sq5Pr+993GO6a5gJSc7H5oWhPOVFx+jrfkk3Ox7U1AAGrA
evu70/jmAmiy7sL27+cCtwMQVQ5a5wBtxHMSFz2XiEHykLzij32DEDSqucDOLRsX1InnsjHgfjAM
CJ7wM9fgzeMTeHhGOAlIncp235lQSAdfK6DVjyOBixoBppVgN+2Rdl9XObzJdp97gei/dbIbOPbE
Ubk1Cyja4RndmYCMhi67J3ImgMQA9u107jscmcBfAfo3uu6PLj2C2IIneymk+y55Yo+LUdfLp0uA
JLIQguh/P7rNsLfLkTsY6sIUh2/7F9lSdHYmXJ4wSlX7QHhYcyPaBnQuSdJLweZI4OHWQd742c3Q
nIB9MbiMju50jCKFKtt9UTsi3+j8qI+dxEMKaOSJibh6nz8Z3VJgFKQnASciw0Z0Bi/4bhIwrI/3
RFE4OOjfYM54eEY3CiJfIH0kMCbgbz2gyj+zwo9Hgayxi9OvSwVhpKMgQNZMYLmwSGqMsgEUkudv
SggtkVZgzgHfH11A1NFek+0/pRNy4iJl/Pxa8CYcm7k9HAPm+I4IROvupSTuSKTNBcsTYlg310+O
CNigEhjRr3WgG4mnu5SNaXMUJxjZuYD8mAvDCY+7bi6cXJWoqZNcJI98RB6Mb49Ex1t6FACZUCrz
IOt0o3CyOzgk0NhAdWhn3TO6uGDA85FeEdihmax6tZ/w4ugx2B3EQQo+jSC8HJ4xzgXpkgLVdfZH
mH9mHx1PVgTObhMN3irDNLqIAArKlM0dmc7E1DQAZ+4vagq6yqWBtPvxKDW6UQDFbkuPAlcnWOmm
wFQdnpNZgKIjZ2YweUcMxujOi7ivaLKjYFA6NQRv67hHnmRTHcB3ZNcgpfZrZYyjIMiesudFUmUG
671PmZzcoNgzgF4JRM5xexjdqdGkCig7CnQSYBVX6T6nfLIiqLjCPycCjXkUPF5aai6IFQHmljpL
FxaeZNbJqLA5YEHcR8/usD6mU6NJ0JIcBZN7JKse2G2fQT5dEYc9gmtkj3ocU/fJdchOAjDJLha0
FFCev0aDvXCRYRDVlx9XC2bdmEZBwIllJwEoQ93VvWPG5BSZLa4OcN9VgUQ8PN2wj2gUnjMk/qcQ
DEMj9qNfwmTvIgJr6/GhGZS+wSGCudAD9bhmjmsu9FLVcmGRsEdNBTWf51MqDnBFhgCyfH+cGl1K
oRe0kRoFqg42RwTY7/26PwmLpFqpx4FX8v45KOm/WDY/mC+zIIwWB85LuMyfo8b86g+OlIinv+8J
H1eLP/8QlJbBHwqBoe6zf1Ji/jMAbR5C36NfHkPh4XP6f+87+PSjB5917NXxh5fhMvOzhwA1VkHx
6V/z1t/CnPmfyP/mb/0BI+UABPv5Jn/+MXjPRxHx/2g435y0K5AL0u1mYZvEw4aRy3iJhjd+nA+9
1ZFrI1TJvvLMj8LvSXaift9he6XbRrI58xfJ8S3F5OsAo/Itx/HyoQgfymLQ+AGWLtv42TLyKz9b
Pm65439It9xzrF4l318h0lhuv4WDydLhSWU/5YJRDxeDhnuopmzLr5cJTgnDltkPOIjItnzJiIfh
sR0xUTTjIDUm2/DVwg8GE7AH7Em3G0VhnIT54JU7upx00/Ei9E+iSIeyk245qYZfXgdbk232zdPY
1GGgpBumgfJh0wwGWWSujj94VhrvxxHgd1vA26QM8yfD7B1AS7KvfeOH8SB6UJ5+ie3lxoe17ceL
Y+8Pm3mHtJF/5Tz3H6CiL4tiMKd73p90++FDEK78IbW2w4nIN81egA3RYGb3uAP5tnNkn/MQs9LB
oHdl/ZdoPcE166RpUSuXbjqJi5MY0ldeZVu+XX7L/JPTE0A8UdSUb3rvD/ctsl6iTijfcPXq0t+m
eRAOt3XaFxW4l2j/epnly0GkIo0tClsv0fjNsg4fBtsYjYtKyUs0/gUZ9WNLh5DSpd+lm06yIng1
87OEnXK4OLvM9st8wJm/OV378PNe4EjyLgiHI97lYGXf+t0m4kQyvNXoVO1Irkg3nS1Xp+oFh1yh
bMPvlxjiNdHeP7kmIK0pcnGyzd8FyWL56ip/srd1SS7Z5v9Kyl9MxB6S8zIf8HQi9gwh2ebvGf1l
ni8HR4q+Xizfdj28VfYpNdl2PxZ+cJwYIqb0PEnZZj8tsy0726DlDmwr3fJvPOAe6YT8m2zD3z77
TrwqhkuzL/XKvvffy7x49ayBXUdSlm7/d+LRsgPTJAiPrAbfpo3M8fEHvzrdP5dp+pGdf5p/OiqB
PPdvw+Sa+IuHaOln//lfAAAA//8=</cx:binary>
              </cx:geoCache>
            </cx:geography>
          </cx:layoutPr>
          <cx:valueColors>
            <cx:minColor>
              <a:srgbClr val="910A67"/>
            </cx:minColor>
            <cx:maxColor>
              <a:schemeClr val="bg1"/>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solidFill>
      <a:srgbClr val="3C0753"/>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cap="flat">
              <a:solidFill>
                <a:schemeClr val="accent1">
                  <a:shade val="15000"/>
                </a:schemeClr>
              </a:solidFill>
            </a:ln>
          </cx:spPr>
        </cx:plotSurface>
        <cx:series layoutId="waterfall" uniqueId="{90BFBA06-F75E-495C-8D4C-87A0E4784B7B}">
          <cx:tx>
            <cx:txData>
              <cx:f>_xlchart.v1.8</cx:f>
              <cx:v>Values</cx:v>
            </cx:txData>
          </cx:tx>
          <cx:spPr>
            <a:solidFill>
              <a:srgbClr val="910A67"/>
            </a:solidFill>
          </cx:spPr>
          <cx:dataPt idx="3">
            <cx:spPr>
              <a:solidFill>
                <a:srgbClr val="FFFFFF"/>
              </a:solidFill>
            </cx:spPr>
          </cx:dataPt>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cx:valScaling/>
        <cx:tickLabels/>
        <cx:spPr>
          <a:ln cap="flat">
            <a:solidFill>
              <a:schemeClr val="accent1">
                <a:shade val="15000"/>
              </a:scheme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solidFill>
      <a:srgbClr val="3C0753"/>
    </a:solidFill>
    <a:ln>
      <a:solidFill>
        <a:schemeClr val="accent1">
          <a:shade val="15000"/>
        </a:schemeClr>
      </a:solidFill>
      <a:round/>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chemeClr val="bg1"/>
            </a:solidFill>
            <a:latin typeface="Calibri"/>
            <a:ea typeface="Calibri"/>
            <a:cs typeface="Calibri"/>
          </a:endParaRPr>
        </a:p>
      </cx:txPr>
    </cx:title>
    <cx:plotArea>
      <cx:plotAreaRegion>
        <cx:series layoutId="regionMap" uniqueId="{DF6FEEED-B3E4-4B0C-BCF5-3FEE31DA7201}" formatIdx="0">
          <cx:tx>
            <cx:txData>
              <cx:f>_xlchart.v5.16</cx:f>
              <cx:v>Sales</cx:v>
            </cx:txData>
          </cx:tx>
          <cx:dataId val="0"/>
          <cx:layoutPr>
            <cx:geography cultureLanguage="en-US" cultureRegion="IN" attribution="Powered by Bing">
              <cx:geoCache provider="{E9337A44-BEBE-4D9F-B70C-5C5E7DAFC167}">
                <cx:binary>7H1pU9zItu1fcfjzE60clMOJ2zfiSFVAMYMxbZ8vimrAmudZv/4tUWCDXNice7gvoiJetaNtKLK0
M1fuvdceMvmv2/4ft/H9uvzQJ3Fa/eO2//OjX9f5P/74o7r175N1tZcEt2VWZd/qvdss+SP79i24
vf/jrlx3Qer9QU3C/7j112V933/87//Cp3n32Ul2u66DLL1s7svh6r5q4rr6xXtb3/qwvkuCdBFU
dRnc1uTPj/+M13+vk/XHD/dpHdTD9ZDf//nxxQ99/PDH/KN+euyHGJLVzR3GMronheBUmNp8eLGP
H+Is9R7fNpTYU9xkjJpUb15Pzz5bJxj/BoEexFnf3ZX3VYUJPfz9bOAL6fH9k48fbrMmradF87B+
f378nAb1/d2HT/W6vq8+fgiqzNn8gJNNU/j86WHOf7xc9v/+r9k3sAqz7zxDZr5kv3vrZ2DKYMzS
9wSG71HNKFWEb9ZdvgSGELIH4CwtLPEAHJkB83uBXgHmaeAcmH/tKDDROq3W2DfvpjJ8T2mtTEas
DTLqJTKa7nGmiWVZaqNS1tOzH1Wm/L1Er0HzNHKOzdVOYnN23334mpXR0/r85+aM0z3NNOWTwdpm
zqS1J/COJZ60Sjw9e4PNWyTajs2PkTNszr7uJDZPTudD9u2Dk8VN8nfwntZN7WmTS0UYf6k8Uu6Z
RFAtGHRseuH9jeJuAPp3xdoO1vZPmQG3cHYSOICVleu77Gnd/nOlYgBLK8sy+aNSwdU85wjEtPYs
gMkEe3roBqy3iLIdoB8jZ6A457sJyjoOvmVl+q46JPeoxYXQ5JG6zWEhek8QSSXhZKNLM3TeJNMr
+DwbO0fonzuJ0DGsTHMbDU9r9A5qI/csKhnlYkYQlLVHlZQm52KDy8zGvUWU7bD8GDkD5Xg3nZCT
pen9bR3cNvX74cLJniUtYjFmbTjCTG8kQiKmQLzpjLi9UZrt0LwYPEPHud5JlTn3g3f0Mtzc4yDN
jGu5lbopwGJqZin6aM3005bYOJvfSbMdls2oGR7nhzuJx+I+Xnfr8v5pXd7BhOk901RSUPYY6mDN
n3t+0GlYN8EZeWRrM415i0TbcfkxcobNYrmT2OyDlAV36/eDhqo9S1sWoWyGCfSEK8k4Vey7Hj1n
0G+QZDsk3wfOENnfzYzNwX1Weu/Kx+ie4PAbXJOtfkWxPc45k9x8zAvM2PIbBNoOzPeBM2AOdpOJ
re7W/nv6Fb6HWNKU9IkFz9gYIXxPWJqBj9En9dx4lN8Ksh2Ox2EzMFaLnbRbqzgO0ix4x/QZ/DwB
Fhzx5Ib9zvBQeo9wJeDof/ic5/brLRK9Asz3ucyx2U0LNqWcju7L6n542rf/ucef0GHa1BZ7NGLQ
iRceH8oilYWKxwa8eX7mbTJtx+f52BlCZ0e7qT3pXbB+16qA3kO4ryUQeny9hAflGgQuyhT6MbaZ
hZar3wu0HZvvA2fArM52E5ise0cuhqyzKbmwJOffKddzpdFsb4JDEPPx/VnWefUbaV6B5GHUHI/d
9PnnUQyn/66FTeQkFUOK5VERTPJSUzSyM+ZEkaX8rknP3cxbJNqOy4+RM2zOj3dSV47fu36mEKBw
STVSYA+vOTIKhM2EEXsKOlH5fI7M7+XZjsvTuBkqx592EpWTrAmqd3Yu5p5WcPvKQmTywn4RVDyJ
QjH60e3MvMqbZNkOyrOhM1xOdtOSna6D9B0zMNzaY8jxc+uZMjyHRug9SlDNhP/ZmLEZNL8VZzss
j8NmkJzuZu7ldF0O8Tq9ezIj/zlLnipiU27fmuVepECOkqBvQz+iMQvx3yLJa4A8zWGOyWInzddZ
Vtb+B2ddZogv1++IDNw+QzBvsUdTNWubkYguYd+UEJuuGXNGxd4u13ac5uNnaJ05O4nW6bqq1rd+
U93XdfV+YIE3oz6JjJh8TFXOmIBEi5NpoftMzSjAm+XZDtJs+Ayj0x11PMGtH3jr9B3hQaMTsNFo
09j4lnmmxkKhzEQwOoWk02umS6dvkOgVgL6PnGOz2k39CVDHrLL6HQ0dFyAGmqDT7DGbPNMdzfeI
RnyDFsKnHbHJap6+RZbXYPk+jTkuu5kGOA2qavqT58HTIr0DOUChkqJq9j1/OSMJSHCiZ5Mi3fzY
TvOT2rxJqNcgejZ4DtKnHVWeqsqa8j0RQoQpJNoz+fYk59TBKSXamazHsuYWhH4n0evwbEbOsdnN
vqab+zLJ0vr9lIdzpNIsiv9AnZ8HOujKEIIKLRTbOJtZqfkNkmyH5PvAGSI317upLYDjXVPOHB2Z
aJUhGoXLh9cMGGLCnnEUosXUy/k8UXP6e1G2Q/J94AyS092E5CZAofm9W/+w4NpUejsmUu0JpNcU
f+rYnCvLGyTaDs2PucywudlN1nx2/3e5rqL3JGZoL0PPJZPyMcKcVdC03kOSDenPJ+I2w+YtEm3H
5sfIGTZnu5m3Obtv1+/ZMsP0HrMERy5te+WZEAFmhuSAVBtODUr93J79Xp7XcNnMY47KzU46mKlK
e7hO8soP3rPVjLM9oXAuAx1+W90McgEWVApG77HbeRbWvFms1zB6Mas5VLvZEDityel9H9y+YzsN
43ucwroR/mjefqIDYo+gsAbn9JP6vEWa1+F5mskcm9PdVKOHBOhiHb1vVkCix0wwrP0jS57Fnoh3
0LE5nSt86t+Ymbg3SvUKSi9Gz3Fa7CRO5+W9l71nUo3hhJpC0yx7bP6fI0TNPZwcJITN1Of3gmwH
5WncDI7zq52E4+I+TashbtfvyqfR9aS0QOlmKn9Or5lRw6k0xZSaKtab4BOZ0OfM4K1SbUfo5egZ
Thf/3Emcrnyczf6wqt637oajG4Iqqp/yMnqWkZ5IAgF5m85FP7yA43Oc3irVdpxejp7hdLXaSZw+
Zc3/Th0OZs5EGZSS7RqlJo1DJzSOsW+QmqXY3i7Xdqzm42dofXJ2Eq0aZCF+2tKvZar/F2852Kzq
u5MWUEqGHgbw+81emNVsJ9JCmYlqh5hlmN4qz6/2yNNs5jtkN+nKNfwj7tm4v//dLnl5W8Yvrwix
cAUI0hXmY1RszhIa6DllnOEo6iuR2ZtE2o7Qs6EzeK53s+B0fd+/61UUBGyeKQ4zuuEt4IzPk+bI
NTFchQDe8nh7y4y3/Fac12B5mMUcki87aVM/12v/HZUFK46OBiQqHtMYM2V5uLZFopWOipnH+50c
26HYjJoh8Xk38+R/rZFTSr36XcMtBMSIpSypXvEtD+EWzm091QJnUdfbZNqOzfOxM4T+2k1W/9d9
VX/4UQLYUOvXeMi/4WFQruAUGKGm8fCaEQCQRYGUE3JKP8jkc1r/ZrFewenlrOZQ7Waa9q+gus3S
KnjP1AXO/iCtZDFcFrZ5vfQ2aGzAdQc4lKq3nzx9k0ivQPRjNnN4djPu+mvIcLOb936OZ7r5CB1Y
VLxyKxVKTsgrEVQ/zEf0np69aQt6g0CvQPM0kzkwX3eCDtz+8q655xbuxU/+u9fsaZw2gRfCzVMv
dQYMDVknhkaUx4zFrNNxdvfd6/JsB2c2/MUU/h9drPd6OPo96Fis6/Xy4ULDZ/fu/frdh+nilsXZ
0Mdsz1aXtFm71R0uPbQUh5//flHi9CEv8kTPPfdPw+7XVf3nR2OqFmowCyGQjWIWLkD6+KGDJ5ne
ohyWULDHO0TSKS3+50c+XaZAOUdeZFOFhAjVlH7BW9MFShZy9oxQHCLDhT3fr5G8yOIBCejvq/H4
9Ye0SS6yIK2rPz+igJxvfmqaHEffmUDHJs4E4MCZoDhMi/dv11cwN/hh8n/GbCwao2rEZdLGyeik
Qd9clnFVC7vvigrX/H1fmC0Pmz5s9rCp/xNHeTQXuDIFfPf5wzyr57H0a37pG0P+NeUZvR7qVt9E
QV0KG21w+VcPhxfWug3Lw//BoydXo5SQaNaCaj1/dGBEpK8zwi9H3ePRujT0sh062S9lI8g1Uz2h
dmWWlDmVOxqB/evHTx//cuY4U05R69LoEsNlgLPHUxZ4qQ5jdhknRhQ4ymjrwjHrZsyPgmx6XJ8o
hZPHv1ptij3y80OxVTiROPYBd/tyzmmeuo2Xa3pp0ZRep0yxFU3EWOxPEeBNXlvqhAcMD29IU1YH
ft3UdyKvgoPYwC0fTiGy4CCXXtgfVkbpuctxHPlaKFoVjmu1Jjluc3cgC1x2acR2lZPEX/Rxyhjy
ab+aB3Tjp2kIdOmjD9IiJuPmy2moTrGmlz69JI2BvdLEfNXHTdTvq6on13EwZMd9ZFV3v34qSis/
P1VDPSRSxBR/v3yqMEwZ9lZJLkPSkuvUGIODQqb+NzPsi8uBjP2VxXNyZkntj/bgN8HBr5//s2JK
3JSC/gIQKOybua60WqdREfXkUhiivwomhRl00194bUGQ7/jVApMtG4XhYjCJyAYPtNTMCLiDrFPT
bMglD3R/ZeR+Gu23AXFj22WsuusjztetKSbtNJPEyWUHZTFC2V+EkW/8Bu5tE0cCD9aS4GTGT7uW
ciPThemal01dQEm4dOPshNaJ2dpBGun/gZKgPj3pJf5DNyGyhs8NA8lDMzBYSy/LqlaLdPDj0eFe
nx030syOkzLkK9ZW2XFRBNjlOh7JWdLq3nOGkBidTcIxOzZE2195hdV7y8ik6qSOWr0ktegvfL8t
OnxqCC2zVNp3R9o3m3j/NwBuMS9oI0bTHRKjDD34MxUJY89t1KDJpeuGZrE/yrI8fNg3fZ3kX8sy
MZxYdbB7AxYwUZ1eesEYB0416OIwH5LIs4OIF/HB2I1xuSCuWd2p0uyvfi3nNjFxzBaXBE9n0EAu
X6610dOmFS4nl9YosSAPy0zyMv9KTJdcF3H5u5093cL1QotxJAS7Gj7XJDjBi4jw5ROT2qOhGQ3V
ZZez7NiqE2vt6n76Hws9uzFZf1EyUQnbDVy3XJpt6Kd21w36U9BEQW6zdKjvWNZip5uwAKYBJQgY
h+Gc9sTDElXwGsImga9PqlZmxwNh6sQwAr6iEhMahybDWd9f6StmMJ8WZgKcp84KyqVQs007qkjL
Ihi8ywxOyNH5MJaLUBrhecHioT5MW7/tnFC2Yb2glhELJ2gT19/XvheEdozPNp2hz7VDQ9ouzaSW
++3oGfWhL6qGOCnxBmYbruWOC5ON2rNNvzM+50bi1QtTZllpd97gWw6u5/KrhUlNaEZYdc0SLkDk
dhTGmc1Vjuuu09o/VlUSntBEZWdt6MpiobLSbOycxsYXMsjonGRDfGtGFVnE4AG+TYdxzCFf698N
VjaIo3rwce91Df99hMsoEmYXLMwvChOHxJ3e18K1eVaZC0v6qrBbKY38pknjsFswV8pPWhe+aReh
Fwm7pG3R2onllaOthR5KR9RU/V0YcamcNKnq6HDsx5raRdPwckWLITBWLq5dPqFe4+d23rpHuE9B
fxq6ljSO5K1XXhodI9wOrTq1nKKike8kvpfnF9JL4tLpNffdhQo7feP5DdxuhD0ihwYqJ7JBL4vE
77wlqIFeSlKPkC6zrHWlOWhCqmBtQAFhiNscXqAKBgwbZBX7C5elhqMqN+Z2T8JYnqhIRg08M/GJ
yp0xbUyZHzHPDIdTwbLixOhxoHffQ4TmR3Ye9GrFvcA/ayNd36o0EpntUd88MIOwXGiWeGcl5eV+
qQM7K7L8a2ea4xdSqeCItqpfoGuB/j3UWeZYQVEdSE3dfTqy7F+JrqwvGTMsuxC5f4eN0t97jRvW
9uh76cJsAI/ju3V6UHq5tUiIbB1srMRknu2mfa/swTAGW2X1HS9M4fRW4OXXhqWC6LhNVRXxozSN
dXItWzczNTZAPGRykchEGZFdD7h7VEQ2ar4uxd+EdtTKnYgHBvHtYDAGkSxURHT+xfBbwSBuFKbl
YiiGRO0b5kR+Rqu/yqIIK50abXZsegpkCBacrwvVSbas4i4f7MRz48+9UQGxwa3hFIaBNU4rNeyK
zmArggG70vYVgTPlaYHP0ETmX3VZAVlBRoAahJnhmGapFp3usL1AygF91MJkB9y7bKQaa2ccBF+7
VtfZXmCCr9axgjVKOmvdu6O+6Sit7qrR5yvRCBgeDjskeaKXSekXlV1AQ5WTJAwfPxQWhEPEkR2D
1rk3jWjVIhqS7DhKI3pdmNb0Q1msT+q6hX2GOXNdO+Y68RaE1PiON/aYUxuA+OC8Cr4xyiiL9pWF
xSkpPLVdxww/UfokPGvSAiZGW5DKKxJ9omXWX1FLwKkHBizqg40Eh1MnrgUnKsOiPHQzVd0VelpK
XXJyXVUN/vkgbdI0XmizgvcXGWgntRsrGC6KBy4SxYKX52kSlYee15KzZgQiLQczHGhHrlsy6iWl
4XDVBAg3WBzS69ClcM91n3eLYWKPA8Xak2TApKCSeFLkt9VdkGEzhNO/2nLIK9sLwT7NqLXWKoYX
1RM9ymN420J7xdcwSsB++6Aarh6IwhgV6XDUh7FY0x78PqxiQFtAmJ6q8I6zWGItJGOrrDDMM9OH
SovMNc+qMo6yE2wjYEcnadOsgOOpsvKwciGRGZog4VlW6KVFovyr2+A6I2eIqFEuXarB0qsxce02
E0O2KqoSkrcY09pZ1g39SWGUaeI8EJxmoirRGNZ3m+CHTdRnCHWYLGJr4LHDjagIbZmLhp921qBO
/MTia1+yMj6A24GAOe3D0VZG2oXLPCHu37Hh4+HpgwoR1wr7/bYvJxoEz1Mvyu5S8a66i3UFjHJX
gdzhS+0ROOCUW7Bt2RSqRH4SHJCBgBiYgq0EkD5LKyZXmE52zFpDXAVDMwy24ceQtm2C8rDr4HHr
aXtaaUzOTC+EZ4p4g08OW9BVrsKhOc07z/APE99FDEhEil3b+KNiS4XXCXUtbOCaR1izGlcZ3vRt
IK/DSBXxsi7M4ABZTeyR2I+ttZ90WNM+TzD/ByMQxay/GoIUqxJHgT4Rg8VWhYaG5WJ6fNLVygkn
rY9rkn8NSZYdaw+ogu4Xh4XLgGpAK7WI4cixDh0oqE4D98bwh/6iHzyxLlUNfTXjJFnSYDTEwrOg
8WVZQZKHncj7kFTHXQATYBFw9CUpYxgf7hVedaF7l3YrlU0AhQWHaaKZWxwmJdE3QT322q4RjlbL
UdQgRVQ14EC085JPgxlaaxaG5JoaCjGADhGG8F6R646VWGRGB9LasPM6todA51+Fl0PRC9L1Fw8z
hCcCR64ELFCJ6w8PHgLesTPyryPa265bDyFqANNt2h1C2uumwDcziVOLy3piaaPqgNMDY3xwm8No
YkflscFWTPmY+2jl+iSlyrDDhiaLsmkQyUyrVuZtrxdhR+JxUU7i+AKziAKXr/Omhr6mvqdP4iiF
Wo0DcxeSjWy/qWKibKvyYI6CCMpFuYJ19KvSYraPLd9gg7v9lR+4gi27VhaHQ2DFydLSTWxd9WWX
lk7a8Wh0jNK01ryfLAt+Wt+kvYmwNW74KioyI1ui+b+Lj5JWYHTc+LT4REzaYYu4ERZ6nJxLED7Y
vp6GxkHmERh5UBFvCsl5jXjFT7AnHhZgY4umwL0NKezCZFhLT8LjPOxd1+vh1vo6Lw97GQx/l3BD
lw/7k9PGPQiRCDho04JHp7JR2CLKbMpDbkXtke8NpXrcEEmXqG+5bKPWScq2PDTCVC/jIbfWnkAu
5WFXiD6CUkTUJWeCp1DkIiVnoTVlG6LKCDJHpClJ7dpKYYmGMTIcWVAkIUorDEY7mCZkdAl2X1Ba
sVPyDu8NIELlArEnOSMcU8CWI9eWL7JuQWIPmiXdAh4Gp8jZfpZj0zRhBmvPAnJuSTpeIlLHpjaR
kmucuoPRfrCAPKqjZJG5Eotdu8bkvusQq8RkB7WZHFBqDx4bOidvaxiFzCtbd78wlIa5aiZpw6aG
mrFiwHO9fOivkoGXws4Rqt3ofgDxszzMuxlahd1NeW0sQl72xC7BhcZPLVFBf1g3beqfkyo0s1UK
M3pWmi2ksFSNJ+B3n2C3m8Qdy+vaakBCPCPSN2aXBwdp3k/zlbq74A2VnxrVJ+e4pPXWN1zDiXRY
HVpxYdqyhGXvIi/85rEqsyUtXJsJhNROmzEocA/3GAY5PNIQdKNTo/iqwVAGcROFA9Y5yAFoZnVj
f2A0Ids3UzW0tldkte23fbLCwdnwlPGKEAdeM1khsu8PU5KngxPneXrqZiz7pvsYfEHQHsYQJNO1
y4rWatn3VW0eFZPxPwpdD4lI7fvgVA3PEMHEabwyMoosjJaArojdzvjkhRTwlEmO/xeaYJGYNfYX
yAB2tmJdecjKyfgXLThOMlG6wlf9VeTVYHh9YThN0UFnpkA5imFlO6ahqtovUtc2S4jnjhLJJpqB
H3C3g6T9gzNxfdjt0Qqy6D4Dx4R30blehpMPJ0bo3rjKxQ56CAw900vzozgOc5i8GjYtE710j5FP
Kw+ln+mTQHt81eWanHm9pW+IUVd3dBzUQrCIrxCDAddUUPjPMoRzaxIP1moUAb1u8WTnwW7qMIJx
RBcxWw5FCp2IJ76Zu1qdJKUKkoWbI33V9Tz/GsV9Z2c17F5ZQIXqGJsncI3oyMisfeFNlnkcM3gg
xHb+IbX84J63wqyOrbyBxtWGSW0rKvSJsWEYBXIkBjxzEqWKr6QcTblCwNbXhxXiG1s1TXmQ1VWz
H+N0s0KsUltrMxrJtVIEKTtLwyohz4MlkaEBt+G6FJFEIuBYRDuIax8Z68VYSLbKrR76MHqTOXig
zJaZfBMe7W1kyRJz34sSqZZiqOk+nuxf+2XTf+59MZ74fAg+540XLSpoCKwzop1xHw6xkbYUiUmd
gefGRWmIrHdAp1O1ZCXrD6lnGbdNzqy7UDfjfQxW+S2L+wp0u4s9G7yKHpO8Mk8ISNlBjOTKF5Rt
RLloXDf27aJIw2JZZH1xZLE+OAtkrhZeKIK/krz2Pglw/N5pknhYRJVlHgzKGs40y93PviGj26wY
8ElWagYVmHKqvYsxNRCxxqbXEUfWZhnapW4FimpIKzzWVC426ehNbeA2y4cy8PzH3zL1/cv/vs4S
/HkY8+Ob0y+p+vEVbmrY/HarX/4U7pmdaoXV/Icmab5/FoR5lG6qqrz4Yjkv8bxSxNn8sqxX3nxb
hQe/3mW6M+R7BuanCs/zK/emqsnjgMfajsYtmOhGRA4R9/Ui//RY19E4H4ZflYXfTyJR8aA4xf/x
w1NxZ7riTxDcl4HLZtFOwpG+eSrumNNpc/Qsm0Lh3rNp1NPcXgCIatbj18+LO3y63/lZ/gu3puI0
LvolKa5/MHEHEUOP8/Ps5pAgkktloI7MIumPjbDKF11Eo6ueWdFdkrbjqnNrLh0ZW55nR4MbnTGW
lF/DUFS57crKuCCeND1QnqG94Kx2b6KRuvy4CPr+1q+D0EPswgrXcdOGGU7Rj95+Q1y9dPtY3gxW
3V02Zc4QEg5J7B75oYrv2nawTtqiUTd+n4WljZSjSuwaHR/DIs16uGHWrXzNg1VrtfEy9FnR2CLV
VmCnCRN3ioj4PoW18eJ4PAt13/5VBwW/ilyjGRcNYopvNRuTc89oTyMwKvjvNAi/ji4r1tz12r96
xKMOHSr/m8EYrLP2rKKwy15e5KLVyaIfWHURWl5/CgdBOhuh6PBNJoZxmaVh19qyRXqkNai7EjyX
wvYqRQK7yxjyRH4YhY4ZjkSjgtb46zH30sNYuNXSal3/KxkQYTlMJeqgmtLftk5E/Gkgvn/eWM3K
yprMOwxgYw68Uasj5KvbAzPrc7YYk0R8QmSK1MKY+rG0h8GHBczAZkbbj5C0W6Cipu8GYvZIn6lS
mo4ft82x0GXtUDcqjho3CpdhRcRo0ywTTlz0+rgc28i24OdT29S5OkPUrIN9t5XNVSuT4hDeIDuM
kBr5G4RC1Y4Okjhz+CjyT0Xc1UdEKsPJaI/F0XFc20aexudEutK0lTeG5wFi0MbxLNl+iRtzsBFI
1uqY+Jn0bX8c+t52PamPmCnceuElCCLjKkUw7zelE/RBMYCl5MWCd72f2TCJ9VEdIp1hC7/3LlSd
f6vwKc2hWY9FsDAUSEbnRciKMaSyOzvgY32bIsdrHLquim/cpg9XLUuL5aiHEK4lFe06x+0oF6Ir
20WWp9a+Nlgp7ZAVbJ9kGnmpPiDd+VhXXnhTmGD97eVoqCCLl2Q06vpAkja46gbpXyRUDyS+A7q0
46DlZYC17XnqG9WJOZZDFpyZQibumVcVGrmvjNqE1+3XzurESiGp8dlTeIZbFYswHj/xChWFLkU9
0akJadNDF3xq38jcxE6hoU6rqTwaEKvuV0mUQL1Z6QxZ6eRe1NkyJaXNNc+WlZknTlETdz/0I8TL
sqbLoNeNXXoMYX5EjmmtyWlmEmn3Gb9Cd/Vh3JnWyZhz1xnM0lz2Zjocir7Aujc9Al4byRV3kaoS
OxDJLfPMmDK1i4ktO6x09X4QjvURTcpkCQopV6zX3UnDxmDRFUl0UFhNU9tZMhbHoiqaIxo2ydVA
Up7aQSasAxGm9ZWhq8vRh2JGWfgN8flnYsAMxCpCaSLji1AI386CsLo2GhqfxV0vnSotkOXrLfKp
5BGslkpS1Gwqrm1ThHDwEfXtsPOU04KF220TXTCe3mhexo43QrGNjB2GtXclROovk4yEjlukqRMG
ZmvZfRWrw3IUSDpHYlrtrLvGbQj+wmwHvZIZH5c0Fu2BQlb9SuRNtYB5ipaIBayVtHiyxM3iVm97
vGpOQX7MZdGH/cmQWONfLOb8i0yscOFHZYyMgu8fSUQV11JazXHeiRhUx6tgUyRyI4kdWK5xayIZ
h4g08sZzM4L2oqYfXowII+8jL1eH2cj5ISqm4UlHDN0vvcrr9106IvZJzcTpKstzvCAqwLLb4ECW
iTqOSrpGenuwGy9o93s3GW1LF/UyqVozghqm/mUX+9HSHVkaO8KLsdqUhVBUZWh9G6AigTVnbVAA
hLpHmtdITwLLr87DSnV3rWkZyzaNxoOkpubSRIUAgZBs9pFFSr4UmVJIyCGAcjzA/yVU1j61GuPM
ivr0nCC/sxhiz7ymmsbfqoHXXyXx+CdZ9OllUfjeciCFuR/nvDltx1qtQpNXkR1HRrTE7wmJYXT9
oPkUcJYdKb9ia1ZhSzNWdCc9LdJTBTp32BsWOa8qK3L6umigVd3wySOJUHZikOAMvQr1iand9qSy
YvfQ9K3QacMqWmRcwWTG3jnRVXgIUh1cGBHSt3bUKgk+zbwFC2tKbbf2xyMzzv39JAqTs4DG4Hzp
2Pl2klvVv4aABpE9Gm1wQtuoOqyoixzuSPq/k7qJnJHl4zVrGXVyN5SljaRf7dmyqD4XXkdPRt/t
TsYuaz07FmaI/Vb4V5ZoyCfqtXR/zMJ8MXRFPTigyv5feZFXF2ycqpRV5qIcMVl7ePR+7UdFfM18
LisbzRH9sutY5KBdZURNqamPrLK+rJuhCs+9kpG6/mIWQkfUHkRHIvPLYHhxepj1sgz+4hZ109qp
M9HAE0WmCs/HzG+pnbImWTZEFIuBIXpc5mY/3qm6FUs3GlKnLAOYYB+9UK1dlp1re/7QHHRmglCm
Lw6CCDUTbFJ3BSjjRYOKwCXLhxqkWR41npEvClEGm8L0/+fHmw6oF/1eT/1+E91FG9Kv2PGsbexH
C9TDuEeSLND/BPqJa6/xm98e2o2eiDIu9cM5vIf7SabGKNDe7zwZJ/TAXp81Rz2SZIIbNXGGBIfB
0AE1kWv575DkBw78rDcHTyTU1GgapvL/UnatzXHqWvYXUQVIAvQV+uF3nDj2JP6iiuNcxEMgCQkB
v34WcWbmxPdWUnOqzuk67e4GhLS193ps4HbGQzl+z5H7pLVDEjr2o0iE8yAKNErCvor13GxPjHnd
faORZdNpMCvizsGlC5NLhW04fqkHSwHaI/3pclD7bPWHjkeDuQhc9dNtz5QGmTV2C9MvrHPtMh6i
LOtbUtV5TpMf+TKu/lMvl7z/VhRMi+9EEZPd1VljNCkVykucCtXMqg+oh10YDnXPbKfLMTClbpJ8
NTjlWqlkvU4VGdp/RdMMPc5fRBnvNDgZOimkFFQN5RluH/qR/T5GeaIaLzNZ/BABKTDChKI9vejB
gtv8YpuAqoRqazQebNfHogEX+I8Z9R8KmWSXKv3zHsGVsktBUDAR3CmczO/H31pSTFmcNa9t0pEd
zRwJQy7CeRqZ9mSXUFswC9g9gIxGNNr0cB8oWae0SpCpBnLlMjlgOwBlQkARoAADU/uXMXqnbsix
14P5xxTaHxi6T8vfz3GRTZRKS6LXLLJznB7qLa9zc+oL6khcDtZl2XPHYuEu/zw47+7NflykcXkK
F0kKPPz9cbUH/zlGpHitUWIB4Jxj3U9fJBXpUJehbXzzYRB4hDVwOjnCa1L++fC/l5gUh4c+AdUv
QB/so1hDv192zeYmihdJXqMcdBapWIgz9g0LKXKX4EHz/g7c65jcks6s/qGbwCPLEuaOHoPy/z0T
dGPJ0MUdrachj3gvFJO5FH2LdPWVZgFL7rSi0Em6E7PBT/TYFIJmz9ZjCEw5ZbDlPI/xOlvoAJsx
1uEvd+Wd8gTq3RSlPWPF3r8PHcrezQaXNWDeu0F8F3wbGJAwo5VYj5FQE1+B+NgFU+TP15/s1fw/
VgmOiQelYpVgoQJZQGP0d7eCby3j2kUvaMeCcvVicXJfEGoZscNXPrR0o1WjpjXV5cJTgoFgTSz9
g9JZu1ZDlNjhgSvULcPBsNGmn9QMMuvlz6f5TrySw2KDxxnGYHHwZD2slnexxAcBeNRsy8tincUk
iH0X4/7ESyAsKhcLau9Bp53ZF41DUY2XRtf+L/fn3wYLmlw8hwFlJQdwQxHafh+swqSTW6dsfBl6
FiGGt4heWyjnNXYruyaCIe5PtccDmlXLBkRUq0GTsYsiaiNUdUYi2u6Rf5X41gA51XxNl05Dk/Ln
4UreLzC4noEJpRAiprjD2f6EyH9iOAsJg+bDRl4mSBoidWzdpHt/bzYQnUMVzAr5ShXlasbfxtWo
cYXCYVujh6C1uJy47du6UtsWr9cK+LYDNcv3YrvyDMKdT5ni9QY4hPAFITGNAPYPV/HGe/wqWLKA
AuwvF/RObohLAW+K7nwxNH57zfMuYmBmDmYeZv2cs5G1rNK7/NEA//Wc2yqBNgyhHaLEn9ETPBn+
5n+GE52IAn9agiOZOflA/r6G6PsojtZ0SEYYT/C0tH3tvpsW3dJNkEqN+llbrCJzJFNX0Ns0kWS9
JpNfMRwoAPrtScllXXNQxzYYWSHghwwawE1EF1bRdnuykZ+yu6IB/RVVC51Vz8+dZ/vtGSfCMYXW
OWfzJ23bbnva+qwLXRn3/b5pNRh93KBx4BJvEmC521OhlgX3jgCqwcu0xWC8DigayHTKcr/fu26p
GyQY5ufheVFHK6iQcWnxEyOSB5w50OQ9N3Caqe7bMmVQaJz4bJP5AWXR5kAjd2IvK5RNVRXVQi0X
NcXm+nUoBkGf5nhOMMnyokaeMZsBJNtf5sb7qInRz/GUjd3lAPCTJO+mBhHrUEOc0z9viZoskBeo
HsG5hbEd+0sCzgaB4s+z8X002jX0cZpg30aXIkiz3x1xsvEkgyLhK9n8PhmDp3v4S6e8w+adzYZl
z6IlGyZhSD0woFuIrXPM0z+fRvr+ykmOlpU59go8LwlcMnl3HhuZvYl4pp4UHZQj4OE9i36MRhpE
I9lNQ3K0Ih+b+3kCrBZKLdlYH+vCpfNY4gmyoZ9Ll9bmuhdF9rBAnlGs5RSSbP7kiihuKgN6DILW
ZYmBgcRUgEyhIkv2xS5jzMNxlsguLkXbuX3lz1CafoA1NYfWiXTgROa/CJzfx7UCrbpjpBu46v1p
0LAg/B7XukzIAR6D/HH2Q4wkllmbIomdt33ewj8A+EKCr8e0XTpO8FK7n5ktNJj7lCa+Dal4EEu2
T+nUNJuyFw3owD1Emm2Kk5Pp513OvrG1w6oDi7fn1MlaKKzOPDFYRn+5ie8iW4EMCGIwaJgY7iB8
1u9CtSGDQpU9pI+FA2itT07X+wm4iPh96f5cxxBOrTg3IZd9iSNW7iHFaoONJpIJ0vhkYftbo+nQ
i7DnbU53QHgfB7OGMbsDyY1PNZLsl7jWKptOXZRbctKFnclUrdgvcLl/ubR3WSYuDQYWWBiwVGIG
18m7S3NLl+S9H9dHUs97pHLWYGpt/daM311cdClQdjea7SlPIZvrAJiMCW7Ikqm+Xo+byhJXnziJ
fHhElmoxHCFvCWYfmTdEk6EBRjWfaej1Ht08wuZFk+qAsOaQkeCAjYMqOa1QYyUYClVTDIVzuYxc
xXrfYklIDn2EA2S3j88eCvdWjv9L+/yHMuTdGi2QLiC7ylNWoOwEn/JujSZho9mamejzrPIR0eEt
vU1BLM8dMP0UAse/hYX9J/+R0u2HpOhyl0LihH+RNf2+SOJ2RNaql/wzhLmYIW5F0304ETaH8aGt
piM7gg0flwnIKFkx4P0sBqQsCHoYpWCX3t3n2QRW+gSip0AwwIKcP1l0BsAOoCIsfLcM2Kh+3bba
BMBR5dIXA9YKVtF+O+pu2W9E1DYJXoCb8/lTPKoRZ8K6DntTl7m9Tv3zaIPw/7eL3zcBBAk8dxFZ
0PvKBungFEE2tH6Wcs16UQIDI7oSIRbtXZZu1K5HI22mi5KnKW8loCLTGOBrniys1Mh2IqhfVERv
hYJirQLlv9Tf46aPL4LwNDt0+TD2rxRYu/2kxkzZb2FL+vCBziBRNqh2QTrpyiB/BI0dAivmO2uk
WMYS3LFKbkgM4dRhGCxPqnZx3opyXAqztaUcZkuXCnqbGYth3mxYgetGrKXtiaeJpw9ZD7FqXcVL
4oM/awhAE4H8TdTu0skcmVmVg8DYIFqSmIr6cgE750sz6TY7zTyvyYGpaNk+h2xMmydP4QE4EOrS
pFpRn44gWmo38QNv0tCBfunrCwhj3MGMcdiuBYfh45yERKanOpqgoDrqblT0cWVz3UWPfIyX5TMw
XOJuo8kNEUgBkftXZrPMPm455FpjqccxkdNHvmx9dxYN0A1gjLRQY8m7kaSyyu02meIlUW0xvMpU
Q0d/wFRZzQ/uXQhx1fVhStoLJwbDigPqANZnZwGLVHYHsWzUdec50ynkzj9kMRCQFNUCdb2lt1Aa
z5jSW2InLT/ChOyy+DgMVOv80nPRyP5mYEtnoKyeaxfmm8BE3TTgTujYZJ+Ys3a8zFoq6+KEuQLB
BQRVW4xtvYfEOfCyjmhm3EEKu7XrZainSDZniOqw20BTEygC7KwbD6lz5DM2XWJyhEhUgSBtgf5U
I+uClm6Fryz70Kd5jhf39mbUNJCOgmtDVW8rCC6oedm84el81WZW1+lFskRRnkNyzIAhn5ehTVRf
Mjrv+yIg9AaXUxOGTQUK4BX2oaqFBJDVH9agg87vW4iYQn/KOxKl+rLzKy/mD1lLWMNLw/meVefQ
o8juCSJgEW3XlPYTRipaDUL2LaK2kew6IsLmPfQNpkn6+7YNbSGOoUUgqI9jA3sitPMk3U9pnaM+
To8xINrGHGLdtRA0Dy6O2PAlrdMBx1Ntz/mjrwtjKovSGyO7awuxg1RJBjMgKFZWI2WBcILvOT2V
E66+0jIZSAbWKuwjRnrX4WWcpIseBpXvIZ/OrgbCzgMQ5vi4Dcg3zo5bhc/pt0uVjm0YPtPm+Ad7
ySRwtF4mKDKHpNlvT6KpTNl/Jf2yj/NAeQssKfKwvKUX0dAVkv4wBgWNOdmmQaZVhQK+BQg1Cwl6
AneQeuOfXDv4ZsB4RXIbz9JvNFluizbfT7nBnYbQK8PMwhEI/mReRLTsEyyDERF3nq0R3oOsfR+a
eU7wUWyxhQk4hxnOfVzjr+uxFpzFCwA3iffYosfsoWMUfpaKBg4AqNS5TDAWv2aP2CYwOAcobPaL
E279ORges8ZWv3Jczja2/x8B73FL4sZGD7+GOnr7+P8M8tvngBSk0AemWuEEkgEy+peuyXRjz81A
Vly0SbcFx6pTAsH6AwrweuQle7tR4zY7TDVU3t7Wl0PCV8HKBFLrNfvAlR93OVyqenwkhS4KZwWY
Q8y87OJ1T3prxVK82ed1bF742wiOGisIce3tmmTaoEar9DiAjLhYfbFX5/HbrX2bHpmAWjw+ZrTB
N44Mygf84pKtEvO0Tux+GEklSHNQqSbO5SPsmRSsB66U7MP7NpE2v3qcJS5y/5WksRO+B1M3dILl
5OR+6m8DGsFShf8ZoYun+TGK2dC1lxsaXCz6XO8gUnwMjR+xpuEc2JGPKeD+NjP0eS9JVg+YPhND
xoqLh+4Q03UClr3/YDrvL3CgQIhY9QMkB6GE0G0//8FntQyPvq/7ujkNdYHflRDU1uSim1bYTK7J
21wBe8pdfv415LydLU5naUiHH8EOMOLgrW467PNzYrYsfkTm1hbzQZvIDVBvTbXAwVkrR5RMEJQB
2+wBGACywW2SHqRovS9nj/0V73Wrz9ri1CFZXNYrwqd+GS8cHXdPYc9pr+ZSTLAhXSY88fi8dGbC
C5JG1t8p4/HfVQXgdiwOCaAiAyy/h4HFCYACwbY4eiLrcX6CpntBFSDWbZ/7AWZkgMQLgcC0hzRP
9r449gpbrDou0SD4dMk4tqrla5wtLeJN3Y/wf1z8gpNb10vbnrzsUe9+X+lECbnQrcRwnCH/x5oB
c9ljwCYROrE9EVmMwT0aEmTILiDP3S99AXuLISJ62aBw5l0N+vWYbXGCKOcs3YcvWSBDsBXwqn2K
v+GnsLsEfDvx6X69rmng5iotJjg+bxqgj1HZ9BtwZTTX6wYO30UDg8st0YnFJ7I12WvYmfkJ8+oN
ZNkS1ltxgjfDivSyFmbDb2xv0JtAWQ7U0DDaAaIUSYfSVynUTkPlegAT7Fp12b6eHA0NQPi6KxxC
JcnEij1vWhFp2hNqvX3wfEN2qCD1RQcsvu2HGl/HY8twlV8D0jMRXQUxgeaD7q3dQcrRY7u7zTtB
MveRAsZaxXERbbTKUxY06ydIgyI0fStzgEDZM61hjzclNkOOm79FdMNVZYPatw3FxD7mNrUJJt/b
SLZuBBJNmrgh81XYmBL5x27zEJLCj+GAKmza8OwZ8RbzKwoa6pBzC7/lPo30ECH4o7zcUaq+Qb6K
zBqi/qCfQZZLk7zQpc/6uywzehUnmo6Ti/4VmqRdxBE7GulZOfXAv2HY6pPcPgGRDJ37HNdwpdXw
Uq9ELp/gRU+IeeVzM5v06yQKQBNn2/lZ8SpKt6l72qDvpSPc2hkKDpgTduNcCYUAh2wbs1y1PK1m
vBnlkChBf06Xw68rebuXBgpeDA+6mq/7Zf0MN30/7/GPw1qAF2T/++JtJvhg1HH4id6LNt3fgzU7
wifWet0/KAjQCXVE5b5zG00vNJZyjWxR3G1uTfQRBqV8X5Vc7X/5NWWRUyIScajp8Kc3CH4Pp1Fd
2WW1EEMlqY2Ley/zOoxliAcA9nTdBE8vA4S5+FIdbTscOIEnwgtFWuYuzRZjftMY/MMdcMv9zLsG
TOPzrwMxy7GlGUyV6OGtYoMaDMalsh20px+7t4AFodj+y6ZIdjA66s0OQk42s5QeYE8zoyilyXz0
4Bumcc0ugMWbr5q03tM4SRccI5/7/bT8zwUXjR32kVIwvy9yne4042EIyz4nc7GlHRzBchqUOsq2
x2o8vQ0IcOA96HVoCozfhZw6aq9lCqdQ8Rfg611BDywH8QEzGN72HDLF97CydOAQgFenDxJSMJx1
XtcLVkMYEWZNRPcV1MMciFGAnmM/979Ud7/Xdvvh8ahKPHEXPYASHP9dYQuF7hiFKQdU9RYaIffY
1xXqAKykPx/qHYCO1RTncYxjAbLCf7O9rP9Hj4tQdKaAbnv4nzkSdwt8i0YLSj/giWb77OaZ3G+q
h9ECk4Railv2Kzj++Vx+hxBYvJuQi2R/qCDocMzz9PdzERBvAL5t6wc8QgVhrGGQV5rTNBXQ9G8j
Uue/jfO/HxDNHAAcZAVP/0Mfg07aOOlVLD5BJ4ONou6w41/ma4cw92tl//kCkx22+z/EYr9CYLew
XSdovouHWL8HMpe+pfXgehRZbxEj7N4qCXEIWRk7LXQq5lOr4WT46ANZ24Pywx7PiUVogJ2SYj/6
yxn9PtNxRiil9mfSEghr0dPoPS228jgK+UrMp/5tUQXkdVjji+8E4npTwOBlTpL6FSuTQzaIMzCR
3E+k1cT4rYJWFesTzuORYStHaIGCxmiDj2N9wOHSrCQlpgpvfBZ8EHuY/fNFvL+NaEBBYctmYEyS
BNLhd9AT9l3joLGc7+TU7ZFp+5kI6YkN/uMaFZ7+pS/Cfzoei3Ej938yPADz93maQ+SHGxz7u1/b
3lJL2ADjEZF1hGkDDxf8/10fIP+9GTMWBpq00H8LByQIINFz0969bUtIkve7kXc91sUwwQQg/zIr
9vjyj2mKCQH6aX9yF/QoFIjmOzwzrNvS2I11Fzm09R2rYP/JyXNmsWD+tgT//VC4dQVoL7RGRZH5
PtQpkarV11kNj89Ois8M6AjmUWoUXv48jL+kGP+4MGCFOBSazKQ/iXn4sH+/c3EMXiZvJKxUWxrL
6ZiyZVcjeDxjzo//mrYBHHo1TjWwVV4qsaFaLB2rXaKusVtDglNXY6eB/NykFNhDfK8EtOHjxYrc
gI13YmnQSmetYJ+dkKYYo1AG2TaFCvSoer+lrorHOJtgs7YMUNsNWZKRZPf8jc/rMhQj5IMYVGKW
266WM4dkBm0hGogb4xZSjQsUGjmMK33UatyKXwlKHuFrsuze0gpk6AU2i+xnGHsrNboQI3QHqVKs
PZSGexoQ5jRCQjumBeqEIfX4AFKszOd3ZOr3ZC56y200yFGs9lgXybb705xKtnKYLKyXh0znfesh
NH2DPAy2TVn+SmR+ZlBg1gLGdzPFvonnZibmErVFl6VHXYw4pOpQVcxXMdiKpq76ReGpfLsHqW/7
R4K0l5M76PE41ZdtFkc7GDDNsEXBhvWzDuNhnYiBMNQrwK5AYHKwDGUrXTGKKoJcHKq40qAjPUvv
ueE6D8faoOm5+cxWPm/jZ/ANO6OFHDBOszs4ckAifG400Ob6ABES5AQnaU0CsatKkHT+a0XpORVX
LFtC+pywZXUQhasg9MeBw26UHtthimJUwggci6vQzwpc+nEYV9zbQ1hS6JxhsgMyMVdIzRJWwGOz
QpnY8clNWwk6OjSopnlhwYs2Mp7ONO5deMli1a1obECRcA+lygdlvwxAXqD6heJ/p9x+xSIDPrzO
bgqFuN2eoIXP4Ar7lWcB+N7zxHVw+6bzNjX6n9ngkPcdSjbLoYjR5WzjTMGBN9VjjtNIO+gXQxfN
/DOC+Fg86IFH/Uk1rGalrOvwwGDvbA+wxolzQ2dy0aAzxqWyy3wBJGP8lNssrRbO5F3euD4GZjzb
zwKT+oLWu6EYq0++tFb3X+q4GQ/ozhAPpZCWnlDsAlJKB3Zd6Ph57LAch6Czmyw0+pBTKXF348ie
YOWlx3Zs/Iet7V18RFbujsUaw7vXTZn6LrV/SBOqry2N6ms1T+7IJkDQ0L7UF/Po+UHyUHzMtTTg
9XXz2kxGHHoJ/8NKh+HABDdXxZaq0yoGsMCDZhQ/XUCNSdshPwX85GWBeuwFRkJ/hu5BwKnf9Wc0
Kerhf+YtO0m4Fx80BTZfQqoL6WpExvoxLFvxrY8GhlLeQ8FZpM0xTmH4Q5doifYSUURuKGC6k3UT
Gla3ufgI8LCBXskR/pqA6kE9k+jk05y2sjnpdYiOyaTcp2mmABwQCg7TuvgrMtkVVgYVikrkXMji
SzNDkH8JBYL/PqW0TY6j1w5lTqPkWs6EFT8Kx3J1gFPSXikOOcKBJq79uMwQvDJw9ddscgmaahRy
/Ba3k75ZchpfT1myz1ABTyRqkDlcLUhnb+O8my+BfkdXTUdkeigQ/V6TEOAf3bYC7SccdIVfgzbh
h4mipUqbZPs2TS1MAFxoyAe3bcLMlb3uSyimrD/oLXTLVeZh3S7jRDd3a5IjEKOkquZAenKFhk69
vrKLsadU+/QaBuQFxgX2xML6PYYX7Y7uovl58g4dMuBeL+tFzfmBrSM5UnR9utOS2q+rXpCTxaC3
ayh+O2gguipvaqbLyBO0fvJmLAlsmOcRQEGZomHMxwU2w4+TXF1Xdc7Vj0au5ouFMwC9UxYPqX1i
dVu2OD8wrgUwNyy8RaK10lKEe55Osq+GbW6/tUpvJUge9TSMkI1rPScfOUiES52iJYu3sbiizUC/
TUW23MBVY+FyB+CKgwpXCh/BrVr7+iYrohGm/KTj32yEpOZQID9rYWuZDIwdWXdCoM8yeFe2/MIl
o7yHTgfajiDtYzoO+jz7JTm3eoa/nojHgATucTNqK85G0xVOeVX/WDEgZ+ly749IA9cHZzmDf5Ua
MLawlaJHzjxfQget0SeMs6Ss84k/8sHxFwL7zufWivFl3ubth8cEP6BTUHpLISw4Q7ufHsxi3APy
y6hkYZhvIjQJed7icTiTPhFQZgFOvpNrTLGXLYhIcdvA6O5Yl13kIGYqPQ3tuWPePkLbRXD+c3qV
xAM5tRmZvgKXM/d8kPYiWXv+oJTdrusJBsUlR8hFGayau4HG7sp6Gu6HSdjPFu607wSdSOoSTXBm
mIIUFg8wrQ8Jcf56sXm4bMJCRuA2xXAWmaIHlMdQWAL24JdbZMWNQHj7uKWFfCwAnXw1W+E+Y8Ov
L7DY8tstiRw0TFlz6rlgN2C4E1I5xftDsa0DwXy3wwlNicb7DhD8PdpSaINOR318sqE1X7XzFA1j
2LbdWE79NYRKHdABNX6u0bFIIWar5UjyrrhIwPlVs97oh2KuCZB5G71GIoUG7WZldGt4taoFue4h
94C0i5uOkTl3x3i0HdxMPdfiBl0K6nugLP1dRNfhqXf2G75TA+htkqdJIYNpfd7eLfBaZyXTSXPF
R50++0j4UPUyxLeQ+vjHJp1nc5ZpTyicxkl+TcVoixOP1cCvlCz0ATwu3coZfPeh4JuCCWlzHC2B
iBjuxgh8//UamRxjncXB2RvDZxA9yQKP2uVAjfpAFhp9zAfe6CpbrByPkmv7qYWbQx1B+a7yWjXd
CJuUHRhEiEIk0Tmfp2n7tBaD9fK8px7xgZtlhE8bozbCS3XVoSaHQybJkblUTHnx01bXThXxSf05
5Nu4VmPcZzeQ64kEBn2kiNcOhbh7Yg2qP4s4YrVj8OvAEg1Z0cXsshzeNriK2s8bWUWKJjqLiTmc
QAh28WVBwQicTb+iNQ+arzD/wKO6a6HAqXtuSxuJuu+qiPLlAQ0MOTpVSNp/HNck2s4hQ1VZxWgn
EN8E3i5DlVrg+Ld5j3B6gEBuO4xAtq7a1O19ePLuykXrAjNDv0YZ3wiGf4gXdQBOo7pdpaVTpj44
R9vCHdaszXq4F/w0Yj0UoDcrn6ypOtLE9/Kmk2BnSwVL/lZtbjFDSdQK4if3bXcxNJSNxxpE4W3X
ACY9tAt8/6SmCRzfRSxzQGKtTS672mrQkZ7lK3pvgP1GjyoHgxVf8kq1gk5lTrvd6QXM7inRkX2d
OVITYvWansdRJOgOMMvUpxVSOBmNFbh5SNHgCJPZpzWiIzouwXy5Nn2FSOrwgRGtfPBkOAQhU2RH
qXtdstokCzrDqDzJ5VGnC7pS3SbRnPlHkLlKXLSmoN/qeX7e0NfpsZb6ueaatWgyFNRDgLbjCCu8
PcfYPGIEicyC/sq3636FV8uSxp9maXmljd50mUOmqUulmHqwQ58drM3gQSoaivg6O/Xd1WI75WMP
Gq9exC0YxiKukmUK5rBhs6H3fJLkIYeAyB6aGVgP5gMmDCz7TXhNRt191AY9WY5Tntc30ziMD95M
Dg6SpZ7h4RxUnZeRWvilGltzSAfTnzoj2MPQxcmRO4mGK4JFt2m30OtUg7Qc6wnkNUdZdEhTgQdQ
+dyftyVN+xJPLO7VIeazmY46ycY76AeDu9S7iYVPIV4qgx4MFc2mWZc8UejRMEIQ6S+nDBd3XAFy
P2zCNq8CvLc5t+DXDhaLMpTb2tk77PLY/Jus6w9Ni/wCpyA+YddpTj7nWeUHLZ/apk6egbwtJ4h2
+BldstQp13l7H7WxrWaVyS/xoB77FkqwGoXbKU9F+3UMqRtLRsbxK4mFvfIpEfBm2qUtqgbg6JXQ
KS66joFwN8tcodglH2Ao9FdzSJrvnST5cyfq5EuXkHAzg7k9MG3GSwLI+Ange9rtMW1BT702NreZ
EAR5K4LjPgnpd4rWSTHSdrXv2ks6vYxzETXHPmtAhAJMHrPLgQ3oGzJZWMvANW0jwMI8tElFesSR
Moualt32ekpfpJSuK9Me51CiM5osqg6/WwH+wpyQ6FNyqTJ0yjg4CSGnRa7V1VdKj+6/NKo2WXWa
kPgZG2+wJY+KMF9ErssOTrfRRWNY+rjrBk4JbLN+7yimPzC2tC9+LjS2B1Sep9ELqKFGwQh8YoW9
Rnu+pIfZEinNzTJ5/dKlbkHzRcCM6Gk598t351asFSxK1GkefUPo6wzWai7ByM3HoZ3JFUDqGpKp
Bv7qi102+gNecLQhUbl013RF/VZGSEfcoRcmYsfIKGh+421mT27q+685euBU3URgSYwjuDV9yJMH
sGsFhyoIOVyZuSD7c0BSdYXoN4TjYqRskcpxpJ5QcUTjHZEhQdsMmKhNuaqY6aPVMxwGUKRgElVU
KtnSbj7VcwYqRXVV2yFJs8e9jJ0rsZomRU5NBrF9GSY/dB/SMQnTAVWF6BDSeDai659NfN2vZ7Sa
aAf6IfNEwEOXmIZ86yEbjYZqjoqlFScQZt0S33ZyzEZeodpGg4vSb1JN6MqHDZetBwn+qkBrJ6i5
KXzl8ypUd70WIkXzw8kvPNH3/Qx0iMDYWXsOF6LXpvlS1x0d60PAUgGNAjcOGWw5L2bM3KnefZaX
XvpI/Wsy0zKzo4T+SQ1HZsC1PYg4Bfdy1hBKueFgVxrF7X3rNfqFPaGt6dT4FkpmcABoGmVx+T9U
xPMY4zi1w3rgWi7sCwPLJB/ewNpI74SD6/kOjaaJWPQ1+rrv1D30AjtbgXW45a81FfGSnaGr3rDe
TDLx5qvXQUayHAoAXREqW9GGDFsEwrF78rA/muLGIaFc7uKWxyutfD150503sFu4W9jy2rF9IYUf
ZnVgvfPrcE08Lg+9eUaoLKYKohf0b3kgjukmO2YQqjbkKvberCN0SI1DjoPaoTYnrYsW8Thy46GD
Cuk2hZgLqbvmiJgrugtOrqDnxuVooKeBws5AUtH5ENlIH+ixHhba9EcdoLjhwA6GsbjZkPoVR4G2
lgIs2Cy49nBRG06P+boRegbvp5504fvHCOoaB6s7HldUUo+1c4TaRL3GQ4csC+p3abvjmE1cHmYL
ncpSbqkB+bhl/r/ZO5PluI10bd/KuQE4MCWQ2GKokaRIipIobRCSJWKeMjFf/f+U3O7fdp/Tjt73
xh0tslhVGBL5veP2U2V/CYpsfhSoY0/gwMVdZ6ZOVNnedF9a24Zp0WkQa80BRHBv1O9JIlh84tbc
3Sc4tN9IZmyXiqDDkZyRcZX90mLOmavv/W6mFUurS6yMx3N0iskr2Ih3NBZ8uotRJ+xAmRDTshfi
qDx3JMelkes3Y0/XrQ+tbBmsZ1kVlYiXom1/VSYEdqhLXMpmi32UaUSVVp6wnVD6NOUkOH3PjPWG
uLCjtttor/LsgE9rTo1DM1kScY49BG2Umm7XJe5m6pNFYsrneq5dSxOsZGddBKCImZf8yU0/NNIz
p9g2xTS+In1ANhGqHpVdhKZjmNkgWTa6IsAtrO6224TuwD78foVwW0PcpH7iV159MTKSiDTCa8wV
aOv6BumGveGcli3G49A3xvyIb4ET46+ZETpo605DXw9lNAGYfdsRLHBtpMHTZJgd33PvD57Vr48b
Jzt2g1QSzYO24oeBeAnwkCSeO4NlWH9huFzyJ79scJlqdEzFiR2Md1GuL4pvLJHOdnRmt3zuFie9
RyaZfc+UxZGXxB8hVyNvL6z2vVgJ0jSXD3IV0+Oi6pyvgI0NdthvOlZTv8GsUIng2QI+9OMAx/jZ
ArTABY825tPiuPgIRaXdU+uWJfJEJd4PadYdRrs1Xz2lrTDw0SHm6hYG4Oh9C7EcbQ94Ku0itic9
Y+qqWwTyAbmG8znzFOo03e7IQbN0Wfm4AWk0i2IajvrW32wc1QE8q+lgLIyz2cFkzM4nBYUZex95
oUMwAZuCdtP3ztRPd5ltkZ9kiqz3Dwgheuy3/ojqeGz5lqgB/C+uymUWNmzA3w3GbcerqaAi2MvY
tiL0qjRAjlINBWF2MyGowELz8rg3IAAhCRK9l1QzArvYMZsi2YeV12QCOR2ykaaPZ6d/W3TeJnaq
12gZxfbZZ7WYr+vYqp6QvFk+a9zIE28nxMBAUIACNXZ379SpfZV5XfnIhNKtCRWZJFfDyAktrYvq
sho373OjywgNmP0VV8zUwjP4wRYVQpcq8he32OJp2UodEk8ypsmUF7Jm/VVOfS0texOH0VvERyPN
+/UB5KpyAAO6Zgtr0rs+FwGKB0zdlnroUJiYiU94IkNBYONqGFJTNEljlflLJYiKi3husqtjfx7n
jhrk7bh57xZnAYZ2COh7kHXjvA6oLLJwnurPjm66V0X4akhHEtgjikqEUtnMJV+rz5mxEH1Q6dWI
DHYe92rC3kPM5vKlzSbjrEpu6lgVlf+OwPfuMgrCUJjIKwKjQEeM1JQfQYwLn8sg8771pLomq2vq
51lt9rnS3WhH5SyX227NbJDOtEA8vtbypJ28JbEpMNg4NSSJH1thz/UzbtkiVoBbseJSd6PBEVPC
9sW6tluHEZ5ovtc83dbXgKi7sNeTiXVSVEkj6/QNWbEZu8IdP0i2+0fLTa1vHQr0V5OXiNBYOXBI
/l/x3Mj7FZL/2M8jd52cviJQHh/7ydzIsRsJt+A+2MkiNEhVU5bbHHkeqJYxQzsxweBXUDTjbhls
9akE7IjlyqAy0Kqwh2tudR8NWbvviaJxm8gF1T/3fWtBhaG0rBzn120C/VdJ1YMHqW88oKpmjuHA
cTG9MtF2Tf+sXN254t1Y5gOrvCa0Gm2SGvA/IxJYt7IZ4BogHLt37oaUZjsupKRBLDiduY752Zxy
YibPCLm38UNarIv4VZD3Up3KTjajG6WuMgmWk7NwF8XiVaFmgdOCbypJR/PMGOGdtbNtlOZWRKry
lLmep20FxQzJYxMH120X+YVYvpFFZehJC6tZx0Ruiph9HjqFmPDcLEPQ4qKxQo7MNh5V1YYXmpsG
GbsrkILmfffDHAwyimMITYR6ie6XrcphLIusQi3UZ+lNRM41OECDZGW2m8PT7MiREaZwVk+pjx1Z
j3MZQ8RK5j4sQ8VaPpCaqacu1gt1yVZi9s6kh29Ttc/WRipr1hdbtHQuW7Jw73NWhlOKTbIMSKbY
bt/E9TIzqI95thLV+Gkyst0WYZHKip+hhfc90pFGzcB8LTdClckdNkmNmg9/Q8/92SAC+YeBOsAr
C8mJTA/hw5/JudZk5ihJ3v7VLHGR/IP1tr1KQD8pQpdRey5yJhLRbFxlk1FGFwdKlRoeRROL1K7+
h/In0fXvP9ef2V4+FlFUHnZV+pogD+GK/vyxCrFhTcoK/3vV9TeipflN+NFUQc2FSCqKrv+GqPwz
J397R2zcHI2bdxjK9xYx8EdNBqChHE38Ej+a395x/k1V44hWQc1rP3dJFRlnczWwfBQlZOVvp+K/
aQ5/12dDjQqn95+2l39JO/tfC9J+NuH89sp/JDpQcw2j7d0sc5awManwR/8RfSbtXzyBFR2P1s+o
h5vX7ffoM5NaMJMzLxnobiIY+5/RZ47/CzFLnmmSwgAbxn3yn6Q6ePLP17S4WegQFbi3aDb8Dv9i
7Ms2vERtmeVn3fjTtWNH6YSt3esrNhk3rt0RVi4o9+bZgQDcmgzoBhCMAdlaTogADACsdPLhpAL1
nuR0A/KqDj4WcmQVuYFLYFhBd+1WgRPVa+BB1ioXZ8pjfHWYyindI1KxFy8MpED/5yKmjOdgqwBF
cFUOKTHmEt47VFum0DXL7IPV6oDMZqHSKPDK12BZPlq6Tj1senr7sI8z7MlSb4diNswYOHJ6QiVn
XahILHjgtXpJiC+t52g30uEZC1lxx0usPlbmbSbtjKci7Usd51gTTsoZuvt92VqGX8f8tCs1X0vH
3F7SfnMOm9L5ox2ASIUBOD2tF22FkKDxihhRY43fVMxtmC9b8z7LEfXYMBwR2HcR++ZgXXnefOiq
ToS4E+d76W4HOddjBPDQsee8xdPowh3fV2j/HtPOcp5S1zFJMkNrZx3Iw+Ab19LY42BKg5BF2E1s
aCHY/qGO+cxV7GgeeAyETci87fP0dD7BWvUnShjIPgcFtab8XSbRmsc2pEkd++ChkSsWN2zrbHfv
RgMtdahbbwyltzONNuMpWNrxg4vvoGRTv1uJMdvo78rNYfOoW8H5ENPdLu3TWJqfC5Zvkua6OanS
8WPabuYlWNSHrWKUDjaz/QJJsV2svPfDZpN5LKotyaxRxHixs2fttk57o4BqHALN8FC3ecOhrjEp
hT0+pHcZeO0j/o00NnJ//pyi1X3CnVEmIoMG2/b+x4i6fgvbbScwZyhIiFxKfVlJ0VRQPpEjrfUO
RzHp7ZaXko9jpE8QN6+MW20kRr86555Ks+symvX8hAKvG76qLNNfzGWY3ooSEs4jkOhaZoPzvvLc
MsbMMd0JrQePVbnhkC244e8n2/xCtuj0YPS2kdiL+QPz6hd/WTqNCrcdznPpTkhmHfPdVvsWaI/a
5GeZ5dPLjnSBfWRaJ96Q1hPc/jQ1J9PFhHtIvY58qbpdli95tndmbDHQ9Yk2wFyY4pQV7pxltPsj
8WKtns2nudvxrGJkvQN7wum1Wlv6NPf24yKsz1ggPpuKuDNCIxJi8Zr+FHgF2fSunw/qOMOZHc3M
9j6JVL5kaf8DJjSF9YMxSBQUK/m5pMi+y2swpjaQRVTmnn3KWHOe+QsEMDk6f9BDccVkvJxhRhtS
gr3bbAeqstj3OtB7dpTpqjIYzf5zUxj99KxG3OO4jw+lMaWPKGnRVQ1VD1XkzLGevfUwmcFxc538
XLHNGZ5suLTmNKUWgmA5beW1csyySgpN4F64mp2418JJE9/p8jP53lYy9OMSer5hxFbvyU+uatgx
j/uV6ETjhDksP1aSMNPUs42DSAnzBQlaDoyiN5q4rl5XhMJxUw7LVRb+wW3HJrwVPiHH0G4VVqoU
T1RwVEnvVXPoIb2J5Fy5EWzpcCkrB55lmqBWXV0gS26y+2UWC0eg3He6XkxxFqNU9yu71o9LFudT
fZ3MKotxh0KAF1lHLLDhNGgFrx7DgY33Ie7QxZzXPd0TBOH9tRZmd2/VAEahcI1VhUMH6xOLSTj+
ufJmyUqlhieEtM6LFDKPPLyCcS4sUOet39G4G2mHe6iuqs87Qa+hu/rLVbhWCWE1f6krkKt8nvI1
pOYJih1tXrju80O9Z9sbaMPMT33/kIsMpYRf9NNxTfWvuKrZyvt5UIW511pxZ5vTOW026JYuVXdg
6V94sHiHZaznU7sPEAN12oGsjcBcXtQ0xfir3fK0SXzX13eARMFhzqz3GUUwJ9zN5pUeCKDSVpbH
2jfgOndqAXqypfFQyqT1oePw5cwnW7Xm2cTvEaVBlZ+9xV2TW93VFbSXUI0b96h7076bfCu4rsSE
Jsw8z6m3b5GvM/+49IGWwFTF20TSfgfwI11GWtbexWKERII2nAcoDBKwswrn1+o8KqsjGGm1t0hw
i94jLiH81lxB4Ouep+xeBbFA90Bo4ZAelmm4rg08PEl2+jt5I/glm36hDKXu70aH4MV9cvOz2oNv
MhibcybU9yHIpmSqlm9N406JST9AMk08biyVnyVqntO01E7cpPJhttJn9CTOA4BASxrxLJ6Y6ZuD
MvRDtpXPE6rxpyUvH1eO6yVdhc3dWD9kfrMfVq8KeDTC+JuhN2vvIHatYmwRWYuTaUL0RJ77B7ei
fWCZOK7PoIOZd6FGYZvuN21mXWLz5FShXaxOH44mJEgeuku3YTyi1cVMcmDL/X1TmIHxird23eLC
p+4jBn2wIzDC1mfurKy6BtVE6b+dBit7X1WdX8ZoCNjKaDIu8b4Q7h91wkKVUTIh3Vjz5sfWYSEn
VmUfwNhtI4/7Uu2fnH5aPzUMkxd/LK3rBCN2HDZjGWGEsCdG1kbMu0kKBUt/3XIM5nxEa2ICmjas
mLIyvK9bKUuSlKfyMkPWOqGw/eZZ7lNxwQ6rY8JoE58g8sNmy+z7YE/GUY+LeNSbHA6LHKyDo/DJ
QZCyvFYYkhSeIIJ6cjPLPqIRQ+9UNiNAYqXZdDQOFnC1u3Ns7mIiA2IiipWnGwaUzu2dq+qnJk9G
W/WWDkENA0k69GwehObZFsotl2Wk/YmSkopY8U1bbRbvUs/T2SRM7kqQoXE2hsFj45eSQQMo5gbv
8Nl4BG/cwkQPlaBfo4O0goTG5hVXUNOfNW4nK15Ls3yS0C7PVGUsbCQ9hurOCsRRFyl53eT7nnYr
B+gfKuSXobkpH5JDbeMnnJBBnOrAusMW24iw5uS/7k7hHjwtjjgoJnD9HcQ9lC1qm4EMlkh3znzK
gIeJqCwwYDrYm9Bk3CK72QENddR4Nn0+hWt+QnVRRllvpnmUTY4kCxx118zlMppRoQjrY/HeE4eD
dO0CnCt+BcXtE6iNI3VK8bdgtSNsEh1ssoxTuWE3EqDXowc744Kev2uhjazIq/IpGUV+34uFDJGl
Ge+WyRdnMsIIcKRrUDzpWk1VgkK5PrqtpxIUjs5FMrbPcd262/cVVdWXgD33B3vz/Gvqgh5FBUqJ
O22yNYvhErPgHqbJARP2X8fG0Z8IKCaoMBPuoTb2LAK3MM+KwigVaQJRPzu9S/GVlpQDFACxPEvs
4J5MqO2HjWQgGvGyfmU9LS54QaxkG1zvFXu23qJKNX56MMApZTyau03WRKMOqAid5wn5aiI8sPuO
tqqEKqHgGKzNlKCrnUmQn5eHTWfLM3O6QkuzrNhxEROioc2/Qoavwy1rF5lf0VGq2Vu9SgZ7HqOm
W4vQScchMbzcO9iz6X+npnG9IzBif8BD3r/vFxKUItbz8q0bLf0StCbyQcusMwRcZXDptiy9ELBl
XkwUPhh+xXA1h8x7cvZxiRaz78426Epi3BTtlu/2ydb6Fnt/00uESKeo88cc/VbdtIfF68WxRKR3
Xk324n1QLy+dqh06kVQyoqV6V2R0c5VlMz9g2bGvLBJzzA3IzeLPCPBmVj5yQoooN4Ye3UDpkXxq
NeDR8zYQ9aq517FVXPuCPQqGBIKFg7H+Na88sZ98eOCkGCbvbR675bvXrJC2fR2s97Ntr85hAVn9
7/z/W/Ti38z/rL//dvwnVKj98etY/DqNfwyB/O1lv8/+1i/+TT/P+A4/emuu/efs7zvAAgKFncNm
wGLIx4zz++xv/3LT2dtEtOHEICiFz8Gz4menrfkL9YsEtzlC3IwjwX/Uaev+RI/+oIF3ccs4wc8c
He4Q07T/4l4QLCjwycV86ogTim3C5pJ8bwNGn/F186pvkqI/dIT7SIPHGkRV6elwXbfqImlTisxR
vshZUoyA4/x+neq7Wd5UN4b3YA/KIYffaEO/nFGO3egsSNL94DqNGQ8ZmRmooYNDT0cQU/wURDSj
PfXpbMYA1sgRXFkl1gDVmFm8J8LHOSqtlvc0BzMuK/0618HLRL8EEGxnw7KW3zyjN+OamBeY8B3t
yeyrcz+rV4tCmmgXs4NKjGBdHI0fQf6fCVX5Nive3hP9a90Vb102wnHjCYh8z36ycsnTsuX7ECuC
zE0Nr55VklWgfJoPDb4eLWRImZEBxLPhn5WSZ/w8Y5JqDs0cpAlLI8kgZfVmV8Yaeh6HsmPrFZsD
f5TEHQewI/vAV+AwmPLcFFrHqeK3WOKYBHrXYPcD/0PVTXcqXdUfOozKsTd4/LRynxY5jcntlaUL
+18EkOa7Tb4xzkNNxRGqZzFa+1PW1U/BVs8JkwDnBMqAnfvAx18cO5kGPpDDYMLeIfuA5wkliz/J
OOjat60dutPgKPRRKWDCUm02EfB19mtaGxbHIXgJTHNMiDjuI23Cy92A9wOh5RJP9GxHqgz0C+Km
Cv2dh/bSqPcDjO5+WiRHz9G86SL8M5DRy8+LhAhzGW/uoGM6c26zrEPZMlMkpC1aaGuO7Ir/8Jx7
mgs+VFZWVI4aKjhYJUxoh5Dx4gdEds/97Soa+V0z8B8KbVWEeWg7AdwoIy/1bvQ1F9ZUNz3Dt3jg
en5bA2gp2jdkWC/FN/wwnPud/1fSIhYS5tXGyyjhd+eO1zQcJW0xIRE3st8j3w4ipdXrz/PdZJB6
c81lhfFxP2Q5lwwzEaee7GVSgmV9Ma3sjZucq9rjd2XO1Sl9LpXudi9kxA5/qMnMCz2JsMDig3Dn
yXDuq+Jh4nAx67xsO2d+GbhPyLNKLwu29/vc5+4IfP3qI66LPJ8zzF6+pG/Me/h5MNqem2Ix+NW+
ar7hyrUTSkWGS21jsXZTLtq60ullawPrGcKvj0gVQkmotjlyxr7H12vbiapAGRpCw+PBnPkMWa6v
UhvrMfNs645+A/Kzxt1OKG/EmLE46FXZx7ZTx1XW8sN1aat7aXOjwmSiPp7zOqm2rE6Y0N/AWIqn
ORcPP28vh/n3ZGLphlWrCT3pJNAXTUWh2XC6qe+rLllutsfVdKoECRO3YSW76Oe5NRq+vpG2dx5R
ACwhXAItgEeEkJmSw9tVjq91P3S9Co46cwkfJ3XugGOljlEV9NHPC+B2hXOLPxGNj754YxkL4JET
dw/208/TPGLM4z7gMlpRKiVzaaVf+0IYJ5HzVXeD94LfJ1A/cFi9IMzxv3EKrOqNMdABJ+XuoSm1
iBoiWyK7tSjNVFN75zMJPohVHOVSfjOy4hZFv7R3pLJXCf7WIpp2E2BCcJ92u7DuSNQPDr7HRUbt
Q3tnoGuh15LliynhKzJlGVo7seerewzyGouFsfLHrGWOXO14t54UByWhoAPR1uq8eNSq+S1s9lo0
5gm4xMHlm7EogsuRocSpo3slOKaT/ZQ7gTzuVrsd+5HFhE3lHJGlTfTQzEdYptu84ffdqZGsYI0P
//lzbbKD1U5+3rQI9Gi1zIwX/nb+SHivGSvhPtlbuR291KBYbES2VJULF9Ow9gegU85fB9WZD2Z7
t3ru+jD51RuRqxyajTvg57H2AlHFVcOfRIscgMh4VeKuo6b2QLAEugLJBMGBj7a1NzGSnBrQaXgb
fP65mWh+INOSKinWE9eoiwMZAb9KjBYJuZ94vgb/Y0M6TlIZ+aOxTA9+N1K3uMjsshV0H4VGrWsr
RhqD9aRaOgCE1fCmmAQwUm1v2Q1AC66XAJUzvO27Kr/ZZbcCPZWBiJAVvQhqGWJy4KmJ2lAbsQc3
OYVoDRG2sddnnL8ximHeFeMjuaXeLZKcXi8geJRWJe2GmF5o01K007l5zwgyDMalT6evSIu67zqY
f3ULs5vCzFmrNzk4xu6xSsA7R9wYywnJQHdAl7YGfahQeERMxdzzpTsbccajKLYtmd4HC/13h9pp
F/1AW4D0z23g6uZEEspovG5YUaJ8yub6Ls0Dh1FVAbBGw4bC4UHMng3Ka7ep8dySe3DJfe/lD0zM
4287mD8WurBD+rNp0cfAjEXS8/ybofev7uE6IAiAsIjpRHnbhsEvfysqHi5OK18m1TGPEzsbuQVX
+r9/3xst+Zf9lOuhQ8YgJk0f8vLPbF2wufYWjP10spafix33oFNU39uFytW1r97+/bv9C3Nz+5Y3
T7rtErMW/NWvu1PP6BYU2J7qjQvkthMIqHah8oyS35/v9F8S8G+GALbttvuHk/IvJOBDh23vf+Kv
VTdi5P1DpvtvL/y9+sj7BTe9Z8JjE23j2reIx39wgJbp/oLlninhlpbH/3BJ/T4HBL+YJjEm/Jid
uYAL/P9zgCDZ3WJ24GUkOCBD+k84QNf/i/NfQi+Tq0mwO/kojCN/vV8ofuo1pWtUIzCZZPsR7AT3
/Q2RhZbR98boBknPAk4XiBTlEJIUvH82aPGwbu6sExJt4y5lhgEqMBq6k4cu8illve/o9MmVM11I
aPJjtw4AU6aWkIlW9wxYmXEdC4mWxaWyB13wimY+GNGadPQ3WoiiQzYiQ+RpvVHosVsHm3b5NkTQ
6xzLIYD/4zUhsPKpKvJ7z2nUxQY9IYAifVpA9VbdxT7HMXQRGJ0Q4LIn8iSerdq7oJCJ0wmcNc+G
75Owlngqe9iYWZWRos78PoXoAdoxY3ApOgI9+m5rbRAHUqLrMvf9KDo0v21mH3HstZ+CbS7RcFQF
K72b1Kt6pyC5EuwY41dlj86h9htmdQHk4jQe79/wdORIkZPfyuC0EeX47Gd5R9uNtZ/6yg7QaSDJ
WbB6QUKU7xT+fHqzqz1pgGfCCWY4dNF3JChPnBjQS4RLM7Fb7Wp9qQr/nnClNLSc5hnjzI3z9I8k
R516IlXCtL7FUAZU4LhOZsZ2ah6RhVuRyLePYpy3aB5vX6KvUJCjLY5rfNmRAvJLajl9I5k7dta1
uSDtKa69QlJCh2HS7f7BKOoeEHhAnl15hO7AOhNV4Z2CNLiMW2dGZBpRTkf678fNYXhzzEkkuiOZ
0KEv52C7WRAac7Od7S4vGQv6/awtgpTY55L+sFpwqNrYYr2abkzmIC4imR3XibibgQDtJLDKL/3a
U7tlyPPWpsQ1CzzBk1aETtEVBTxJkxSWN+zSRlKVw0unvY9y3e9Ke0HINXvuwWgLgqoIXz/6ffN1
F+WXchjdIwGTKlrKpU3MoDQugx38cHejjJG1ivjW91rDuXkLl4RUGda8sjtQp7dFNv3XuAFAjzFN
s+OqoR9GcR7s0vqyubsFpKavq1F92zdoB/AcMmGoAjqJNqPUlG0cGwquhYI2gdjPerJed3YALo2t
kVnzbyDbryQPNmQ0rmnswfKBgm4owNBhJR3p7wcP9eYhdcoPyvay+9bMm4Mjv2WI7S4roRqR6D3j
Bflqo6PJy93Yr4uCQPOKpne6BMKyytnfFYF6MdtVxmAZ1fPOFibGDnWvR1UfZFktSA9B53bM1xAX
pp+0Kxq80TbMx8JTO8xF1eBFhVqaAP1iDKtMRH7pnS0bGr8geetk29l5FLN9xTQ9xVQE9B/gpziK
MnViTKk+RTrBEosFCtgUHb4AUZofttQlY4bAI+7cYT+MMMkRTYQ4lveqfU8ExPaYom27WNi58dXS
hcTG1AC0heFa4nVs8ILA2id0IFQHPup0h3qevbln3GG0rI8dEYuGWxE0huOhbGV9ngc/Qw3Hbsjf
OZ79rgU1lXUZwt6+rbhp45VsmAsxiTYo/PjelMUZebiHZ9gvQleJZy/FU7iYzs12Buy5L1h5XPan
WAgD4Kb6uaCON7Wmx5rYoJuH0TpuhfGjcfftUONJVKPPXMXva7/FxgW5QiEU7pTMQJGkqK7b0plG
dd9h4+8WXwes70gM9vcaU+TJv7WlovdE7A5+EJHCslGQ3NmxagcuqcxT94icDlNjfw0GOBlZUMIx
N1q8T8ltjRo/SKaNDAButePqDj9mat5Df9/SB6FuLs3asi4UiOEkrW1Y/63X5N1W1OkFjTzlENxd
bX/xPH1HmlV51mL9KBeNgKuATqg3xztPZtG+BMH8qU4VzcW9/8PLlyWaCc6Mlqx+sa3p6rsjFh9p
X4pONaHoEAjU9Mu1pnqsgY9irO14m4fhTSlUkkWAQUrsU3dEaV3E5EiVyQCreLfVSABJJGLOcFK6
vBhV0WZ+CTYZvGzudurq1rruXokJy96GwyiBchGH0yp2o2bRJz/qyrsrUVITWcqgSYYh97OV1QfI
AJilRrxn1s5jD0D9ug3IddWApX52DHDzySZekccLkgbvc12tr0StsmHd/O/dhM8vz+r8MNnjQrDl
ahyyNr1lb8zBO9jQRzOjFG5w3dsHX+77QafRKGygifS5K/cuWbCLrkNBSr/n1oS9GZ+mAJsxwuPv
TtHbrIXTdJakrbLWFFhP0tQ7sf4Wl3x2lyPC2DZZpCFg4SnRktRiH4vdEYfMX5yDXffoBtzeOmZ+
+WlBkIaNVb5so77qalBhb2RvjoFPmzpaqAIfz7vbe9ZBdEQzoSc1L/j3wf2xK4OOdemB7KguXiSe
hPZb7embuoQMYyyymTTQ2p/WhWBBZuxxIDDu45hCw3ErYqIt8blx9TXyXUp21YI/Lrer203WlQ2u
i9NgA21SBNp7dvrBmRYyMuFwEO3ILBGa+aWknmDvyWhD8JSKZzSrTNGfSV9t9/ZCv4L2yQylbssX
9MjVJFYSe9krRED3/91e/+wl/dvttWUhePy/NXYPP5b/ufxQ+sf25831z5f9DrI7v7ALJtfCdeFN
UeUzJv1jc+2LXwT/glTT9Nkj/1FfR2USnlWqIkRA1gyi23/urR1ak/hzJt0GNgk7oPf/yd6asKq/
zISUJOBllEgK6KW4zYZ/nglBwkFlJqFOwWwUtKgrgNmNLvvqiq1OXFeQ5fl9JoDeOrMgC5ImkfEp
79kFHSvsM1WE5qxGvFABqWA9cHDzg/TYPW5tms3d4imYtXn0K55aGcGC0b4ay0NWUcQAhJqmLyuR
Ga9eO3+tLRrj+FMv882zOVbd/kR0y0vXY7PEHFG5iHHqVJNgB+iogN/up8UVIJSltJ4pAAHr6kfz
NagsvLuGUdjPLbadi8Z6mnQNsBQRMFQQIKRJUBuuD9Sp6NgyLOuZFDdwd20Eb9pWICJ951CxjDxK
nbOZ3Ql6kqr/6swATDtpO9HuarCs24GqiIuJlZ9/4/wXkWFoXo2oQp1FpUgdgHEJUEc103mvSjfy
ETuXoRYIBXCn9lsZUtrRBJ/mch+yqK2lSXnguN97PWAeykxwPOKrT+MC7jUbYKq7JRd8GKQpHnQB
JrcUnTMRrxEolImkSmLb185+ItuTfY7dZ8bnaXLEe0nTZhPiwrPulNTYnFBT1R83QplkPGeT9Upp
4K3QHagSlReFGO9kXxtve74E0QpoeqnyNf8OcLQ+9CTnH39+Pn37VFzZpMSU/Pds1yMng+D8GX7C
b5fDDSs8TrSlR53s9wPPcAO5/AZXs6PFCf2xsO8yabGnw9xXVcsdyyCF1SnpD/vJY+fmoMih8v7o
kBKNQj/FANeSxncBOjnPyh3tcCzn6TAWmf3aG6b0Dla/SfPIpbKfprHhWpB9dQF91zHvDpGjtSgS
vEHiPZ2V9UdlOPX7vFfb69Dn+o5o6uCl3JEb5Y6tvBj9k3NpxZRd08HNP5XbjZ8IyL80ek629MrK
C6tRwHZ0fMmf5I3Ybd0ehRm4ISzuTbYVwBavzAmf93bZjvBPATXTtvOGvX0BDlQNMduWs695nNll
UR2CEm35Q1V3idiDiWnF6zwbfNHFx1QU4azYliYj8W/PaRNs91TdEFlPnFe8j2Z633hNgQMlW+TR
Imabhuzc+UhOanXEdmZ0Ib5YkhnWsaC3tiIh8f3Yua9irKe7RpifWol/IdrmgR7DctqNPZmr+r7B
tT1G2vI8Mtb2FLUdT3IkXu0lS6VrhwV213f7XneP2tubJ20Qvbr8P/bOZDeSJMuyXyQBHUQnoFFA
2TyTNA7u5EZB0kmd51m+vo7SIyvDI7MjKxe1aKCXHuF0kmZqqk/uu/dcYnW3ViT1QxfAM9UN4FI8
vOROOXaLp0aqQyirhPSVMZjLIbXMxxHa8cLCZTmHldk+DNTuLmST8MEw8oiLavCTTd7249ooWnxa
wOMVXUiNgO1hNufO9OKb0TWTYy6wqrRWwKYl5Jy40JxGQ02ktnjeNnjylHpVBGhz1JzvlFREZ5Bl
wftUxzH6SbGvJ956VXpI8rZJ2j4GM0IcHqBsvtT4mldVeXzoRVyP+S4AP3JfeVoZA6kiqNeFvRkt
RJKrx9FCYVVxFV6IP9UHxRr/SdjgGozKAbMNu7NAdwxKTayxf+rMXWkr2XHmzdrscsAjAzcKztE0
uK56256OkJuKu3BUzTeP39/cS1/RgYvPdM5oqICktx+HRIVseoQTYIkt/hwr4vevOmyZoVMwajAe
LOvUCB9s0MtqOaZ1siRmGR/7NuYw2NdYkIk0ICaYNmoD7eTjFlcP9URT9lrMJgRO08a+8CvngsNX
PCQJLTMc9kOFeQQ+Ft8ibVlnuqq+rd0kOXxJ9QVq7J1h99yVGrvzn7/uLBWx4k8cGMkhLfiEInbr
2s9PUYlMdT8Stn6qmZ5WNqFAbdEbNJss6IUnn1XY7FUCbs9YJg3Jx2EwrrrFTqBow3pc5UbDTwL1
Up0HbSCfHw7Cyy844KdLw4qI5p55Z0x6WZ1rKI/H/z8u/Y/GJdodcBD838elMxnWD4Jlv0qRP7/q
92nJ9X7D8c+QZH15/eFd/ve05Dm/EWlBgSRcYFq6ZfO9/i5Fmmh6aJdEGDx8C3+QIs3fJBS9ufVE
c3+OX/9GE7uuG7+WWXDr1rFW0nUDnA9pDjTmr/OSyaBDTivXsN+KIqy6pS5tscIt7O+iVh/xzEgT
AAOrtLLe4HwF42GzfvoYx5TxI1McK6j6a84j0oCHPYBB5hvNC1I+6R5w4dXQ6G+BawSP2dg5SA+2
9a2Xsj1XFEVhDycGyaOUUnO6oIRzDgb+5xKXsVduBRSH3WzMOzoxY0M2Wndp3ZpvYpD+dNSaaiQ+
bRvtqY89mT+aCfbVU6OAu6Ex2ENHupdJ8EesJqhhBklN/NsgVWN2q1MzrBQGqzl6bi45unfPQ2wN
OGrhGotzYkaWWlSYr8pNMj9eEZVQLkwjL7AVp370qMOVovyVUpJljbvP3kvban44dVHd27Iz9g0W
pq0xxj/SypvWkROhn2hVhNkA59A2NqKHicLIWxvmUrzjr5jnyYn9bAXfMGIlZLbQZCSrwFYXr2My
uzk0aBP7uiEUgmPEXFPM4PFkdMFwcC+sLJZPorliwrLOKGTjWm+xz+5pLquKY6s8/0nBxb8vHcuH
JIcPcl/7rSlWsMOs9Jg2EmKMU/vx936ow7VAul6SokVMrEu8gt2YH2yvSI9t6fBadtkQLQy78Wd2
+jQcyWvSXU2COVyjK6hrlQesvLZ+kNU7uHFzKQ/4ec7WuykeVL5yXAJ5S+nPWG5G5h3xVCYegDvZ
AqSDevBSh6J07oJOtINV4KZPUY2bhRJy8lvausslyFG04pQBaGtgBtSafRhY4AcpdLDw0gWNqgPe
uVRfWFbqMQvLpQEy66IsH4aE5udr28v1fdSrqxv6bAfh9CyxsQ4xOVuSsLIgfBoy7GAzbDEbp0rw
HGwsY1inyu/hQrt47oXzQIPqCvj/PujqszXhy1aDQlwpLrJSMHisBL0j8w8cFzZsRZtHor53IzaD
Rc232QQKVSnrp2dYjZBknMin4H66R2hs9lUdhmsFIf5UZULbQ71LNq1fGQd6XFtitHpD8IAneSbR
EWSXFjhZi+go0knttYqPpgER6NGbjBeYg6RbAfrOdEaxlEyZG6KFbXuwTBNNKBreajx1hzqSwbEC
CrRSKpvxD9O2EB48kLLbSGyWSSKqVQQUBteE8ASmQZ7PQRh+IEB/hxIew4uj+duuNLWguxxBU5OI
fl43BXPrCWJPNEEhi9V9G4lmMYfPeQpaTGB1rN/y08fHGIBETXCmLfe6aXYfIH9oDQxNXhw+bLuq
7NFdGVvzQLU7LB77fCCabqbXxI1OSve3HgLUMjbUA/oWhJnGO8DsvrKh3+cYKmDfsQmNefUD5EW3
l4+AQrfuNJ5jQ+AutTo8smWKt4B+CqLq8glbb7QYSE6s6Kn4SKWGdzoHWRGnYXdPbd0Z97C+ZChm
nd9a3AQj9yyJoMCGGceFhqNsAY9Y3hGTzdfZWOcYr/qBa6vE98v7YW+NBiFYhF63c+v0XTlEzQkL
eAeb2+WhA/u2GBGTL6HXxrsOeOSKT4V+F4TVHRXfawFk0FVFfhldGb+m890s6XwHHTFuxLEsDXmN
jMo+FGUbLnnD6g16vffsVLB2aOSdXb6fIVzRHVi4btlEVcpy28UmL9ggdDBS1g239buW4X4RKNvb
J7GDFb++G/pW23CbcI8sjwYq7hO7/cZ9BfhC7wDAKM2WcKzRwXRqk3YLu8XaaEXVXSBXhlfWGd65
HrWrqkW7knH23AQG+W2vu5nGjEZjzDucMpyFyhvOwjl3F6K6fqfFm9hMKHOlMOc1lNEFoiFPh8rH
EgJSKIrbB9RlbKuZ8u+HBK1OVLRowE58dET8aAUeND7RvzbK+24Hxt7o2GmUelduspQu+9AYNs1Q
7ws73lLahVs7ruTF0INqi4nqHTiZtbbAzuy01ngofSfhAk4Kd5WFtGxa1aBdQh1nrlee0iZ8shN4
k0aKGl/MsL6mXNvCe5HeAKFMWstkvpeWwr0l6b1toni8jrx1ZFn6gBIXW7k/sUUplLMVEHo+agJd
1XD6szP1675iFnWNdmP1lXGsKbBYVDT/wIT0ClhBU+rCcu3UPizaHYigQx/BOoQAiuXJE6yEerHh
YZYuodg78BgkobWfwCPB+7VoC+FeJqXJuzCT2CaIq5zTLiIqMfTFuqTY563EDbIcjO40RqiQ+ZA+
6pLciF+cobvyYI09Kqvr9r6HylFFTvaOzLfz3Ok73TMzSITUy5gAc0O7iI79ZO6JCOgbGfouXjPL
UheA1nQHWn5VriDo6EcL6OlmYsOwaLrAfPZhZl7JdCY5oZg2L9ckAeDw4Mi5DUQ/dyrXIaEwnmtl
NOS7iUrPla7r5SafARIGAu8yMgwiVwjgC98Uj6HAf9X3ZH4Km62Yiy9Kc4wnkaf5jRZAKlrJKZVB
tJhU3F0RLdj/sx48jL35KEetfCObI6AIZnlHuS/SLWaEL1iTlJyndzxnOcG13nsm+ls9xHLYyqG9
4kO/HXIhwG+Ju2wKu5tkjL41tUlak1KnAyjCb1jj0wfgdQdDINno/HrILWn1wu1V7gZUp9eZQLmm
S6reY8GHhMvRYmsDqVq4KAbLLIHFGDX9M2SwZp1rrjgH/ZA8lR4neuQs99PurGDVWUjVVmimr4Xr
TPfOINADOvfZTCgby9zMeXIcBaTPt7Wl4bAvzIMcXvQAKddzODWZJi2fI6VFw4Y3DJPOaCabyo24
IXv8eEHdAJeIf5R18jZpwrl6Xt5/M5ueDV8XXlINaszU88hmDamT2YpqGS4V5AKsFnV6bJTCltl1
khkhD866ke7axIe2ZzklWRuvuLoZx3Jut2F3h4/Gnc/m1TehvF3RTuNDj/Fso3sRUoenkggoYPuj
Stx37s7pBsektwKmDgwx1o82wsm29OqJ7RewL7+0eUBEHqwtA0NZyMItJ00UG5fcNIlXGFbFUgKE
cNo20ymTg7cjADuuSPG9p0GmL7sxjfRbFsv6PTfIBgBkZ6bQNNoZbiXxtW5kJhMeXo3In6F0msfA
huORMgs+aUNtgjF0U3QEISfzPgsx0tINbL+h6LOVUC07XD8EtKWnDAwdr7nhzVwDlC0G4P7goHwg
amir3DRQ7i0JAokWjs4/zNpJxuSxDN2oD0LWGXo2hMe6G5wNoIgAuiGDqH5m0Fpmef9Ue2qPePOj
8G172+jVmyeh4WQUiK07P7D3fg4zVo2Wh+cL2aqWB3rl2gUQGKAoRREviGS+9K2kXlIBR8pLNo1W
SoNF7Vc8A5NiF8q8XBC4aRcwr9Od2RpyQctNf8i1YU17yiUOY/Mxkna9TckO0jYJCzduifgljnc/
qXCT9lV9rdmrbDX9DfYhQ1PsF/R++I96wCoprYyVL6S5olmhXEFpWbh97B8g++VrEis7lXPtZTWk
GooL9GUhMLkBVl65kLG5pUQIk65NbgWYkAut6GXw2pPNkL/RXF7mzCsfR0B+a0fDzmVFsMtteC2x
7mYrjisxl4hA6wkAny2rtNiTwLgSUpFbOzDf07x7LMrJuhG2umuJRDEyW9MGD6eEQwSiAqDawiyt
+izgO29qJYwnNmrNok2z7HFsG9bvBowYGOMSmacGTFSkhEIt3FB43opTkqnHrCohwaENL6PCj34k
tb7SR0fdqYgrnbqYBcFktNXR9R8dPT1VYScvtfRoZa7yTwZg3N7A23W2XiQqyJOMsr8ZwybcqLTL
HklSEFWXXbCpZO6tpWTgMSoXAoeIU7Dq3GCmIck2iPjVxXb9N4023ZWXgAkLYQrfVZMjNgS8KQtM
HSYfvfRuEKMu+Th1F0MriKdUw1IhelCGpU0Xg7iJYAewVOjlS6fvITJ7znByTdZ6nDlSXTwbrnoN
SjhkeoMs2PIoNuJkg1t4D2ajXyshtmn4KdwKXJfdaCcdM+6uSupb8G7HfAy5RYaVu+z6SNuUJUdc
Atgmgah+a5BwAxsYH10deJEbE3hJ3EfLCbFbR+p1dLp3vwveaG3i+inMu649O4X/WPTklDlSBS8C
rPqyY2XYRkotA9M5Kc/97pbFqva8YgvwuFgYAQA/3zdwOuaafpKyvIvZ3i1FE2vUMakGodsNtEvi
F6ydlbjtbPhDEOlHxWMhJtE2C03s8EUZbibXbfb13PAx1eGHmQxcI/4wLRCICcIMMm3ZhFrZc8pK
r1hHkZ5deGxBJRsLql5wOtQOkl6d3w2wP3c9YKUlcPxkG0ciqJelUWshlP62fDZgL+I+BntSW2X1
OHTzJh/9cs9knew9J8y30sslKTBF3Fvr7E2ddw9TraAQFd6N53bxLd2r+qcVNd1RhZF9KGlY3Bkp
aYiu8KcNqfn6QYLqAehvvHKOj89JDlfcDzTU26Bf9k0RQPkndd2xqjrrgOXXlRrHrUkX5iruOTH1
jhSb1mNtUEcEjs083/a5KVc0znCwqnCXRvA4V+gbSPXs0gPZuaxdYnNthKl/Y+stoON0enOzjs4C
w3l1gpRXjMH2nGNzYHEx7a26h0E29BdCR4wWTQgtNfFe8PJHq8olDBZnIfG50oJnzmyJ759/vvEG
lsEctOyRkY+T/0ZCHkQdMJbFOMabEK7tntlx72Q52yRsrhtuV2D/vJQEIxH3dcqiIQ6BQNLCce1i
Ibcch1FdzDF+hqLiMU1LjRSJDHkSDZwYSIt5x7zBAAPHFOHWZwvbJSCYeo4gBYr3Eb4asdMgjXZN
IvVlPZO0k7bRjm1StQeygJ+VImYK62kxny8MFV107u5r2JDZbVzzNuLuWMQeqH4CpMNSEHZbEIdp
V0nliuMg49vIANRN4ec5sB14O17Dog3O+Vhy+TcYlnJd2wYDmgfLGc4z+Kc2XRLxT7ms96Oo/VBF
eWcX7Xmat1H15K9UAFHch/8VG2a+zERGmqQN+fVSJBtaibVw5K5saf4uLNJ6rZLSYnCZDgOfVKiS
tLtqXcs90tLrFUPgW+/EbxGBQldWt2NbjPuImP6KYyS5z/aJRE2+kd245rjFlUwf47Ltm4EdWqRd
lN4ZW3cckFIUD17ZmnsyotcpFns37taqt5NlVenkgehqzL9VUiCdDMPg4gHQH7h3Xg2YpfxGLAAT
e+D05Q7LoOZI2AoNazOkSVSBle5HwyFkVUf4PH9jBeDdxRCoeY2sLV0Z2CNGUz26urx1lNeuxlIH
5tRoGzBDDn6ZOrZpGLTEyk6diWC9Ez8AYvtw9erSKONIAdQrq99Nmb62erbtWvez7iHQYbuZ1rmu
yLZm3qqK86Uel4SCq/6zbFHlU5G8hNTXrCtJK0JD6johf4iw4qKXEHIPqKtFDwh1xegS+y9wHm9B
uAF9bLraHpclpTA3WQdAXDDXlzB04R0PGGVWPQAy/hJP8rJPMmABZQUybZwRza2zGCr7CPjsWGvW
0o7HjGGMSq0NSk5w4JFlwcvTnYon9FR1J1EoDCqNkRIisWW9j9LKv3W5q7XUe+q1hfclrEJ3MTKV
tw9UsWbNJiOPMZHeToZ6aeohcpvNOQHGWmV00SaWnl4BZuY1snwM3pDOJo1kuyvfmmR0kpZkgNeg
Wiz+VzT77Udxec0+mv8zW5PfGS64z4Xtf/z6x+bnn4OPYvbj/vKH9ZeOftd91NP1o+lSvpR/6Pe/
+T/9n7/7eP+FeUEnu/dXYvx/pq9vr9kvUvzPL/mbEi9/c2H/oF7rOr0cf1TiXfc3SbzPdHTXwKWg
z5yp35V408IU7IBRcIlZY2/3sBv8Hg40td8MQ5oetkcbajFguH/HuIAB4hcrO//KXFClkw6cDcZ/
Rl3FOlJNY0qx84SQPHfiiZ0vFv+HP7wm/8Sp/2cP+/xtOEAQgIRu5Rpz1vGPfCulNwSMVC92NFrp
D9xpOal3mnuTDT3Ehr/+Xn925/O9PB2ZTrLD4ONizZuHP/Sb8V7EpB9MfzfpPNI1u+7PoMdoh1Da
eFuy2f1X3Umm/o+/nmN6tm5pFMEzc2kz5+wP33JMGqvS0bF30QRHZuFXRXsilxDQBwCD31q63uA9
sVk3jY1GXGI+fhDD3tqks/JtZQXd0uqxZM3TGcS+OMJFUoxYCYh3aG/5GM1sezbewDC97aDqaJvZ
k7Gk1jM/QEHM7tIkZR+OHvHIaJAfvJ4UofDpMfCnNrrIILYo2wzycDtVMAqjoKEpnLn9zqAo8oMG
GPUUJrJ+csrgrKG+rQcnzZcd7QI7ZZjJWUqCEEuOQN2d0XTZpzJVcaPMIX40NHYLueanGwJB3Huj
jMGyyAcCRX6xQovmydNrM8plGtYAAEpOImZzdPS2uNRYMzlDJOYrEW6xY3UCv7wWyK0M4Wjho+fb
8OqM4r1xs+zEUnzEcKvCjlUsOZxF7cqNhtPkOUqENySrMQQqULHaHIKhefYsw5qaU5iX8cbJHWCu
g891zoO3AK6umVn+1tVO+RxTw/xtHg6uHki8kJx44/2IXXrFF/SPEgLNjKlIqEaK0Gh7F5Skhhr6
ljC/kOPJZXpDns0ligcG8OR0Q3ecQBo/4XND2fejGiL63EwSq6DBWxJbNxGcnHBEnfDHeLqGSADr
Rtfq58wp0MdHrQUPZePyHilg/4GvIdyGeTjv1ctVAEfgGDCkwrxVVpitG16cMPfTc5Vm6ps0DXFn
5pE6aYq+TCYXPQHn3mtilUQxWxNRUAxp4+RjBpOg9eYd+RQlJy0Ouh9BY7dviT7F6VohueZr0Ube
gZcARpZvv1dtSqZtqC95qsFrdtIf2uzusRN59EWLKZKQK0JCxEVapltRujxPgchD2hxytAqpLekh
txdO2R5jUUsiuG1Ab5zmxq9U1Pn8ZefFxPe0gmE9rYGQVFd/SI2THTa31jiwwsegJ7m0+fQAJ+lJ
10sUJ73/GDMObxaC7jkxcvXWjgBfeGctpMIkuYE8Si+dattrZbGFYClxpYM0WneW+i7QuS+GCo01
zITmIhyl1oNnD/d57nXLQPf6DXC0u3zIvjmmXxi7KHFZFLIi6sPpPbcjDqJ+38FhtDtardLF5M4T
o4I8DB0jS6w1VUxYu6a0stXJhVY27lNPCyaEeOAZ2sIXkBefkmagt3gxGl0zAHkRBVb2qW/iBxYU
boD1Qo9Htx8enKkN8b43zgw8ANa8FD79cwur0sCqtS6niKFXtvN9FJIed0oNDWufYbvFGpuKCbpN
jNAusXC0lPomgwqufWLNje8lMszFrmrsREVW58NtABreNRelXTXh0fNFT5sMfb7Ws1FSGELxHaEu
gBj16BlPcTcIa1NR9uT8cDi2Mky17HsOeILZTt0nGeVm+NTRLJ+FVSb3Xp9F21qbKW1F5li7XmvT
J8dnAUONqsG5cehs82CNPULEoHrcKxZriq3VmmDfDb866eNo7QyWUw5ImAmZI1Oe/mCEBeemppr/
s+Pb/v00dcO7TfzMXeREyjeURJj7IqVia9FxfqNlLZX7stHyA/RQb91mnWJQr3xQ1MIdiiO+23k5
2Tv6hvN5sUrrCLA52iV+eW1WxSbkH+H73gvVIhnrBpHfqwY7zcLKRVeukHQzdm6y/CBL5p74QSJ2
g4YsjuXkZWpFKTXCGRvKYk8tkHfDBtF+TQl9ILbA6t/4jZPdiSFxQFKQ/EX6o1U85MVos0/qWtIn
cqXjbUpYX7GKyYr7IAujctEwRoBl4sjT8blNV/8r8905eq+Lpvhsf53ovqa0v497/w9NgVhE3b+0
sJ5f6yl9zX/8YmD9+UV/M7Ay0kn2xJRHSmbKrwjY3wysuDWQnky6XzWHExLjxd/mQA9+BHl012OR
b84T2t/nQOc37njsbG38Gs7sfP135sB/GJqIoLma5mokDPHFfiEk/jDB5FoX11mIY5D8Lx4Ev5f5
KRiD6THTKbcI2Iws/3pK+4fBk/nWxAICE4mxk2jcryMT2i43CWVPO3SF+k4TZIptOt62f/1dfk28
YX7hV/IceJzSIrBpGH9ymbRWo/UVSN4dhK1oC0K4ukuKul9GM/6FHlTurYSGVrKKxbUZnPHxr789
9hh+jT9GRWcsiAb8k8pVg5/Gw2zzx8kQ3yYa9+SwNaYSmwYS6l+JiIXarpeWexoRtQ5jPNYN7UNO
RkTON7Hm1iWqKMYN7FuFa5GwKXx3OjfD/PkmGUxrO3ZFqFIJf5caI/riTfg/PJWp24HIBR+TGnV3
mj6hDCRXM3YTimFchcxtUT3Bo/WQ2Vb13Y8qmG8YT6JFGei4IGi0os3CNhwS+dWoPzCvlpd6SLi7
Apa+bU3E+8FuylfmMQaYpuinTzRYtenztMcfSUK8oWGIs6VIl7VP5o9wm5GfQl8rXkK28M86dX/a
chgj74SPBkHGtv2r12PXXfVNqRV7Xipwv1B9+FpskdLcGpTSkGZ3ZrSDioyHqSDi64xFeGNVKj8V
0qPGPg3omimdqL4r0h5SWu8A8opbx100VLSflTlGO5983MpkJDsknVHdNVnrH1TnjFu70tP9F88A
KGT/FGtZ/4RdwL7n3THW3NOpczSslNjUWL1PBYn6wAE7wXpvegxbv3juNMU7U5W5trMH7MbOUPsH
s829k62LaMdWefocunJ61Gq+ZNLq5ptN3uDkj4HcV0GrP3QpfsS4Jf5PF7N3ylh7tQDyK45kdE1y
RMKNiOsFEhzhQ5JmQ94ba+h+ybXEirro9MDGflDU0Pb4Y5BwPoKcYdCOQs1Bs8hlV73T6zE9uqLl
3BF16Z6eQMQ3pyQe1WErWDU0e5B6sxsUvoYdTgt0fIVQOW6F7ifXAKDBxnbD6iI5uC5T+OofsLHI
vbdtwhp7nmZoW3+Jxqp/YhmszhQf8E+Zc6wMAN1CH/mNPbrDLn4yf9hFxcZhBr5Ij98FqCbQFY8H
aZ8kXIp9mPcfehJRyxUZEgWUdwLcAKslDN+rTBDiWKUIpJ8D6v6rkxKqHwdCm2iVIspXRejTA6T5
1bvlaeqcD+H0aAwMHjRmJDzKq2SDu7T9gYqsP0QyGsiHwvHQBa9tE/A+xniG11+XaJqP/QenrITY
24xGqRTvhLSLaSt1rv+aVrhnYvn+IWXCGQRJ/jCqM3irn1rnMSpHIsOa3fiZsQ8b60UjYgS90e+e
AoNrE2AZiikrBnclZfoifaf/aCWyKMtuLsoRoX4MeaOw27cb/NPlTQkI7oYNqnXTTb7+kAO8fMZO
ULwQ3+VqnYEXteEXL2ZmTUBsBRZQl7mUE4wLKDMfilf8TE2+jLDOAjbDoPv1y7khH4KGDc2VSo0c
fY5S+DOCf/OtbERynUBugSeZU456C8FiTONsaQ8arrHCAKk4UoS7tTipvpcpQz1XbYLtDuhc9V2P
Eu8UA17EwWeY1aW12S0Y39zE0xP7uee02L5HdSefI1ChCX0+pspB3bVK5Guy9wPaLlBI6zAEZiev
5kwZrCS8Qfwi0LZsHC4LndqAVYU6tuE6tEgKGgbAwmJsuTV1+aUrPEzuXGEHKZLbdiYdImRfhdXR
5FpmGzd0rDtV47sn0GBeaiu49y3/krHOXWkOH6KAQ8I+M5LHxpIQFlMf6KKc3iIE+LXsux9JaGR7
kWN/7iA0hgQGmTm78lRkPc4tCyh/4wftD1omqnUQEQSdeY/s0PTDODMgdXB4yxTkOFIvhEipYEUK
rySgWyv/gMfiIBLCrMiC4PdLz6/20tDSFd4hDFZaYFEvkPSkqNP0MyhVS8rWyp1t18hpiUPxCuYs
AlcsvGMcBuWZWrVhY4d8YKsYhTKafPaonhvs1czGNPQeSubMy+RAOi3L1nTXxQB2nD0IH8ucPGCo
wdukSlg7Dlbk7bpAv6f7BrAKPJ0TOjKoToPX/r35AnhalQfMM/sCewYsenZGCT7V1ulfmPmfHbIn
1nSt2wfE6miy8lCfrZkZOgEPNYuh2wZfQFEe4C4taTNl1IDUFOecEM0ZQaq3SUPN0swlhWGIG8wd
X1wLJg7FKiObtICV6Yw0xfIJ3dQe7WnLahj13pnxp94MQnV6aaITmtUd05mLkm5BTC2/6KkTNxHW
3UnJCrLkc3WWM2p1mKGr5Oax8owl0Jsw5FPVrGlLqiCJcgVOrU441K7HRzWYRM0BxS3dJt8N6crs
RXHQa1u9IrBYe2PK1ANNB0Ww1BtvNyrL21MqON1GMzO2h394SLJSLm0jzbjcYcumtBCuG/bpd04D
eZatFBDaoB5gFpbupiJStBYeebzBAliLPzj+7tj4RzChsc+ZwbYdGaVNFabFogsQj3TBs5ziln1E
4wC4qr5fBSLwnlI30Lcp6YO1PUN03X70197gy3NBJSnrv0FcM3p8LnqlpsPkkl9aSAtL47qywW5S
dnQJfeWcvLE1bFjdtOKw8QAUnckwOZeN0vdlmJFMjqAvH/E3ms90gVIT5Fj05S2MIW2O4RTg54v1
WPsosyxLV9LJ7XGlxVq/V5zjl2Um6i34F+t5wChEfAOl4yQpbn3PzNjWznoje5Z7mpvEnF5DHs5D
mLC7pEyUDBGInGTjhFb/VpBPWLbpMM8FZXU3ju2M4OpZqbucV49iTFPy9JhlHS6/LNwTG6xPXkWH
BabMhj4AwsDRbsxdv1nGUWHdTNRb7xTy05tRuoIMQDnhShHAL79GpBg/Gel0GACx1eQnj2AiN+ey
/eFS3Vkug8Eoko2WNDxwSu7Cn3kKHKmchH8tE2f+DCSMCY4P6XD1RQhywogzaFhaNyqKxFUUZfns
9ZFJuJReJHcV4Oqm0HoipirtsXyjekiVa5gK1UVHLFqAGa8OP4cvmsn0BxYTzQ+I5LG7MqyQ349q
PpZS4wRomjHUvh+pBMR8yMBIH00PKSqmyXMPfiI/EV5WO6nhdQY/xc24jjmZZ6VBv3JoNTzcvayA
CRN43VMEt/smyJg0cssuL+hO80/hVd9NYTOW+lU135RVNn22MTNJBPkq3Xtsq265DeY/QJoV/UoE
4IUaxsQDdgY6pL7AVVODjzSk7vcpjDTeOx1WAMkTiNvbAPX0CPKO37/rhxWdgThOGbaey4YwfjPN
4y+8vGenHdO90fArmAGqtZuN06c7ldEW5HJBD11EIicagFawY5mjrqWZ7gE6VHd/fYjQ/9kZYoYL
cl5yXJM70K9niNrwkiIIRLsLhFEdfI8DAOOwky+ruKrvKHxmvDfJ0vS8MS/NVLurfMh5sbvW+lcH
Gn0+lv35PDP/JEQLELrR83/9WbrCpLwlrtqdjJj8lzZlVTdkkQwweCDKSFNrixCrO1kSxHaHXM86
BsO9U23xEvg5FyZNSYfG7Kcjrd7Vd3xV8qaPjPFxYOLe/IsXblb6//zDoscbJnUIOKn+/MMCYkmc
XpjNjkQmyRcoqvdTyQdNw0F8I3BJr3gUcYHpPVc8K2WqnXhOHZJ8LF7jkrnZQbf9GQL+uX76J5uQ
ryPnrz8UAQtj7mNwObj/w8E3oFfOoEit2WWZCXaJ0IW/atyuOqlB9NsaEW7FrVmtJ9PkwePTpPM9
polv62BRpJq8T67xIKuDmdpsanyr+FFGqXPn2kFJN2el5jrhgi7IllXqX7+c1j+5EB2Wu4gXHKpN
srN/OrNbnTDLdBrq3UjcYjmB+CZhT3yOlgKsDWWU47oOTeeTGH2/o9M12AjdeHXj8tuQsw+PKMtd
C6Dnq4641bmvDfncUxxE+o68maZl5oshyUiey6DM+yNGdHfv20DdNPhHm2jkA02PYwwpNbJuND0E
Rz9mzKtp5p0YINUmH83pKEOm+brqKLed7zCG7MS1D2r7Hsfe9EmzhGbhpZbYS82Ge6wtbebeoUj3
XccNLPSBGtKXRPxSUn2IB5WcY84CNeNO/DWrkxqv7rBBzvcUbx7bEwZ6jyQ6mJbIvpdmUq6N0S/x
COvuKe7AVfT0dJPJDfsnjDKQr9lNpC/wchL7v9g7k+24jTQLv0q/AHwCM7DsnEeSyZnc4FCUhBkB
BGY8fX8gpSrZfVxVXvSmjzdVtqXkkAkgIu5/73cPNHe63akK+pA3KcYNog11M1BskEbESUozyLQd
bvmWglvbaLQah4TVFsajDCwdtdMs073rTFm4T9nSrIJp/g8BG/pgJWrGkUs0d8Aq9Nd6xhEEEVmR
zBxAFwPHuMU1g7kDQjK/MfFCuR54CEeLDELAFl898wJqmJYcp8WO0zePWGKXT8wKnBliZwPm0CDL
YD2bzh8KqBdZ5ZcxwYWq4ibeth27K4HMvCP3yIECnHH72MTZq6s4P054rF5QxE26sMa441DJe+eT
t4sP08Sbz6Kj3SrME3smlIg2ZhdvgxT64dIjZwlBxJNvGM7kmzVSJtoYmcG0G9VzY0LRv+Ek6p2Y
ddF32XPod7KifipAHD0Ng27uBQaK12aWHwqMK/AsGyjJ1pQN1C5nfbvRMY4QeUk4tRQuhEaagC65
qdpHgZNibRSGfLPpXd0KixNWqXN6hqoxsQI0Uq+fsML1nEWy8qpxY/gNgcXTpAkKuGR0/Hj8u9W4
QMon7hESlQVirc4fglmu3mUx8K6QqV3gSyeiDZNwV0SsibBsUOWMniVn8Ocl9APCaY/kLTLsp8/9
6HonvUdmqcvIP4VwlQ/x6EJGDHnjFAvotgBNhaETP6UHCGrR9GO89WYFiGKn8ipP0YfcmGOyR7jo
u8ddOq3JqZYvqZPfdINbUuPVcNym/O5an3mpWDahpFt80UKbN87zTz3g52ZQE0suDJnNn4HZA6aY
b9Vhfr4L8smrErHk1a6GdjMQmcSZI2BUYnNDGZkPr/EAGWQVDVZ1EfgXKMRN2Ip8rMUlzl/aAUJj
pOzB41Jl04uuY5KCQFjlt8M6cpwwsZ6HDnXt4zI0BiQYLu9K7AZMEGcrRPEw67G6fCg+hcnlkzPv
pPsa5aTKOQWDA4l3mcWGKoMjdWoDx2ZegzwAwpC3wao42SI48tbPQt4Ue+MmLRGE+ij6rqhrP0/c
bgV+yJDNSD+ghXkh6pVgHnVLGmggIBalPucUtmStdIebqu0Q54qGjzjscVgNE78RyDADEWfiFpR+
jwQXYB1F2sFQUraaXPsJl2CBcNevP9Li4ZDb1wb86Ds2PORFaqern5pEoQhOVlrBVLcQyuymr97D
BMWlFiBIYR2i2xgq22uzuGLifZ9d+EZAfwtKjeaxnntsNdSSjnC+Um4g9lS4ldamzrf/0G8+Fskh
RbstZGTtNaF9E2Kat8uuxseX5WyWqlqkm89LM0a6BCGZ7QtJJYHQs+JUStqQK2DJJw/j/DPg+Gmn
1yGaWjvLiX1uRtedxUlrGYqGh7tm1F9l5svXIWSzo0Tln3qX56zsI97CyK7UuyiwTPdp2urrmuPT
unbYnjcJ9/R8PVdqfgzXgazJoGUokn7ssudNFS9nER2PscmGj2yXvWRfMq8CHNBedY9Lwpra+mtb
BfIt0oPw2m3J5Otqvn5Aoe846iBGOvw6wax+fWxvPR+FNEyL9Ba3AyqSxTLp4Mi4/1gbIGISOaYD
5hqi66w7IaJ2mm1dw/mxWSp632P4zzYEqqJx38+cVj8Hu+hIdsIWx2HyYmCpyPrWuK35IH0E4v2Y
ieI0EYA+2Qab2Hz+DCK2hy81OZMSD69kc97rPM2ssHsce7bJZYo+J8D23GNW42HLc+xZwo5/icBF
HNAvSDXMkmDXIFp6RhkcMBT0tLaz/ax5moC31YArhd7AFSIJTrb0lS2wTsVbRneooDLjphhFJ18z
A+gM4Nzu0YwDjgoNG2fTqfqVgbi8ZrHn4vl4zA4u7wbK0XhU0gqfONWP+LSNfD5P1AMqlDKHG4Vo
81CSEdhpEyw1DJgdb6bg8RZ13EepDyhfOF3JGc/kWtNEcDv06GVGNuTks8CEHnoCX5go+VFJdsz4
WzO9ptuIpjmm5aheGoPyymd9iJBMuCdJOzNJdsezixPl3qzc9puLG2OLnxZ2DBs8cwmNiO1lJssv
dY4JDITNlO0T+nIWMWO8a8MtXrvO5l2bXM3ckx7gVulS3gPCMpyGur56ZleSWHhCRspaMyF99i2g
sMHmCh6yOOq6RxpU2EGO3bjqWj7w0SOqnRpI6h//+nFjjnnCEqPprXonaKrdliwqhNIYHQ4GBjJa
quMtuXJu6JhdZUjDIRF6myvbKt2J9kA7ns6lQ9LO7F1M4XX6vbUm6ayjmgPsh1Ds1uWrRaHALRHO
fDkOFUcyajLbLUICv3G/dzMqtlrPeiEdGQFYYDPbIKgwgnf5ZqlsvQNN2/L/xor2/25U6YJT+GVj
/79YlqyCUr19lb9OKj9f82NQqQvI9BYRcd8GnsOGn/Poj0GlLoBVMknDL2XNxt45IP4zO67/xq1B
QNz5Z8vdT8ea85vvg2ih385GOOOL/JVJpTXP7H45QAmObXjJfOzRfDuL+sjfH0FFHlHnoU3a0SOX
msAF94l3tc+qQ+tUB6Y3blxx13telGzdGgSsfTIpE+vXYQ5A2G0AiY1WGR7mQuTUPBeaQQME8GWs
syIhwcigv962adIMAY1QsR3HJzvsOw5jE/81aHdBNfG9HoTNTYq2FLbwGKOT3iG4TzhnPaBrkafh
Du4gf+cH07XMdpmyEwLxjL+gEy9GQQwaMa9BFbpLqolxzdqzCB5TojK0kX+Np5igMUAzNiceUuvS
bulIW2StmjQgmehAKWk1WaHrf1wLfyNg/43Nc+Ya/Ku7ZoXjXsXvzX/J7//FHdTmX+K3X++gz9f/
HPVzwaMQYfucLX2fA/2fo35qHXUAsAy9TWyKH3bQn7N+iFQkl2h+4GDoWa7DbfzzDvJ+YzJvGvwh
036Dosm/cgd9CEa/3EHzVNzmDqeoEnekY86/+a9D6VEv4EaNg9ilA9GW8Dv2u2tWmT0S2ywd7Rju
HnCyrP2gfdZTbZGY9b/REj6klz/+CHCbsWnyOxv+h870i99AYm4tPc7iO6lGcdV6dzEZOW6wugSP
KNhWaBzerCw4l3CrtugpoOqMF4u+gSlaFcDnzmKOl0mPHEXK5Fe/qiInQH/uFiC2Vxq5MtTw93mz
HUscP0TWcIInbMPnfxwtCzPe+FBPchtTTwfwdbR9gAANd3kI7A/sfTEuJtEA0NZUbTIHStvlaBaP
rLELxdWwGxxvkTNqxoZ6DImu4Z2dLlbDL0BobhETdrRt0rEmfke2oCdLay9Bhuaahi1Cgt9cHP9F
N2E5hbBwan6CPKHfnLZCyyGqUfkLQRC/ldmqG/Il1UG3sAfvk6qnVplAY9eUr61viC39aTdh7dLB
XXyZMJICoFlWTp9tUQVIWDTYx8iXvOcD0bg08RArRf9eWIyanLY+UZNJ5ZKgDt2p+WacvlITPTYJ
P90efz9W/s1jRWdF+VePlf9WMSn53z1JPl/yj7WYBdfCGkQ1sKlzqETi/LkW6zjLsZULm7PCzHNB
Fv75JHFxj/Mqz8NhM/8JP8PPJwlEPPxEVGIgJGNX8f7Kg4Sp6R/WYtpa+blm5p3Q+fHmncevT5Ic
4EM9EAo56XFJUhHCfN9Ql7bwGEiLoyw7z8iBOLoN28HUyCk6empQRvV1WpR5fW+QRpnUQvdMPBaZ
ShRdFAzjiqrkgeAUJZZUChIJaLTLsh8sMi4mUIQl9sxxR/y/16IlpepG3u1Vm+V1Vy9oCiua8lxk
I9JW18WIuNDLOAbRM33AjM1wM4kRCEYLZl5iVuWh0BzIurLb9lTJhEsx+MwEk/KU5BRy58mAm84G
ZnsfOUDYmVVhd2SAge0AAnDnr3smID2OggmzN9Hn4XZKO/tNMCoEN9nU3Tmm6UYR3GpwMqqujTlh
oqhlW2wF2XboFHMd25fx3slDaFC+3wD3r0eBkVbTSKo45dhsSbJ0PIgypASC8emuhJm6SSZFKx4c
W74wLZXBsMy7oLuGbFG8cB7Tb3sHE8WW3gLEt7rGYRqWo8EoOhwnCtBytUrsqntulDU+BpN0naUK
q3LYD1RwcHhXhJDp2hWt8RxAID71wO62teGotaWTX0RvrlAgdXXqpaRWF49aj3vEZEcfpz3NZ/gX
H/1kHE5G0xOoihOrajZRTangouNSX2km3QmXis4GdM0iJ9mYBZxq7WFadDh3iMAliYYvPu/IOJKK
kSvR0qleOl3OWTKIVgx2WzJKJJXYKiXzQmZ0JPWNBkwZQLDSZp6a9d/dIBZv9GdgvrS5GzezKXst
aFx7y9k5Ghtf5fa2lUN5pxcqOsKTyJ4lvpBFIDq9p88mbHZZx95wZSiiQPmoVq0RBWsVSWaXlKvT
FiH0Qe+Y/mbVZuzCYR25yr+mChnsSKBaMqxWSOo5GNyFNPP0zslMqidsOj6/ikST+yZIjH2Tu7RU
2G7wyt2gOvCEuv8lyDudGEDddOk2bCrjPsjidt9DCCKcBcxg4RdBfedZ3bvoEfy7kc7EwFMIhNwB
8V66pcmRLBwAIYaOR8eek1lgCG1aZ9m50PU6L5o2o1h9BZOZJmJsAuaqDqp7lCB1VXli+pI1ObOk
KhwfaZ3NUXMx9MJohI8NRmIy11Dh6+tRDsVVZScJln6ZUJlqQH5Y2jWjRx1N/cEJK0pywYftC4Yf
Tw2GdeBCTQBCxSqNZY2ktO2afNtIj+vQDejJhTwjLgSfWHfBE/mwYyyj58kS6MGxLAk1t3ZTXqvZ
eVA7IvtW6Om4JychccxQnNFRjrEoguY9EbG1MkfgwrYXW7uExsGltIy3oR+f7EyhX6ahP6xwIbkK
Gcq0+Rz7RckwtXVuAOMFId82tZ0WntPfm+3/iHDGjo+F7M8JZ9dp9hbJ36eqjM8X/VgYfes3NrDU
mRksPzMQFn/pz4VRmCx/hKbYKQuDgyp/9OvC6JB3oqbh10XR/I3wjg3RhG8yv+4vrYq2/YeBLQdc
kk5s1nV+An3ezP9+VVRA1YvB0auD1WjDygT00IBQ3Jh543FBF5Hc235IaRqdw5O9TpXTggFpbKhd
rmNIutc0Vc5m9NyPg63G1E3dt7R9Hz0mX8kNCR/1CmLQfbGJaRwiQNTHpk+Mla+luKBEHOcHBlCM
tlK/A1yfFCcGiJp8KaKSqduIYrnNR7jOuOvRsiIDCg34Lf8FCR58hSeIkCpEUOe564fWuxnRAVau
pEwch2FjrU2nK4qlH5Ze/NY1WvSM6kgljFQyDTdlzVTr1Ngiapj+sd5bM+MyxpsDvMsz+6ssYiTq
bryKvfAVwEJ+3Wio8T8h9SVWsGtqx1TDmsC90HKwoZbtwX82AtQILPtuHlx5xhS0PeUGvJ90g455
24OfwedHt0PXYWHigaOL9x7/SD+t0yi2meCnRW2z0yggUQMm+TxGOx9n6uLjfD18HrYjb6osnoVJ
aU2QyLoQDANriRG5KUF7NsjJ1ykYx9pOl00ejjbcVxnjWDEIcGyNdAjUFV5WbS8gXdyIxCPXAsyC
wKgFmqmOin2kMeQNIZ4ArXcoYyUBy3qnF/1Fz0AVOX45vrklPdbYWTJKfsYI5mpdbTovT0/U2Jlb
WVs5AIeGDVXR8VCtCunQM5fNpO9h6bagJ/K8kCvTicJrGx/ckvatYUU+KV1ZjU09nhNKcnh+cFE5
yRam8g0qXMBpYdK68jpLnAcCeuHFDKv6htCze6EhonuJQJ+uQh/vnyqj4cL1IFnsZPwIzza4yQw5
PlFJhlGsb9vZZWwEK+LH844mDR6jcuDEFDnatYZTEKS90mhxdpV5IqpBXCjR4mlFgi4dH8uZ2+AG
mfNQOXpxV48glhZEgcNhSSeJOSzjXLnDUo7TtC8UR2UUew5ELfu+fT8QpO2zNHw0gQ8f/WkWGPXS
7u/Jw2LU8EpYc3RWqOy73jP4XZhonDSHUQK5Jhc8LUbM+TfsEty96m1OW+6qTloLTxSB/pNOoiVc
kJZjg8uy3l23YWgciaPInWVRl90kYIIWbVarS5Q5xaMiDbztyLh/6Y3oSa8YAjeZ5x34pPM1bjNr
iUnFO09jNlwCp44OcAQUHVnm9NyaUw6uoh+M90QqcdSmAktUVZnuoc8Guq6S8lvnV8GOTGK1joYU
VimRaSaoXvssnCR7GtMpfjL7JraXduWlT5VW+IT8ucMcrVFbwaFiDbKi2WDmOSI006zgUYSQKHO8
LvwCu+UADWBRjCmaGK/VrnW4uujBU0IIxRHxTTFvqQetHJj1hfTqdTqyPFuLgbpyJtUrS6tGrINt
SfKu5wie1Q1FdtkMlBJk6OseErZPLnG0jUcLEfy60dRDPKm7pNTcr4MtSVcJvxPYAXvsKEujnOgK
UYl1zMUYnERjAX1L6mDlxuGeyKp7xppQcWu09R1n32xlKyHfnZaZa9lP8gb2//Sl6qWqFvjTwa7l
fXkM6Sd4CDHGL50K4sSC2gmi7pMfnun3aV9mF0VBH+MySHNoH/iqpyV2/QM7ofCNEoH4WwaLall3
1cloYfxRjDus6Eg3n9kixjtTcw1i230/nphezV4Bp4eb0higsFIrEljngP4rqWvs5IQnL2lSz+So
RvfXWTvoV10dzxNPtrDMHvI+GXYcJIZb2Vs1JeJhb951TeB9SftcY9YdtwwevIw0E0P98dbSAu8k
u8J+a20lj7QzKjgruHf5q4T3bkJgm4zYvAhoX2+Jz2HGqFMI7uKcGBE2zX6lm+yRQOhFe+DfHUmB
kbEutg55VceMe/zexjcnhneYRsWt3jvjPtTwwPFFAZcnQQ3Cu/TR+63hpDUzPNorvXdKu+zvUrO+
xmVlnHS3qxua3/IRLjSOEsW+H95feu7pSTn7ZpqeIgEbjWLP90gYmFsE1kVrGB6kUHeE4umbofCc
PCzz1hgQ9ibWdXsr4sm/VLqSa80xInSVuq+xUIF8SjknUBERMLZX+lPM5HGbhLbYcL+/J3Sx3Fa4
vpYRpJx7nP48QSJVHvqEbhOlAjs725I9P7a97iwLgcW+h78Hgxz0n6Xr8sKVm68K4fc38SjpaB+o
OoHkrmdseyzvMXQC68BPOK6MviQbaZccBrLUzm/ygCRdRt50rxcNvee1GFbAL+KTpqAoOkUht007
tCtID82LoVS0yjxJD6Wbvja1/iWpgG4xtppORM9QmRwSIzeWV3EYwOmyGvKIfj1zqL/rZpeuW31s
7xLh2GuSx2otQ8qxLQ9Di6m04I5GhfrKEW6z7X2qdcY6VtddSJnqOpl8Nate1ByBRND2JF4hOEZL
u4DnKPCwVxCnN2HvpV9Bf1IrPQk+V897jbzsm0rjem7zdJeCpm1mvvxTQAweCx31QV3c4D1OMmvV
xbAejCbWT1OpJe9+wqi8ySJtCxydU2kdZJekIVcLoTjelE1SgRzFANVWmb8zLVlv3IGdl4YpE9kh
6o5xLnEvZgMuatCm2krQXwfeQ3ZrEy/8e2P3MdTI7D7GzLxsx8jZ9Z2JM9U+T1Zf7grs7MiJnBal
br9Xory0LaWeBXU9SyxiWx7RGqhaDa87nJ8IqQAhbRoRBOiWToW8ckt1cWdgWV1tpz4nwpzjhBBR
cUsgA7a6nMJNQSB6AQTbWDhxYeARiA7MDMNNYGVnM9e0W58s7TZzWoTKMaG83SQfmBY3wBWiDZh2
5FOwUUsnG+kKaHUyvykH9gaqTzOVxYp8Mj0iUatvCxz2PIRd85rgLrYZH6Ao2QHsqiCrlr6tf6sC
R1vTn4J4mrf5wohpw+6w37AekAHvDd1/j/OxWrsalx+ZgZ0zdMXF0QAA+Q0kjc5udWpZy3Y/5Mrf
JVSA0bQ4eYe8GS9ZbM85h8+o1d8K479RGDn/zD1uf36Wmss1zt+G+P13E78fL/uHzDgfmRjrmbSR
Or+DVHyO/ExCi2x94CnYSHy/nqZwgvqeQceGS8ju9zKjr0N70Bl1zIewv6Iz2nyh3438fKxpVNax
2bd1Wj0/RoK/TAuwYGRTHxbJSQE3Gd8sObtvCsvlNCIiwLQ+zZyqp04rNmWda3tJrZStuJTdYid7
mMCOVo9flcmobqkJlCGi9910HArH/VapzF3FFDCqqdoVTQguF/5g1o/Wncb5zGtJk7UQG2tOZwUO
GjGSn+HUNrERAi8Ra4176WTbMcIrPwd6BKmY7jk9qNKX7HPsN1ka2wQkI8FAkNlAvxzmMaHxY2YY
YqxghMjBalY+IwJ4MxIY0ACyqP6pkSYfgmn9IZ56iWVmgoXrQ1ctPlXWWtBRfYxJ28D0ERVddrXa
uFU53uA2LNzlNPaJvvacUZteSaq58d/tNt/+EzFDd3QDAeDPb8Aj5btv9a/Dwh8v+aeUYTMQdG0s
+JwTeHj+ImUwircJ8ziMEn/I/z9uvvke+Knpz/N1ApHw1DEVw5j5S0QYRgh/vNvmpwBOc53nAWQa
5w/jwSqgASsJB+eYE10gEYRZCceS3o+cs9taKzl1u59n8DQ3ZXAlixE7qLIFLd3YO7BO3WWfx/f6
8zCvTYPi4OEFLY7U1uy4eWEecv5PP8WAXHXgK6+aT6FgNNzeYremOUgITQ0B/dRZVf3OdvfSWLEb
LHVDw4EXOe4mY546buoKWJoxjXeaN01sGRqcTsvK1wtRLQyAutPW0BWIPdrqMnuZ1AJGoavYv+6y
Cuf1TcI4/U5Vgf9SZ5MZLVVdsX4pRUQAKKdC7JWj/0whhyX5FqMzrQc/MyC1EPcuFuZY5GtTxt51
WhUOIE23X2m+7F/jDrTYZDfuRrYkcmMVqWaB9Y7zrzQjao8bqZXbdMoxBoGMfHWgyDwbtWlQZSJj
/1363ns2jFeeUAiqQKbGPf8TnDsACdf4EsQOk4S+bhJz7pcROX/H9KsLA5OoX4pxFKumx9NEL5fr
E+5tpQKQGWB16Cl52BXalFOc3NaPQ5QHewMSwXaaXDYPtTEeNPIQakH2ctAWQUCINcqS+CvXg31J
iG+i+tJDcx3lhbcdbEftajnopz5oivuIaq4tj015I/FOL7uBtsul5TXGmeGs8aTRW2kB6zbMayxd
7crHI0XdnOvu2fNNRwBrY7eKW8oPdaPALh518LZoXduYPZU8mZUwsh5xYLxqY15uOLJSXBJXE1Y4
Y3oXwPBIWerlHZvO4KrVKnmSGk/9rYVv4howsdPp+mboLCJJdPX++P8GLEMXnTW61cqWcuYPB0n1
w09CKKQvDnlQ9xk1o5+WE0NpbNx0D2Gp+5SZGPKgOf0tD/9HT1S2mP/qgfrfKv3fj9SP1/x4otJ+
4RD4xyELNuFjNvqPJyq6MU3KFEAacz8RsZBfxGHqe2dTrYs/AmIAksI/n7Bsj3Sdv403g+2OB7/q
J3Hs5tPVAKzsTyMgtscG7df9jK7z1UhRMLlFdp7RBL8XiLlgDaYerbW3ORgtW1vrrhSdPNspiIZD
Flb2DgpMAn8X5eCrLWv3ZKfW3Dmq6/0tAodYYJTQ3ugrEOcUj9TVVATmvcPchZLw0ilWYW25V9DB
azB/XXxPr2O2TbFi7vPQ0V9lGXjrjHDXgcf/uhnr6gu4mWQ3aJ6K8TH0Ayd+ZOJ3UaYcxbF+GtCK
UuOOZ2Z68CFTHwPXzLbtzJoemuIs7flkn1EkoYGVPOiwB/dFTGBvmWsOtZ5a6B7yCqAUqu1wTQ9s
ti0zzz+NpLYSmHeDcRm01r9y45TI3hiL80g6uaPk1qw2xIuzrS6N8BmLiH+lE+HVB6c9B4R2uM3l
SncCJqCVRTeAoMTouzmOEULOCD1K7wpjqXLV3PijbgHSIYRsWvYAY4FB2tbG+vC1Z4S7MZVJS2Cs
mMu2Mn2orMSpFgOPG8LrQ7Lz66ZZ9Vafkwce9WWjG+2TJKp33bQRq5KMp3d/7Mdn+MbmhcjiuDPH
RF05ZjJcGEVwuDSMeEMhW3sUg1N9oSBkWHUFbe5ll3UwYlN+jXAYFlZaZLuu6A0ip1b7VfPNRaxs
mnf98mgUIW1FGmndmHpZjpUFIGHKqtKS8LGn7an7TFdhJSFBdaraVlVnfw/9RJI4bOJj41j91hE+
j/o8ym/0yZ0YflKOeIjGmj5xE7z4seRk+RiO8Yzqd8huxU55gEPd35V43e79wIrPkyBWCVQIN2yr
zPgpaCxaPluR3bEtL7c5IAwfd6oUO5uqFlCdmWleJsJC5zC0ps2IBJjBHfXc2yLGNc+QnOhaTCTs
BP5D3CAuuAcZNk5AiZGVvdNXCTHAcbLdOLTm0WmgS+WlE7+0nhs/UzimXxVhaV9yL5tQmMfhCpaI
eTTQpXaqleF1gxxwn0zzGpljmc61lrqjoA8YndrelVGVxkvBSeZchVa6j/Ws3CUoEHR6pHW26a3I
vs7K/mhEvcXlWKmdJhr6qcLmLWpJ1C5meXqNG9p9q8z+G7GGfB+OZUehdm7vZRVYGxfFa0UWw3g0
rfR97M0ypLTEMl5cr7iXnMUf6zmrOIlCXGTk4LIfokA72PS7owqaHnT/Dg4ofbZO9VYHKiFXl1KY
QE8ix/DAizjQ86JwirMHj8WLxI7GhJutwpGsTo5DwcRdQDXNyrOy/M416+YL7s9OLRrIHo0s9gw4
qWroq21RMH0FIQWtNM6S9MIELru1g2znjH1zcIKp2FtpLld12aYIh775AuYz3rt2HmwobaC6mPDS
IiiG5LashfVtwgy8NFP6OqZoTBdJaafPrtCGBxq0tEtp5HLJB+qKhYpSY4XeX97AmAaS7FRH5HIv
IR63sand27L8ijOYnGxbZZcOE+WzFvRylTqmfklEaO4Ktsf1kpav7qoQnXo3ga/PrNlVLwZ3K/V+
WHeZ3mrM5k3vGe92VQJ4nzJqNtyRNOc0htcTMtlWgxrAyH203aXqBgdmAjISpRwjzrGpxmEi0X5W
NNc+hHQ5A3FNfTDjWCd4zNX0hOEdnI4SRPGZZmoqpnXtOTFSymfDkGF5nNF7wBOAyIEqHPCk8RNM
MbHPEPvW2A7YsCappCA1mo6BjPyLnXvOvq5tjGwTGdAL0jpYDnJQNvaYN4p8hm2CE+hG1E7eEIc2
xVXnzQ3cwRzIMbzMWbNJ9x99Vo2rCVHpCW5efKJf8NWf4AizIk7LMam7K0D1RDi6PjnVYGSWzagB
ImktdQPJvDqT0qketSDOrj7yFCSdQpy3oIUnztprmyjaEyq0sXMafksVeHID4db4Nrlhe+5tv3yz
zGpeXNrJeo7yLH5oDJ3AOAw1f0NpQ7iF3Z+yzw7xzepBdKPrwK567FXY76vhTrS89QXxjtU4NsQ5
BsM7kmOiXGHIQMGYbtJzoeHX8DUM/Xyy7bQdAUZsi3ho9qk/lQ9ZG2xjzIG0FQfTTdqZ1rrsOmCA
I9mrZNlqhUVObtg4GNiv9C40Dr4epq89lJVVb+D263SW25hb/FgHNDgA9ByoAqyYnKaOE6/yohfP
tBlz0CFItQ8aYzUajn0zgUF+L0E4HcrG0zY5lSfXelxkexuBnvxhWF8IVXoPSKbBRheVuItgfvPt
3IDii1FzNiZ+kis1Vl+KehrfxdTy+G9VQ1dMNlgUo5u9jhoIsI3W9KNN0KtrFoWCxLJoZW/n2kIv
5raJPI3FBU1BsfYnSXjf2mxEFgmi6bikeqC5VCEkehlxSy+GEn0Wkp3qC4ZxXvXdVyQLuyxCmBx6
7QQxeT3ibr7puiLdNXb7YoPNoMCoxkHptX37JW2cFzuO3kTQfqcd+MWTwy2gXgSYiYA7MWAydoU7
rlUV31OgUB7KyHXvuzI1HlP6198Bbg5PKuCFXYF88+bEIzaoQxnyW7SHsgKF32wxXEH9OLPVKkJn
MRmko9bxx5QawHMEX4nRdfsxxa4+Jtq1E3xHQWLMnX2MvIG4Mf7WQJMuCX5u28/h+DwnZzLByLzk
Acreizm6Pk/Uq5RM18Gb5+z1PHFnk5ce9XAsaMyZ5/GjTTuGG4TJTTBE2RGygM7oPpqiYJtNacZM
f2Amzcg7nKf9eL1r7cGugsGGjdkFSKlanMp95cbmqtDEuFW+LDaEWJ5g/vULBXwY5ZpPkgjOE4Ub
/c6JKUIf86a94m8OG58qUkrIokOsrBP2UCiZtKsBGw5ZZTSy0Dv2Ig/FFGXrCMzTgRVEu4u0ODwB
dNSXYUGzH1anCgSKsg8TNR0cpfs3K/XHg6IsfVFjY93qYPEXRTtvt8zJaImzmuoYx/s0oPvKIYsi
g2bnZcw3U2o4tkSvBEc265JPUb1KKg3SiBU2+zYImCXnRnxoRAgpKcsYCugltCinWY2hW722pkN2
bqDsMa46oMZN7a+JnOG9iin2hERBI7eMUhayoKyXNmaFXYvzDqiokW9ha4vvFmWOQEzSMh5ijICm
/hVLvuM9zcFLt35vLbdK7Qe4Ouw4lrQQxXn2t8fnP5LFcJXPDps/l8Xuv80thvW3b78qYz9e9fMc
p/+G4c2dLTwfp7EfBh9f/IZ3HZQE1noW64+Ayk9J2vkNBWyWyyD2ccqa1eqfKpn1Gx8wR0IOcLZn
Ys7/K2c4y8Ww9OsZbt7GzlkXS+iI4xjz/2DycUdlalFvFyQnUxSHLY9rcpXrAFsqV2COXkevg2v0
p8YYx2VeM1fW68HcumHg7qocgAqMIYwLPKL0q7qynPshFenaiQXHtxAtaNkrc815bXim06tiBmfa
5pvPPbo3SgGNzLf7ZRWF1toN3K8t7JB9Z9bh1o6LcOV4abUE28XGC0fsduyg/cBntiR+lKHe4Koj
3Fp4NMcmo3y28Fy8FarO9y11oBui2Ju2dt2VIMG37DhUXuus6LtijDM4m0SxF11tNeHCNBz5HOlt
tTU6bTrUHVA/+ncd50vguSVVWnmZUdSiwvCMzb95IFMD8y6ZxG3bK2NVwC1gUOWfBUbclZeH4WsG
VII9b9rRotMCUY2rYBEkQm2xBALPiXmkYFC4yFLi0KDQduNoKT591PdrGL8kEtOVLYf0RvMCJL6A
BJ/O0rrOwhrWTVrZd0qYJAkqcLRisqyTnwz1vq0nDWzCpB+gD2hwvGh1So2KfhotmTCACHmunOh/
2DuT5biRbNv+yrU3RxoAR+eDN4k+gn0nSprAKIlC3zk6B77+LjAzy0RKSVXdcQ2qzMqykohAAO5+
ztl7bR+GfGDAFxrH/h65s7O10X+dRyHyUYfkoJ2NdJC/2s439WC3F35ihOQY2feeLvTXKeu9LXtG
jCs2a2/mDE7oOHn5zkN6ukFEwbg+Sf0vPTLeupw+081r91Yt0kPPSWSPNST8MGCs3qVp6AGJ8bLp
op/s9CJyGU3mQa3jNdCaYhsUOf2zOAgOrafUrmHB30w4t7aB69qrKMAPQDSv/BLAef0ejZPcUXjo
YN0QILXlvXFunGls8/MprR8YFqYPHHKmJ8Njq1uVs2teEB09nAXGAjwpTH7kRHL+q6EfAQ4Mg008
Z8EpNL3ySlhDdZGP1kOMSKRbgWxrDrQFsxtdNcaJlGi0ykwHz5wm8fSqptZW68QyCv/QG+zRO0XK
1bCSvZMx1e6X/ALUu2lpD5KwnyXV2qkDcFUNTo+msovD1FMvlLPkGAIjgayk3CYoV6Bys9l1IqQ8
Fi1SbdP2NAz3IN2GNJe+bC6UZz9VeeOH50T66RhLf/7oJcq/Bd29D43AMggr7J3Q3gOvTjN/Ncix
lF+hdDXJlsJgvpoH3V63vR0UX2UpwvncKelIBF3/4CJ8ulZBH6uebAz/3gnbdCsVtuQoL+VprHwb
Hk7Y5tOmJl/gttZGwVE2QUZ84MyYqQc7H51Mb1ySogmQYGJV+SfEbEFrbAqXyHDOvh73vRgwIoce
WKxllh+ahAM3MBBN9MuXxNsU/iNVAin129adrJtSyz78xrmebROZxIoVjgwEx2Ce1ld3PLkuejeJ
sg5CHHLvNVp13NhmJ9MvvgGr9xCAlUbGWOWIxKug7/EF9wpNPOee3rkYsdp9KKbafcrg3vOkmJMV
Ha24Q8ZSNqO+xjzrfJsc0WV7O9QDh+mp8RHsGwluHhQqodyWbsYlGYAjWim0ic02misCl9ocmZE5
guFh7eOKpHEhaLFlC9qoiJIUIRLM5+rKDya7IlOib2LRnTHQc03yigcG0b72I+aGpXelB0/vXGfk
f0LxJrnD5R6vPSuc7vMRYobi4KlwqCrqtbmQ457Bm3dRSqeBtyF577UbblxUHURL9QLkmmVTjftD
sK/gM1+Xdn4+I5kj+NFyq3Mdu/FZWNfMA8bOwdMLc5aXauCouelLfAZd6tmnwFd71yjT5V1NWb8i
L9mqqBLGjpmdeefnVDCejWR7LZB8rzyjLC/9uCeHbPA94HrN8MlNQ5v8HSHPOOmKVd4o1ABLpdC9
FA3zSwFRLLVEQ1HBHrV0qhzixpeKA44IxYe91CER0ZY7jYzxwV2qFJgpIZsDlQu8w/aqWqoZwNLm
aYAA/3Veah2IhJsW2hg6xzQ8FPypj5lvJRvCOYJPA2qnirMatRPOA33m04JiKIBCigoPM/E4pZ9j
Btcnd6nAHEoxjAHOSr+UZ52IUeKkS9WWLvWbJ9N0C0Zh3+Zl/TD7VXecvIHDKSiOPa4BisDUQvM9
twYggKVGpO9LuaiWyjERLPHgFdxNrbBVjkuFqZda016qzsim/qyXSnRYalK4gdHe4wsgbs0oWVEO
xiyN1LHipaQdluoWo0t3Yfmz9cywuKJnQRWcWaF18JbKGM4YUJilWq6XujlNatg1ZZdfZktV3S/1
NfWcumb8Lc8RzZT0S5h2Z3Di942Ih8sMXggAmNw75BTuzVLBT0stHy5VfUiWB3+k9TgJLEV/v9T/
1dIJaBntcK5d+gPu0imQtqeegoUc1XrZRui5u1EvrQVn6TIUspU3RNvPZ9bSgxjbiEJaE8maTZV5
JL/8MVx6FlAaTQ4Pvr8yjImOxktzw6TNoZd+xxhXzYXGoHMmXtoh7P7NhvzmeuNYMe0SbXUPzMK7
YNO3ETW94+utXDos7UuzpQHksSaNCkFVGdndusH+6nsrM/OsaAlhHwMKXV5qNXQbgsTcJ3vBihIn
lGKFMVNWAqVIluat8qbYvxN/EdSjggCS+9aD3nXz3yHNvzOkcV3JnPqfj/frpzz5XqnytU32z3/r
b9UJDjYL9jNTF9t+Gcb8a0xj2ej7MakSjkUsBj5ZBkJ/D74ZieOghVbtLP6cF3X930d8+w8g2Vhn
A/NP69t/NgjnGj+e8M3Fy26jYfF8QQqLvTj5fjS38QpXddP3+rIchdwOY4iYuBLpAmT3xwG5kzud
UoRPGbtH1tEKdYaHzGlpu7SybB5/uHt/DZH+hwjr6yrBFvb//58Fbvztp3HgRzMJJZyBuczyaX/Q
wICsrzMJsI6WdWldRhkjn1XvVwQK64EuLINIp//kY8ZJVqoIugY63MuGPLe+s0Z/UH6TXWde8Tdi
wnJBDz7MLmeb/eS54bM1GZbevf+J7beqHe4fXlUPUABCGxOL4JtPDP2I33bqLoXGU0P+05w/DLCH
xI72K12JYSK8ecNAH+U5fQOarpkp9sWgJmujhqr7Rn+ktdYJIWUQRpJqoKyKOUH4ys2ibVSl8XXW
y1PRSvoKvmnKD23cvOz0epsgH7hg4j4UvyGK//wzYNc3sXdQflp4pN6M7rDeR5Bx8vay7EL5AdUk
xxsnowe6qsteXzM6k3d1aOUf37+Zy7P2g1+axgd1MMcBNiXY8bZYPtYPv75rgopmEl1elsFsXVpZ
3F+WLeflIIw/vH+lpW59eyUGoKaPeR3xVvDmOatxxs2EgFeXAdlXT4teOt+jCJkISCNo3WxAVa+F
OQXVOhXuWPzuoVkeiteX50GxcaZz4PBYHd5cHplZEkcl0TVLZ+apSHvOkAAt8j0UyHbrKSyRk8lP
j8y/eZmSVf4z0Nj2OMrJOdeeUCYHo5SE39QviwehaptMEWDozzXuho2J6sFfY7h01AFv/PxXANY/
znbfRgHxQwX+smzQaWDEzJni9Q9lEmlbum5oXFiEKj8lqmsj5OZZx0GGuWQZnaC4Z1+igLBmPTfx
zqscnVDGDP73jvwRxA1xhLilSofnRBEnObj0RU/v/8R4ZN7eZebbPER0Q1hbeTuX5sYPj5OnGBSp
uBMXuDLrUIIfA1K01y8+u45EE6CmjXkzFJPbI2clO1BZJeZPVe/zxa6X5U1xW+cuHj4fGu3jSGzj
EZci+aluUz94i+2P8DuS7F68gAllE4adtC0vx8Us2Cy2wSiycBAaL25Ce4iLg4vz8tZOo2v6qUIz
R/FhReNE7F48id5iT7SSyWZtcPp5Xo4C6XmO3+ATHlXnFC/2xvnF6TiasQM0azFAMtDGCzkutkiL
0/JmTvXXum26u940cE+OBeKcELUPc1Xbvm9ia8z2YKvwXHLyC7+gk8KJmZSN8blf7Jl13drHrCqJ
iW9k/i0ZaiLhsFhmd8mLu3NYjJ5qsXzSCa730NHkVTMWeovCutlZLy7RnH5PtCbvOWjWw2IkLVqB
pbSWV0z9cJmiIO8ObDX2uC4XG2rQ+flHTmHxma1kfeeKDruqTA17x8Rnfgq8iprOpKuyw3aG50pr
88lejK/tiwd2fvHDcpZC864Xm6xYDLNTNOCdVYuNlpq2OJTYZYEPLC5b78Vxm764b/1wJE3lxZPr
LPZc8eLUVXh2I2dx746LkTd58fSmL/5e8eL11cLX5x4KyTy86cemKwqURPlUqm9xGNv2/KkdDe0X
dHoUS3n1FQRy2gm16ru+r81LgtuLTJ8ksp79IPsuPBYqoRZM7by6MxdcUgocc7HVIjlYgfmTmp+r
WOAVIZA0hOLZ2Gy9bIzMtcqpJq/ixqRuPmSTP8abSedLeG7bCZ6oMWSSRegleyG9pDgNr6gwhBet
QavQPbcEsIVdmSeKcOGGzYtYySHxyH2RFjymKcRIvK6Au5PoI/sxZHRJJDXh9ZwKdswkinkdzC4r
Zmkzzl8XscKnMbRTRLsAMHxBqZ4E341+oLTbmJXd7RMn6INLF9dpeCqF3/kuTQ3dNvMELZDVLabX
EvvFNmyHucG83JbJbsq9YjqYLehiioQpT9Y+TfN8r5KG7HR+VmRXdTFbGyE8rAn8xzTweZlGyy0v
y8cUp2FxFEp2OX65zrud+06IHdZk2zqLxxgA3MqPcZ7sQzXUeLK6RJzSiHHLrq/5BNuqy8EFBpae
GZemUz1eFMHEo408vFab0LL6kxKum2+iEA3uxl9q3lXit5Tv5ZyK+ZkUMHKuAz4AHRsgxc3RwrV7
gLyYQZvMMkDsSYVhY+7DzF0Zo6rldRqOqbMWCWBB6MIpQCByyMjarkOI6H4syee2pniujnFiUeFn
0kG/vvz/VouOhHyzJkLir8cEPHmnE+Mz4QwVTPyE98iGikyQFtDswTHEPVhIu7/0aonapJRNd+H2
SIH3UetnC0S/ENytMImt8tMMzy4+NVNB2AdsjTk5s7qou3dS231y9WJQCSwe3l1faqQorTfDAyho
s5FmIJoM38wYbtHwNp/yETzbCtzpcNfiKvpSq1gcBn+MQhLnXbpvoKb5O+RYp+STqsG6nDWWspu2
c617i2ROZHN0LwK0KhMl1mAXaXKg+LVR5vjgCK8Sw5cfUEguD2eaNu3ez9u4vdaT0wVrs1kAB/FY
8sEqkkatM3Yw+QExAk93wSqpNoElNdb1Vob2krKaZbd2QGfkqJ107C863S3dIPQY1y5OR40RrODS
VQXckx5c0c17M/OXL798dPCwy+ciMPPScUnCvekbJAUL5Dqb1zIbeHXqnMHfTQlpj9zunlNBxD9j
TbW7Mr5qLGdSKDFrfELHeFS6vyiMuIaIZ/YNqSsmOJ7tNDRosPnfOKz4RiwgWlrLOZnEkQ8h3ZJT
MCRJsApil+Y59EbvaSwXnrQmT/dWdNpsz8Bo2+lZVZdZekdiwrhvSxP0jIyaT45pIxmKwc/apwqn
bn8WEkk1bCblNyMH3EnsIZmOGUOuZvqaYfi51n1rVofGnIbscYT/0B5wABXfpxlc1bZlHBVvqAOC
pcae4nZX04R4BF9X7HCuUZv7DsvcpMb4Nqm69kwWWepuXFvZEcue69CnjG35ATfVEG1zu+Q1mY1Q
yKMDebF5LliQpxMTFt6NcVmxt6lrcEc1w9Atm8zYnFmqh9weSqj97LQCnJ+vmvSzkoO8NyaO6SeS
XJX1rWvLCSAodu3hmIw2f0oXVjxDmY1oBdX8LAz1M+nt5moYugs9+fldOpDVF/jtwSmAdR7mkai0
dWaSZ480LKuqCzjvDpYx04Fc2JTFcBZNYx2Df6XRd89JpP2Ge5BlhKWzHZZ0cJx1chyChl1gau5Q
0VnJR6uiXTCsZk5g00PdCUPyx9DQoAIxsuhkhPX4BbQDLaLcpyVyTKRp3TCVDee96ps22SbzQuxI
bES21yS4zu5l4dUImJp6ML2LpaWh8VSlY0vjo+ZXG4MSDZ6afVrNAVz4raUF2RRDTmQXqljIYRj/
NM3oKZzQqzC39JrHkZbsfRqDMuB1SOQHnvWivcaFSehIb9cy3QVF7I0r3X+KJuUaOITyRZhj00vd
jG7UOReQwoLhFiS7VGzuPNHbOhH8mhQOIDgSGq2kE2LcFde2NnPvGOpK8r20hqSUKQMmatEuEHPY
Dn13kSPlo4yUGLpbwnDjzahN8zg1Du/9hPMeTXEY+/81EPxbk1JaFRQ5/9xJ2TznT+OTejUn/fPf
+auP4i/JYpKqlM4HI0XAY//qo/CPfOoR96WH8icI6O9JqfyDaSjDRaZ+VOdigYT93UYhl9ZBmYoT
iObrS+jYG3Xre2pXcAyviw3ktK6HepZJKUm44Ije9AGydIhTa5bNYaIn9xEcTVlvvFqArdHk1q21
r4puVzfTdV7ZM8DYeFibVOD4Oc16h3yVXjiJoxZ5VT1nxrLkSMB7Oj7rzjM2AX8csRPqzTzqrksm
dGwPBOkYkGEFNt0dOQOkawkzghYuEb9zE2EGF657l77kLSH3usxTuLjIVkwYyCwPzjpMC3Vi5pVt
CH0n6w/bMlIInMMcU9SZxqKK31OgY9RuukeYzlYtlFcfSagKj5WhuttSRs4Jvezn1G+Mj0leGPcR
9oCV02AKR5oRcY6riVgM2vpq1qDnC93eDEH0zTUyvmTIN7Vi+8axiY3AQs+x1RWQ2KKy25tR9p2+
dTJij+44kJhzt3VrhmN209XQebk6qvkbT2iTQ1Z30VUNtnTbvkms4D4c+gsrJB0n1uUd/ELrXI9k
nebABFCLjct/Fedkip07Qf0xLLChzlanSXOMPmMgPi7iqNWi6Mym7HOzpKz4VXWnU2P+lOWluSHv
Kd5kQd3vera1dZIgVPPlvRbhFn86xqrQWz4CKWMuf1o2y0B89hliZYaxg3JDjGEr8w/V1DsfWDrL
vShzvBycG4mMCTRqUdwnsVl8b+f6mu4hdHHHOHWM4p4qB7FNDT9pFSds52tY9SzHdn3N6OcQBjM7
u9s1V9MQq49OFtx7bVLtKw3GGDQAApQw84lPktZBNl6whcv0gEXFaNBZjg+REwKMLFBirzk8EZwL
Gu+rYTaqXPuNKW7A/orLIqGARCoW6wBZSjNv87i8EzTWtgKjMXt5JW7bvANXE4T43kXM3sqbA1EA
dHucswkNhW7kXjULxT2qLQvT5FQxx3DxipAKW13alu7PliyIfjcqw33gCJCcOYVnfnb44puWuN91
kaTMfF3uZbWzAqpRNNoTWT0TAajHCrEgPKsUlLdRurOxD+iohN8n6Y8XuU2oO6hsJ9vmSJDgcmF8
r8HS3b0sX/+1av7GqkkxbLH2/fNKf1f1Xfw/6ydV5clrKNxf/+rfC37wh8ufghDpLRIXm2bhX9KY
QPwhXPRUjOtY9V/+yd/rvfuHbbo8KTZFHlT2Bd3693pPR90hiRFDBBicJSzxP1HGuC+Zhj+08EDV
uQtfkgYinwOu5pv1vmciVOJYqg4aGsu4lXEm6GWUiSTJuKl3Xsl4fl1GaXAjOaOw4iQlVGNPVxyT
EC5slOg5DoWJePTaeLquCHG9G1DufZaORYI3wdPMi8fZPbAIcmTiyOaeJWTUbvysrDTpgiC+N5B3
UtAy2DnEeZDj+s+symCTcFxx6ucmb7YNIKoZMcQ0WmvUGbHezLByvrcFuwZimcnZZeQtXMWk715n
MZuCUenBoANqCHo8mL4wLrglrElBaXxEAcBZtJq8C9tQYb3u7FAceyrD0zgH4ig1up6tpofwiZwL
X26aIuyeuQoKeOUgQF+HfdkKCCVLAKyPiXsrWfGPOmSgD4mmq7JtYrCQMZyVPmJ9lsCEH/zghq6+
9kp4/VuLzefb7LlkOKKEbR/r2YCGE/LJHh14G4/oU7NbmRHMQlhbfDX2YXkPwbm66lpFIItudOTC
FrCRnXO6Q9CRF7kVAjdDzE+DpQ5uOAGTHO7V3MiUIT2BUwC8MS2k2r+hkgWRHgXBdZgDlGZvV6a1
CaXvlBuZjxU6eEib7uwfdV3UVxkdtGu3jResEB3KQ8v92yGwl+cwtzHJx/F4HrNP7jQ9/AInflnd
WVYT3BgOT0uagZqWU+AeCovMniJU1n1YZc4xAcFyMgitOmqGI1eZagbjbnaKaev5KQKflpEw0R09
bSuiqFp8NgQtOr0ldgRnN1/GuWg+YRuwH2sTecJazo3rrd3Ibb+hTGFXINp4gRxO8kbTh0Em7sg7
WyXRjRazjrZSA7ZZuwNJJiHDC1CgmMo2XWyMTwHCGNQLDHjrWvjRjv4ZW4qGbngIfbIIyB+ZbJSO
YW+c20Quj2sqKYyFpg4glrZCpt2RytQdyQio+1uf/hNcDKHldY0VTaws5XkPCDidixjexBiRCerA
nQhS4ALQTSw1i33ERiBDogDTsYZ4zI1Qh8mFovqpGdjXjU5i8YxrT4T8PgaHAdLD+mbcLkjmXaQs
1J6HsCJq+9R5dY9qvWmm5NGuW9md4Gu5AJZ4fD6ihDPugLG0tG7CC7+geEuGrn1EdXYZQj88RyOP
v5F6EzfkyhZFxR4eFSYKEN/OzQdXmAAUZlw8HG3mbag4A4Fo5ggmSEeAuTx+SGCJbAwZVxdtGjfb
tu5u094ClpTXNinjKXNDasJ4/EDAaOQdeL2NezJown2l1Eyn0RX0ytDo1Rt2y4aWmKZ12tkt56+S
z3BAZav7xfjdb6DP6TMjMNMjw3Z3M8nytpqD8w70zDEFkwHSpNKnMUn7ra+TfOt08aJI0vvRcIxv
7sxKgyocgRUN9oD4PEyV1mqqO/8SttEdKu5og7p3j9rD/WApNaHI7vvVPPXV1RiYtyB07dVAEODK
YNC1iRYf2JADbglqDzhE2a7b1C3PTOwAz+nkX5qzHX5qVDYe9Njkd6U3BFfpULXApJwZpG47XDOa
ELumohU5kvixd7z5MmmCid6+2a1j0r52kwV0SRv8W0D1Mqyrqqo51s2fqhASz5T7V3OtLroxC9fA
sQbo1pWCdViqXeoZ5gWYlPGKJFE4uG31RbLaosO3gm0STuGuUh0tzdBt15VlN4e5qpJ1PgzGKS0S
62zKl4A6P/pcJXa7iaw4Ydo6lRtb9tUq7yrFsKEZD2YRdQ8pogkejNHYR0p/75WX76c4nbadGq37
wbLDzyJzCU/VIbkUXuoUzBuYPh17rxqzgygc96xsKBGkhKxFBm6FpbfPnBPiwXytDcO/6UlT2Scz
W9MLDrRzHdgdgzf7l5jmStArUJbSbdAkHXSOJvwg6VttBb2rLXtvfImQAdF+RRsLyVqSfaxpDu+s
HutNmJAzWLSd3FczAaL1GJqPWJ+MLdMXmDBksDDps6szoi/VoRBFcCP4B2Q3auOqDaIPftSgwrBk
A2qlnb1LIj8tTVYAlh6y09PoXGZFQBJs6TbrvEt6f00oASnuDSK6DT62iSQQp2IAYYlLAS1oNRcx
rj+jJvrBJ25472MAOMGdIduGHPdVA4buQ1ebLbywtiSLsgeeZAp164VpdYOQxLxEGldugo473ec8
Bs64M7XdrjU9koNtq3ARjRpHRRnwLGCYPfeFohcdC3rkQIzgECvHm07oSqRYpxxWN0R2WA8VI+/b
GK7VNw2KYVvLhjyM0P5syP471UX00bNRDxpTSYah4z4Q52Bc8E5laxsVKZYN1rl5asKHSDkYJdLP
odd/RQfn7ufK6VbEOA60kKePZChIohcqG2+NemoKEigGYR5R4GRbZdn1M6pdWje0xDeUzOlhsPuy
Wts4gLazF1rXOWpLwMxjdlNaHo60rsRig+aPAgqTGBnGSUc+jBqxrljFfBlNXbitC5JE0phE4w1H
Kc4X5GAR7CCGHG8JytMlVa5ZIcrpTpnbLIeZhnauowAEssttYxLln+iN3xvIcNE5NibqKWpbnOj+
s7LUbT9Y38OCLhtzAHwx/qcyt0yYO4QzITX2TxId1XnN8Gzli+ZTFc31bpb9aSwzhKsxEiVwFNkm
iAZxSPXEgGCoj+5Ekyj1rIdknLLznGceCo5n7SzVyr2dop6rzXRPFGR9qjp95yD5J0+JiNZ8IOwG
lc63jvPnuhPIDMOAaPEExg202YKoShqSAwStqltNJVMX3VfFShnBVwCcH5F5hp/MxhVXQhK2UuBD
b6yO58r9WtiFdaRP125rfP9nRIdVZ31jP/vFuOZc8K1FCx2DBqSOtOBdH4Ia7W3rIOClXoMTSpDQ
nhOLf2sZU0QdNqY7k9PjlV364bUKq5PiR69ytU9irHhT61DR1jyiVhBtpljbG2Wl1qWo0wed1d7t
ooDc12PC5NS3y+q2R5sHcwA58uDx7cAEO2zp5wYSrA39/w8dARzLYbOxyqvK7yK6pvLMrqvvbhId
GpjJq9gwr8KxvVrMannckSXZ+njpis8qp46fW30/tv11bXUQ1MoLTmtkh3vzxHuPmHia+owzYB9h
8uI1h6YYDxtXJC59bd9xz0ug7+de0ZRrUjhX9uQDZzCyYr62VZmd/bfw+3e0UovZ+11Gzw4FQ/Lt
6UcnxF//zl8VX2D+wZ+gfkMN9VK80TH8u+Tz/0CG4iHHQnWwkEepBv+u+cjkMLEoSMEHMG0IPf+q
+dBXUekRUUCNhpIFqM5/UvO9kRM4YOldBBuY2el/CdTkr+UEEe3hOairnvexx0iDJZIju2OTROb0
QkL7cFVJ8FJPsJeMh2DzQ5F8/Wdl+aM06o02hmEXeqgADBLRINS8mPNfiRmaJprlMGtQZb09bP2p
8LZWYud4bpPi8H+4FP4R+o/OUt6+uZQSHPiswl1Ab/SNctsaV6JF/46Opfk/fCtu5RK0aPGjv0Wr
zxarCTkFeNyWPD7Ki2ajiFpfd9rvj+9/q0WT8kPB/nIDBd/JMQUPBdj41zcQ/Vif5S43EN4sQrLJ
Zs7We99RR28IXIPIjvp4SS7JWNw5NLx/8UUw9fPFl34FTzFFC46dH6UoHWbnUNRdtzcqx8Ohr+Nt
aTnN+ftX+fkZcUHU29QpECEELfHXV2mjQLRDE/Z7BTJC8WyW0Chd3fjDlpUUoPX7l3ujEuOOuosy
0UStTGCmt5CxfvxScNVt9Mo4b6LJ65hjqmdf2N8D8lBpqhVnHJr+Cm75R+HRz7fRtW1gNqSkLW2m
t032MMY0GYiqX9zAIK0Z2vFjken4/vdabtPrH4uroFohE9BEDy2W2/yDbgg7HdkhTdbvRTJMK2EY
52RjXU2Wba+1Wbh/euf+8Tv96i7+eLU3Pxra0KiJ3LzfB8NorUKOr9FQoDFKM4SYkPJXKsu+vP8F
F3TTT9+QcnZBH6Hg8t4uZVOcecE48tpZsedcgTTIP0RmT+Obmu8AT4CJQHPrA1qnjUCcpkek46l2
xaGPVLUfSNbe9hpeuBr9+qvWwkCV7siVHXbN3UxtR2QgOd8ZOa3vf27rF7+/oOdmAm0KfPunJy5o
I9DRHa9RMuKYWTnGiFFFa3fYGoZgDtBacEUDYt84pqNFxzj82Zx9DQEoqC/hiBE1WEfyimnzX9kf
//grvqW3LS8DsynignnDXf7z5mVIZY4WyM079GXxFm29u0GYqVHYeN0WdFP7oBPiZM3RkznnrLk8
6TJV54hqhoypCP38AcoSwloAuBzzVwKFx4Y8TXNV2tFE9oqtLm1vNo5zBhEAVzCkDt9laNApZPHI
Oz50QxCuJUqRtXIMf0dBvaCSVEDiiT51GQfq0ciJTgEiDfPDPYud7KEfg/YycyYB13Em0pRZ0mY0
uqtKEjTXJCQvTE4uKC1zULTxZD4atJr2aQkwJXSn79kkbrugy1YSWMOh8+Luir9c7t7/1X9+QXBt
cTDgrWcP9v03+65uI7d3x+VHb+NLI+tjBKHm0Ur0fT+H4DB7guL+D1dEO0CPGbg5683rBUAqPQRy
zrq9CsMj4epb4g/wPDnn+Cgw50nv4/vX+3ndJmGE1YZQMeyWuDpfX6+N5FDy23T7dMqJBhqc8RhV
I2lZtpo271/q5zcIX6jtAVuDprY0yV9fKuqZZo3IjvcyGFwIDo11hF7s/+YG/vIqjhdwTEEVxD18
fZWC6LKCvgnbnadI6Wx8aRxQIgXX738Z6+d1jG8DDyhY/KM+29Hr62SomiwES+1ea4vyxWrTHUZE
VNhtSQUStj5HCh580xcoFoNHRCP7ysmS3y1Lb2a/vPtQkwRjBdJmhGX9RG5sKmdOBr/FKpX7GC9l
vkO21e0cyNTBWjizA+tWy60yq+eXIizr0hFAujlcFPMsTsgDw9/8AvYvPxNCYqbRQnJmfbOtRI5h
GGEs2n0Z9eXRVO5WmjjdZkg0lyFok3Xs9/WnHN3SOm/AhvV1Mq3x5ULYDwCr+2X+nFsaUw5A9Hke
P8N3sNe0gOq7qQTpXsPcPrhRPJ7KKb8EF/O7w8Wvv4AkFE5wpOf9X377H3bh0FKymIKRmwrlOVJ+
vetHJ3qIWcXWdeOnm7C1TKBqXseOpYoTKrinIPHvW+XJY1+HIfRJNWwRS8mbCuvUfeDMzzO5MScR
xHKHuGgCFZ4a7BVdvqN7UP/meLSMvd7ssjwWP3yDN0/n2GFqjKqJwbyRRqdwluWJsPpyif3adIli
ke8Z1aepeRQVY+S2Bsjz/gsifvkUyMBEnLDwS9++7sHEWoK8ud2nRgwAv88D9wvHqmvfaelWSPNb
lQ/60bet+CtC+w4b7jqFK7rJBN2MIWp3ttlWG+WhsxoRGDINskGdx1wQIl66cIEj63kqLYul0oe6
k21dM0Vea8hHwkvUwRpc89xwrXzpgD75g3nnTVwocl7CjiT+7/e/8M9Ht8CjGkTZwWAQ0/qbW47S
w8d0zILQpPljGe79gdxqY2bYw3xA/Oac+Itl22Pbp/J0IJxj/nj9hLZ5BjeRRWdfR+V3iUuBXRut
gINA9DdXWv7S6xMpXwvGmy0dzCbMRF9fqQmjvvZpJu8nFd1nloge03xeYhMnqgl3ytBqmZ6BJZl8
5988Qr/YfcHigr8Ugo2Jg/frS3cRGDfM6YRF+tMnLBLX2m9uTSf8nvvdF0pe7zcb1MvZ86fv6hKk
adkU3IhzXl9QDkark4RHljK8vO0F554pFJuppAMvhvkZaeB9lRD2EE01hxsnSNZDGymYZfNvvvov
Hya4dewsxFfiFnn9SZK+G9x44P0dg6rbmDUWPQdt98pIKsjocfr9/Wf3F5umxyyZnxkIH0neb35k
vJ5ZVPSaH3lSeo8yIsQRHsS/qRF/eX8tOhk8SdxeqBOvv1XaWlFlOXW7p0ZWa+I0YhhtqVzjr4Zz
jkx/HSFF3RhTg7IkZO5INyBHEG6czbP3uzXy56I88MBb2BTlGNrct+/rOPUuzdOMDwNHeIspBC2e
mi9oVAPWLyxjXbdFuY/9Dnt11pu/ea3e+liWjZt10eNmc27Ho/fmWeuiAQ1NCXkBbl78pfZRm6xG
FXVXbWK5WCq8yvPWVc8foPkuGZ8MBCi4GxJUiW0gFy7O1qMxjRdDLKJwZXcdRNWXOer7T8YvFpoA
miORMSYGKeRvr38yKKrJ5JZes/fIXtkRTTxsnbaRW87yyW9uyS8uhZTA8SUeH/yFb3s/SWq1dYOY
d9/NYfHdERMz7zIuGJp4ZvvtP/5anEEBXXtLS+2nVa0u67mrA6fZA1ZUN7AvvV01+eFZqrqn96/0
i0WMK9EW4YiIXeltpwKOb5RWPVdKkMhtALjWdwTREQxutnhs9P+ydx5LkiNZlv2Vkd6jBJwsemOc
OTPnvoF4hIeDKjhUAXz9HPWsnqkqmZGS3vcmJSsrwonBDHh6373nCooy63T+N7eP/+dLyfnahcVp
ueQE//mqJYlZETjy2j0+bLkW3qSgTgqUdNPu/823AjbEF/uXuyaTBoiWgDSbwx3rn79ZWLj1SJKd
t4hLVfzOn+FI0ePnKjYsIq5obu96e+Mzk5fr1pHK2HFyHKftgkNfwBX0+HBlwAeiY9zP5YsNsTGl
OYKmFfq9MSuQaG/TT0Bbxk3hYE/eJalGFPSVzpJX/ErOOvBrfC2R9JS1UwT85rNn6MUi3vBlSxSN
NURSpNaTP9qkNEqwAvYut8Tkb+E+pvZbpKxM/PFzxJJk1XCCSc9T2jkUWGRFlz73ZW3Nx7JCXdsT
dhDuFsi5dRIL9t49hUyyv/VENYY37jDO8YPfE1LY8b8NhZMczAaLQzdieVfhtE9uyIdrapbn1Plu
9FghSwPn36mrjPpgdQWx0znp7G4VpdmLAPBMQn8kr3ZkiZ1QAj/WdbGbi2xOtqIh83PJJcfJbE21
Ea2kfa8iqiikN0+bWpKfOQsD4zG6g2jsTSOox4LfAIH1M8CmTdVxPEzrJaQw5JHmcgOS39Dn871i
G/dYZW43bGejjYKrSTtJsh3BZoxHhthp14ZTlO1csGDNirbnZVn3fR7tKza99bZkiTmAxrKhTbS9
Fz7jIWDjW4raYYuYSjx5TYO3JBwf0Hl3IyG817ixy7cSH8B1qHzSbFRDHow5L3Uz/N1Yzruq7TGr
BNU1ps9CuimREzIke9ul6aFgHbtLRnly5KzWGCY+88IHNzfSkjTmk7PDKPTlOoZi5zaz0Xe7YO+D
PNxGbubv3Whh961Y31Mgn5zZXU2/ggHvtzvO+QrexOfS+t5BEuhfUXu38rLyhWj11ocYee9Fotta
ZpXdY8Na1oDgrDOQmPSGIBg0xQC0dJ/FL9PieHvPsB6yjCwruY34GFNhDym/GBkqMD6WPCU2fR8s
D0U5HduB9SkeDY9/FNrNQ5LG7U7FxEJsMYt2Ow3A8vM0xhwQgKJUDuYMrux9HLpXwhnT1lJhuluW
DvwgfsYNyAp7vzC6XuOkbD6qUAO7sSHhv2j9zWQO3bdvsKYyBmKcIYI1e+raO7IDI/lfxdMR04h9
7OcAl84kTzgld5nXWLQ+zm+CGMhblcWHwHMfs3F+I4oDBoiKFszC8ZvwjaTjEyjCoxwDiGtGS9TI
M55oEY9PfexkG/Z24dbMXYPr0GKjyKNlk3JuuGadIe/bpAuv/QijUTn9ZZjjADKfpkgaILBa7Gqh
M2SHrBck7UQov91+GInEgaYpNgWrYZZ1Y91WBM5XTJodGR/438NTUYfpsrJ587wKm8aeTdByjuBh
yk0ip3P4HdNvcdsq3mUwMWhdLayjOSYzuauhxi+7hGf+pd5OfCC2MX6nub+Es0pU/z6nXdC3q9mO
XVVsFqKd75iIdmaekHozyKk0+8Cw699TQDPjwSlg6WxE2LEDn2vS+RcDOjts1yCkCwbHhmeckGfN
HpG2JWbU8UoBZqnKzRIK+fRjobPLnPpKURXZUeUsyz3yfbeWwgZRZ1ItK1Ch0ynNevOXb8bMk+i7
zTZYzPLc8JD9PeB68LflnLBMVV7mXKap9x9dWcTfEeL+CA/TJ7PQUK++WeZwembPJL67pgONOove
+iBw1W04onl3UWU37yTA1IbA07wfmFieQlCe77Ln68x0QxFos9sTdSrlOpsq90hauX9FhdMObDoh
MCqPvBNSaOtvKTnO323jFrtiMtq3oKVHJaf/oTxCRi52GSmPV68mEIZRWoHRjz0MZyNgRUihtuER
eXGB9vo+XHoGriPBJ/CeSMiQz4eo2xWcm8RBNCSgV0OWyJc2VjpqhzWCrpVExdm6Nt02WgtWg4Bt
01K/Bw11AvybPpoiLVd10I2ERXk5jRcCWvyKgSYJnBN74Uf1C/kCkn5UN0kcJ3dZCI23Npvlph5Y
DLupy1d1gO24UMEe5WB7y4pJpD35TZrekXvB88dicotw5t0lHR/VbVWLZbeMU7FT9eSKPUSD5K4s
GxmsGw+cLh+ilg8VVxcRvj0VInLvgjRtfnUy6R7cBStfn/F6Z3kBFZeQ0j5MeVENemrPBm/Nh8br
ml+ePmGuK39pwIS17NB5ZbODB3KM2x5BfKtz21Nj5dFlkX3za5ib7k2yrcfiHbS/KXDCzL+AZSLK
U4n4lKBGYMsf+q9I9d6du7SGws4ZJXdT5uEHJZ4l5i+yii4m9MZWlDrSOQIo6GLxWG42KqIz20jD
tsVzk9I9DBMp7rGBmdZTY80evP46fm7o5Lv1vbH+8OkZ2QCPpizHJgNtYUNgiPRGx94mQ9ie5s6M
NwnB0LMmJB7w3E7PoZFzX0x0r1jD325MI7kbMasvqzT0mMArAiJ3rtOWx67QSUPcfAV8hULFJzAw
/IFYRhpDq8phky8N1eYLn3NkrKp/hXc7f4cUcX0FCWVocTyXR6sb9Lt8pAiVnYvtPWYilS+UpOMm
UjU/ZAmU6hoOXfPp5Kn/aOCWLMEgqPRu9kVFO7BbdW9lu0z3od+PL2YzFddMX27cQOHFw0J6bV3J
NyqMeUdDBtYShoz0zu151cIc76+ZGPO3uWDMMiaSgYQswvhKlNE9tgCcLr6j+Ir1UmCHNKdnWmT6
r0UR2TwtHZL41hDp/B3gX6qw11JDu0Jv6TEp+oaiKMmoybVS3ySAHhl+fHVTjlyrZgTVdxRS+im/
O++kxWg7br2+yzuNe1Z6VxZ5ba2FRaec4QCnY2Nacq3NPkzl0XfqkHbMfviuyaIAuTBFDsVGtd8Q
3a0XNyFqJVVv/fFlTs6ej177wN1i+a7tvOnWeJ3x23W5N/6xQ1LJXDMsPUbT8LL4PMn7vakKq1vB
TIF+bpe0Qg0md7PAl3+mJmwfhhjUEPaX5naQc/M+wRZ6sIYwuYv9NtsPEezirA+JUPepjoqFfL4r
Ko5fW8xU5gN2m557PAVmwKtJw34zUQc3nInjXTPGnbY82wG6Kf4dFsJO+LH04XAbiybZy7KUB9cX
XBoemxencws6fIMku/ddrL1wJfrnrpGkN5f0e0hq/lPfNM0mlo3zy4sSb+c2ZFEbFzuU7UzkRqTj
7y1erxUbTXdTDB2fQ8Lq89USHZbsklOD7r1+scvEhaRcP9LheQOGMWMXaWacZbpuo4jK37boP+aY
ShyGTacpTv6dqciakqPmvuEsrNfp8bmZfKO5q2YvfvRju9aWbbp/hkws8HNZNraWZx69bDjJeS43
GZ/NGzNR3QWKe3VK0mpeMeozAkas/5BQPyMoi8ciqKZrUUvnS9K83GamxS0N6sri9O228q1mPQ3u
eZpy95V524RtMWGYVHrPVFOXjbJ8bOOavkvqiJnwclo2w0klV5OOD0rOmoMPuW4TKRiuq6ytD6Fa
PtH/xHshyNXwzOFFsg034UbPCWcdYFhO13lR9MfCMEGlxXiLCuE2u55M7VnEYOld6KkP/EuAKB8b
T2Nr+NzqouQ69nyT0YuD+5Ho5QphGvw5Vc2fxKn9FwL15SHLgpcpN8UeuTRlDmSUWwmdYakzld5k
IcINps9jTGLqV2rGaichCe5BQS+bMBudjZJ8GPsmpSu6QCpM5tk/M1y4r7nr7Stvqnd8nLgB1zmn
08QnLBNR5/wt4Sy+To1r3UYiWnAtCPeJktJ8PTHD7qDk6V+tL18saKMPM5jMnSf7qd0FzIUrwFvQ
ZKap+bOwarLXTTJkt23O2wDUWZKR8aooLmga/Mc4SDE0NoAKWSCs4Gfb6zHwGejdJP+k67w40RVy
GKCz5yvPNchRwf9fTPt1IOy/46O4I/CQM6h5HgNZMN5iQY2fibsyZrgSei4IKyJhQ3YNzW7ZUK8T
nvuZDFVsptvUwyhXOJ13JxqvrtepiiyWFuVynOda3vi4qStmNOoRwPJUgJKnnJC/k9YrEvI6Nd2R
uViVBvQxGk+VvIniIX8TtuvvwY5VPHImyMTt0iBpjJkx3Uex015mxGxOdYHMIL53tAVEUPqvXkC4
DaLYIZbDWoZ9cVNylc99BS+id+uS5aiCQa364YLuSxFenx+syYjeInamnHOIwFQahwDVrKXRXbNa
UojXcrDeCKB3x9oOflmL/yfu6vaDibX8KHsQI3kPMDkoYTXghk22QzCKh9lnYinnzmLpTfncOsHt
2zAOTXg0AdCdDIe2zI2kfS84BIVFUq9y/frOUImmD8yEBJBvCDjYYY43byxLbkK0/OUfQuTVg92G
4gH0NKTUDNzjPk/V8FX2tgmLO0+/2thcmrVt8AVbXAAnr8vrx9klSPfWMfFw3TIOOYR36dCUhu8c
yybkiRJNzTtPS7SzpbTIPScIkkdwZvYT8zEn00Kk7ikppv5LFHCQ+rFHROjnUXwXpB9IAyxD/GH2
ufWr+EkN1y45+76d4g9gbBzC3TgjhtAscf9leA0OaHuRpEaWwqsey3bixtCnk45kJIOsd26kUDTG
KeXtkdojA05dQdpI/RHWQpTU8Qe5Iv5O1ExltwnyqCAmUpm8jSpnHiA/9vyUpMexS20qXFoBhxgw
luTa3Ko/Z4s3cG40K2mla4UxMtkxvPKVFwO06NFVyI+b1I1mY2/MegQY2JCCtppEdMlTk/SI31GX
sS5jn6tkLDzq1uU0xh+ykxjtkzED/wHyQXzb48h3HVsHfpRynejjrxfTkzQArYDnWhk0QBNnWmDh
6F5xnqj3DrjQtdNCrCFEokUBkljVo4d/rNqXWY7cg7Mg44BZTMWhsVCB7jAPT9Zu8BbvPHdD/ejR
DNpwCdm30nTb8vsVgYce0jVmkZ97XAySvm2MHzeRHOS39NFGV6MN1+fGN6z0qZilTesIHA4Bj+mh
CKIWV30Tmk9Eyvv5MCHDx3fuyC99sKXJz8hUzk9NMywXz5+nymD/V3slvJiMzy7afzpv0GV4FaUx
8OeXyu6/Mk4vGVW6TMRzL/s/GYiXch+NHeiHMSI0CJCBuqd1afL5WSku53Ko0P9INpAnAYI5MNF5
QFfzo+l3iCgduxXKRdrMo9aqcjlw8xDm+UW9thkX8ClGbFX2AvXrLpWOCY+MEZIOPXsghWWnz1ZO
ux0dq+aJnXR3UGJ0HkQSThe8TNnLsqTqWdmu/GsN9j/hw38TPrRs/H3/IA1vPofP//VXPv32U/z5
z//Y/6m75J9pfX//O//Xg6oz3BEmI13o6Drsu/7Lg+r9DUIs0kSAx0f7Ffm//suDivZL1mFI//M/
HLjdPBjwmmJR0knE/5bl1PyXBQlHHpLufDETCRn12tci8z9swSO7BoFSh+XBCZN3hVN/NfTch1gS
vlWG/9hBu6+07hMK622GprIbA6rikIYGrREx1dtHhyDEsdcKUgUe6hhpVambzWYTaKVpkFH3Pce4
IGutQ9VakTK0NsVK2bwaP3qVVq6cEl2tCbNsFxsV7TxJcCW1Ht6rJSMzM4hzpTLFVxv1kbElrGTY
VENotQxRa91KcTf3todvAEUtR1rD3r08eH3sbepABWsI1uOTnUXFOtGqHIk5FE2EOqUVu35IXn1X
ZCtbq3mB1vUGrfDlWusztepn+T1ii1YCGeW3LtLgiEQ4aq1w1qqhQD6sIdDgiJIKthbaYqZVxkLr
jY5WHoF4MyJoNbLTuqTSCqVyUUnIgX8NWr0kNBhz0ETRZKj5tCUaJzLdiScFrJIMoZJWZUrhhoqE
HOKo0iqpQC4dkE1RWe5iraPS1jYdGgdNbgpq6xppvXXQyiu+nB3w3QeC6OJa4Hq5ZGXYjaucjTbe
9rG86RonUVs7BFfekll4GzkxPrCod49Obwxrx6kYg5tEdo+tQ7mx7ZIYdYuZZ5ohvO5A21DLXafJ
bknmqrc44naJUTV6mYRT0MpQjwg3NapXKiPALLSoH8HghQ+BUtznSodBorSldxicsHkPwHj7DDSy
fKmKyjt7JUq/aZegbaqfJ75VIpAnZtNdEIvCDZwOixcvskeL8yb6QW83FeSAmJTCQl/oCVoaU2ob
VkFLK08BcNmq4eOZKHvnmYXHzlZB/hHYzBebKU6geNvouT+wrNCJxXYSGdHJoiajQMb27OonAONu
/tE0FPutwBPzyKKu2NqJnHKpAaHxfvZkdjuC8KlWY+JOwGh6rp8S3QHCF9t1D/vnpoND+9maTvky
I3P96sbAORqAufJ10g+8ql3Nn0nldM8LaKwRpiGpRFgUntCKMPkNfEk8E/O4Matkvrfhu754YzwX
B6+X/PLtnMxXGs74GUVtcooClX7ua88v1s7MdaBFjC8InID8X9llFYAfMW+mQTTvKZ+/feazWMMC
yYmXvCulrkE6lC+NRXwUkgkPRGAse2t0mj/exHkyHuvm7ucny3HnhjvI9Hz50raDh2RJkQi8jiio
E6fhg6uZs64xiO9SD2qVV41Pfe6qde1DRyEtxy/+c1Blhzs8B5PgD5Zxbh89yU1kg0133ppRj11Q
ufnHzzsNAAXfDVi0HFfWzHklm6hxp+GGEGADsnPFcIbGicDywrhmv6pK7zEG4QYP9K64x7qIp6vF
TLfpOk4ldjIG7qGRXNRxdKuTIbQnwo5VsyuB3n0NQZrRk1T7d6Hlz+c2tuxrDOj5qlpDbFPekSTW
Io/ItY1OpjyRIi/FE19IhnxHAnnFrkxS47FecD0uPlMv5TGE2cAbbH+ullACkHgyQ6Dqi7ga1hYu
zHWt0yazzp1Ybe/GK/8njuInfPlRsdgOyol3/cI/2AG9h0h+a/snz5Ivt32V3sp2vh+N/km2zOrS
qz8qgE2J8GdCmDf2MHKuT+5TaRL0HtKDyLtvjzRN5HAiGZiIKzu4Tj1ZX5nuB7I3SUcIx9NxHF8H
c5qYXl+SOnYz1+tQh3cGnmMjCVV81VZm+Vemn+dex33AEdqbQkeA/IAwkBXgfqQS+zabImA5+aYn
N+ToAJGlo0TWZMPwqRO2NUrHjfy6yOGrS3cL1BVRhb3yQeqA0vCTVTJILVXJtAZY9afVcaZWB5ty
HXGqdNgJm+3vjvRTFXoPPCbLdSFHh7mUiJRBVqonM0V6lMIoHaMqZTnghiFaZeiQFQdnjpFAouS6
8f36cdRxLBgqy5cgoWXrqJb2HVCqPj1W+dicoqDY4wOj4N1buMA67DW1Y7zKdQAMLPOzPzO0M7Qe
Cx0SA5DlHJQOjpnh2GwnHSYzSZWxgqNop67fW5PA2VTV5gXca3DqdBwtn31z40kSXpZo1waZtdGa
v525uTY6zJbpWBuwK/MjQLTbWGTeBgyNn5QjEYPLJZwvHY2j04UFhI7Lwelz25VcFu4HOk6X0P/G
8KpDdgvqUhQ/tmTvUh3CM6twvmWZSjLP+UnpVYNNYq/S4T2aA6pLTZ6v1ME+3lbUqumwn6NjfxDh
SACK0cgPRVWAtwY0vuotooK9ZxfbRdjHWRD8dJrmc9TBwjbso01uyTdThw5NHT+MdBDRIJFINOMd
Tv3e1FFFpUOLjo4veuiba8qujZuObCPMAXPt8zHkZEXwEdBev4YZsBmwK1yUTkcyJIRfbuDJa6Cz
k4VOUdY/gcpeZyvVT8xSUtMw4WTJn/OAGjdXZzF7ncpELytPUScC0Nt9zHrWQJLwyXEWPX83ESDU
dM4z0IlPIInYjNKWycrRzpCmC28b2aiPypzLD6Vjpb4OmHo6atrp0GnJp4g7+U8WNdWx1Pgnoerr
sKpkVWKd+p8Ma6rjrLYOtoY/GVe0y5dBx159qyNA7yCYchEhnMc6LiuLfLzgtXJ5x1RxsqpbrwHI
uygeg9NY39YAzk6uDuTGOpoL61OHdInroi+R3F1+UrxDVBm3QxJ6RyaFYm+ZdbvNJniXkGNqd5sS
Lq6Ebd9ZOnSsukwdYLK2r347sJbV4WSOhZxtA9VvDLeh7DFYjoUOM6MiGydTB5wbHXWudei50fHn
/CcIrSPRsQ5HYyX/Fei4dK+D08VPhFqHqcufWLUOWI86as3McDOxlcfAuk/shHMwiez8J5udV5IF
tmo7cD1EtzMd4hY6zl13hUvWdbkB+UChlA592zr+7ekg+KIj4YUOh9c6Jk7Bc/nY5jojCY/n3Rmi
W0vHylVAT1jrz8Mu0pnzUafPDYccegeXczPqbDqGalLqLMd5gtZ0sRCeb6JxXvWm8l6cZtpPako2
vbM8zr4T3E46A8+CiTR8Ze0pfqS6z6K4QtbJn3aa947O0Mu2LrdS5+onc5pOmSRrD+Y+Pqo2vmRJ
e3Vjz9uAj86P8+JP5zjHvcpqw0ipZETWhXXB3dU6B6PhZzrnk5YWfctC5cmD4+ctqJ6xVwkrPeXK
ZBUZRsIjIWnpyikiM5kRClQ5T0eoHf5y8RhVgAonovC2c5/LzRQ2NjLfWEx5ueK5PdYbQZ2dvaLU
NJ1/p/T6SZqOnbi2DzwNXzlLPxhmJHeiirTkM6rHGOLv1pqX/jbJPbpdpOfeICy8tYuTbZfGv2ZR
bdCDOUB0Ymu5KWkwuGuDxvvV08qyzu1q+WX11nCjRGDsMkv+6ZKZZZxny5tQSmcDHMwFMsHph6N7
f4/QY18QXNprwqiytWMk19kIPoi6xatWjPmnGpKZbUjnUkxBPZcwMn+V5KZJlVdfraXMJph1Ycqj
kh5OpOtsD4/kKTKofaSi9rw4DNrIAl+BrekRraBZgvqQsnZ/pyV5/njIotOcLH61zS099MOzG36Z
iIVfQeHlF6Wqnjm+dw+On7Hcz6NHk1CNqXl7i8GufCiOyxLDJlmoX7m4bN8fwO4tr2Vnljd9Kn5z
AE3Aqtq0za7UoDWaKq43WZX+boXgqW+04oskrr5nxcOwG6tM7jrL7N4ZX/ytzebhCtib7h/HujpZ
7t05+ZL0KwvA08l0Iyou54VP2lipF39U47ltnOqylDIkcDIP5V1RtRASQL6kvzCEmDAw82zagUPk
UWBGHRsnjoY1c0AZhV9hYnLjkIlnXdk1hK8DXu73xRHVryVlCYs877gGt/xA40pNVT1Vep3v6cV+
rFf8PTdGsKsL2BPW/402AlBFW9xm2hxgaZuA/+MY8CowCh3UjxqZs+YtlDCU5D/uArA8wxOinTYd
AAr78SAwPWtLwvSXQcHRZgVUIvmdagNDoK0MnTY1TLgbCm1z6LXhAVX9UnSj4JyFGcIXprxPtEHC
0VYJgLxMt9o+4WkjRactFbk2V/CDPXPwizcBLI8d7cHhsfxxY/xIGf+j+vw71QciIH64/z9y6vj1
mdb/lDv+62/8XfOxLCLEJHvJ9sIX9FEa/4/mA83zb7CkLI84oB/+Q+rYjUgdmxzkbJ89BlEXxKC/
K0Cu9bcowu7HIszzdCmA89+SgNx/MS8SQSLXzI9FkIPQI/TZf5aACituRy+I/Vt0SeOYUDzbnumU
5BZIs8HM8lGjZguHw6YZ+eXjkjVe9IuU6J8Uz/ujGxQ0dlk1zdm+Nb0WgZGdccNO6JP0psZssv2Q
cqalj2ogT8s8XFkPJeDnEqXaZ7NqY0O395SOOBdR1u+Z4PP8NiD2zJGpLcMdK+jqKOIZA2A+tmtB
CdKmEqW7Ibbj7XDq2fY2j8aHAmpdt8pNFV9KxsULTVLDfvZle7KjTn3BFP5wxcBkF/UmYOA62JtN
1nx0ojDXzDY+S+f+k6oTi98X7Rcmn92lZ/g508FsanfHhTJuq9yIWWMHcpcS1uvidQeEUHaYQUZL
yJ0HmY6TTqbyOyNN7VfKGXR4u9mQJmvWPeyD60x06DqMLT1Ng/laeln0PHnTfDdVUPwaO3qdptDf
SnNex44UD25utAd37OzbTojuOCJGrM08yy5C1uro+Wl2ExnlZzS0HLFwvG49XA3nVtDpU9aG/NUX
QXycY8/ZFZVVwqvNuu2Sh9Yfnblt12Hf1YfIzv6MBAC3bKWmN88KFUXIWZ7wvAhheIsy/LDtkehF
QPPaFNavIhOvrcG3hkSGvzVVEue+4W0Z/Oot+Se6ARpdfxyoimNFyZnIWjlZJB6DZSJQwB6uOep3
5HMLkWzHPpNtDApUcUDJaLMVFaYEtmsZ0N/J83dvssOm2YtV9bjyCyu5uoVV3M9zv0B0SM11upB0
Th2ag0EVTx7fxamRyAJ37+Yl9kdhONmjgqRz8TBTXlKGpxtCeWS50ljdq67tdlXfT78Hqp2rFRSA
YT0WRvMdYXYcAUW51l4EubowomWHyav6ywAJETiXr5KvFPvAumzYKxNVrpIV5afB2UJtqFfZEJhQ
mWdz5XcRlUJ07VGo1vp0r9H0Nr5AFCQxxabFxqFUtDwrKKfa2Ekqd0CHcTUZgqa8WtjRGXoXx/mh
cTFhMNF1u0gBpG35oagYb079MvfAWehqAKZjp9812t02DMvoQBm8f+k848tfPAJBaZqD7wHmhAnE
oPlhWjDgO3iTdkFuRq8IUiBbuuDcxIiewOBTBArP/CUpFt3ZnN1/FxCYTsskJA1fMvX3GqBIMdeg
3miDcO6NIqbxMKCDd6ROJVlXhZrPNQynYR2iM59CgPLNBkBzup2x6d5jJay3S8uT2fdJLg2Tg/uQ
9du1xK6wD0s1vuB2qvFTVvin87gwOCQn2dloWJt71EkJWln4lSiAIMpql1FPYkthSurkDMpN5oxX
lE5nNB49S9hsK6laa5d6JtuyaOaSDG58k4ZVd+/77caKw+4pg7R9hdh16Cpnge9mokhNwckb+Vij
LNvTMYsFw73y63vs1gYWTCopAUmF8yO9as2N6KX9ZNswnjEqtBvD5/A+qk4d6WNK42NlRgGszxZw
J0cGZ2rMG+ZOjtC1eoBL1enSwJzavZDmqVFjjJg71nR5ONwU2miTOMo8Lq31hdbu3zZuWx2xf9tH
0Y/+KrN6sWbTTmUjF3kPzyjdxFnzZATNjOPYdoZHDlnzHzoHmzVgu/kw5wzU9MYhfnfU5wLUtNO1
lXnFHv8cXK+YG7lpL8M5S8fpuSpNGCtNlaz9UPo3JlszhF1uRBFJvU2MZeXdqc30MONSXhtUBCB2
U4GNXuL57zwEFzxYkfHHyltjNanUWZPrHr/z2KhBlmf1tae9HPOKWDFEmZ/JIpJtS6Ut0E8pya/3
Rrdu8Im/20syXDpRXntU0VMa0bTtdF1zxsQy3C8VpwA1hcu9aWXRXU+JXLsaxnjZuonf7YXLSZIJ
NdxQsCE3Y5C6fxKt7Khg+k3tL1Zb7pnlKi5Uuu4wBFxSAx2kbjz12mCHXrtWs1zJt4M6cmr/nQgN
nw3HbzC7htiwsmK6qdLR4IZF3TAuS/ejKCV2haDNbq24qvaLWVufSiQuOuvyzPEhXttqtg+e9Bto
gPQGPmaZNeFNW8KjiMrrYlpHpgdzFXWO5W8Lc+YCV7YXbYJMPqimSF5h6JKkGYEDzn6V3udlP1ew
6RL1YiZ+e4qcNjglYdqE3EHj6MB9E4vIYF56miCudNndj0mGO6fEKYqfr1h7vPee8tkW2pK64iNB
q3lkYRZbkvQYhca1QD3mrNzVISpLDHCnSsJDNvmgtKjH3GICFWszjC+sdYt9jXPtqKVRJCFMRarB
4MQHKt2NAldaMoz5yuaAiMc2FpfE67h9q1h9ppnZ7A0Y4edF9sFvKyjLX13fGLde3z30jvAeMbU/
wxgkZB7FLQcfh0bTwVj24RiM29YL5DOg8/GEl+czXzT7LycB1BYwayUH0cO4lJhkwXf3p4xzHIud
xL1SEFTfgyyE2sSTSxKgfMBAZb9jd1MX7BwyZb8dy1crywzdJOddRJPlJzvzdrWTt2uCXqgP7stk
KHdl4hLfZtRZroJElk9RmDT7EW/iHQYViyLrBrtwG/8JWRKsUXDTPfoWZy6Uh0NPjP+Suq46N1Q1
vcmoZ4XeQ+hsFtxKru8t3wQLnlJRVSAC8+CxoMptN1gFuxo8lSs/d24kd1WITtZH3HNsABGI3bSp
LxROzji1pgtVg+5z2RYsSHBlbgE+yz1cgWiXTUX80Y3zROY46z44pXCEjcYIdcGWx0Dl4670+w9l
cV+JTGHtEo6qhT41lmP6aYweWwt40asgzJdTFJFBKJLyPA1nyrZctKVayFu3JOdG1hMXjhmUz7nh
V48MVQU8uZBHvWdxIMpUEeZ3dT1YeyAAzS0utZ3wnWYfTmZ3g4OUwMXkGfs0d8XOTO3kEmDv33Z2
Ph4STo14BzFK3yNoTcfULZFdwxH8ep7TDOyqDzqH8zXeXq/Zc7xf7hq2QOvC66xTvXTVzgvV9DmG
cViuKA9hSCno4V4VYPGrlc/+g57cZfpdwfn68EnYmoy5nyKJ4g0/yLcYRbvL0SmoI6qMjmofM1yL
vDAOydKB36abCZae5RbVTTPZ7GMK18cCLNp0jdfsC+edjUNkUTzSfMwBXqTXN0V+x9y7HjKz3Cls
FTszbniCqpgaAe4D6JxMm/BfzUPsGOZ3SChuNcwlNMCBtUbtDxBOtb+B0YPGm7J48PCmOyhMM9JP
3OvVn403gUv9QfI0OdhTHG+DaqQGgjVEwUpt7NfsLPpNq0o0aApfg7c2NbsIJF+gcwzmQ9DwQFr9
b/bObLduJM3Wr9I4180Eh+AEdB+g96Q9SFvSlixbviFky+ZMBqcgg09/Pjpd3bayyz55X0Ahs5yW
zSkYjPj/tb5FJyJDmt5bnyeIfeC5JyYEZRd0f3Ib5OKM1eYhmCKCG5EvBkn9OR1KRfezrIqwfPSn
JM/FMXKDND/1UxDWj6NW3DWkPFAF9SqsWCmvshaFvkPr0PLVukJwsUESn5MMQP7VxuijrMdmrKcv
Eqn16xhyhqwR3A/8mfojIWTRTtsA2Sgkwu2zFF50BKjpcVBBc9NIfrruvPrZ4c1zct3uOCL+pJAC
xkCJ6CqFkFGvYjlVr21kWjd1OgUHDx0ebzCbubM/eI8wWOWqoev1KgrZRWRYzPIEI2Pc0gloL23Z
OKDgAKUbpSzvzRHyN+pXTRE2GYe9KPpgmQ3Ig2+ofteCJYw9diUC5DTfe21BcHXh2oArO7RkZssS
AEXhloYQYbeeLp2Vb3A8M5c1gBAl3neIhia8KpICdWcRgtCYBWka3LnLiO9qnRa9fh7d6BayMLfV
LEJCPdEtblQWp9G6H2bzRsvYXpMj321aon7ptULOH1APyeA24CtME5zeBjIztL2rTlblcSqz7DEO
CuL9WHqyZ+rUWVdz/FC6c7cLlpsNqj27MsKe3Zdrl3A4IjW2SKgmtfWIMzrorGsegOWaPRk2/OhA
Y+2Qd2116eMQ20ljNU9t0lofLPS7H6o6fopK37wWNlopWjimsXdsiQS7CqkIDco8+WEpH9Cyd9Um
imTl3yDdEvdV0rz4c0tzR0KixYqbmIQP4XFJ1+kcC1S0KKhuAfgW7zOTNlaQjdFVYIeEUenBsq/Y
CpHQ3Q7jq8IJAtZT4DQqY7nhjKpd1lI82kxtBTHZ611q+g1q4L7BAr2B6DJ+mln1seI3wMe19aTv
Gn/JjajCIr20MepZs5npJKJ5trcdvNqt7WOoo5OeHpJ5zq5xE6eHErbfGXUfG9jJYzCZxqciqOd3
Cfh1d+VZHhdHU6jemm6u3+dMFTYjfySbN/PnW0PXdBnAG6AnVcWFDDESAGbGVTvTarEacLsEglOK
Z+ULmD6s91UWWYhhcf2y/1wWspbbXrsOi2u00IvGbUavAIGTpLAOf2Lzoe7HoLy18qxzsKJ4bMYa
i68ARgFiMsAbepS7EX568+sCpBzvrJDukJfQiksrZej3fTXJ6XEeDRq/0HbZ8PZ3g9k5vg2rxbd9
SfZ5O40nbkkLcbeOGxjxTmfV9Gn+vRSqSwTtxDMxZ+RS+81jUZTT0w/ln7s/fZE/wtSsxbX+g13S
DExIYC7UFVZlVHfeeq1lM41Z4VjjGbKTC2LXJojAJnRxKklTo5Uef7RL50pl9tHJ3Z0hWtLkLQjB
0Y0cZrCn/ZZLvQrnDFtGevXrk3vjG/3z3DxAXlj9obS8JQmVlmqIGrbHs5Tt2ZesFaN9qs5//yAo
ijBdU881/bc3ADb+xKZXjWf42iS/sAU2il3l17tvh/lXSfI3JUmbdT5VxH9ekjx/Gf/tmbbUj1XJ
73/oe1XSt/4IXIo8fgCA4Hvx8bsSzQ//8CkvAnlDNrpUH1GNfVeiCWJSUJ0xulGoQfdajMD/qEua
f7B7c9wQWv3Cq/H/Fg3xzSgVAZArmqzQfUw3DGD0/1yVtJTXKNOM6wPiduabvIrpItBgPs+Eim9+
uDX/y+u6OKV/eFu/HQsqAuTDAPr9N+HdjyI41RFo2QRWdfBxI51npa1zNjjhk+YOXDfN38VtLMcj
fhbRCwBEO/xLxbU1HGapwOR4pYXsaTQlKtNsIpO0nxYrSR95zpaZ13ocPeTMv77YN+Xe5eDQHzwi
Ynl6YO6WqesHxV9jmLS9+HAe5rbvX8sC9zGrJ4WiBEHvZQIjQ46X+TvCyP9yi13uFnmkwC0Dfxk2
Px4VAW3WjoFfHtqS+IEcAuuroqiBlilFNhSb+m8fEFwSYk0GEQolCuXLCf1wmZlpTNLu2nCfGFF9
8inPsCZcdDWBY3x00CM+//q2Wn+5rz4rK2gPIHm4ufZb7oXuLHOOo0lBC5oatMleRD7cPDemAnUv
UPHqIbXOQYET0te5dWmUWz0RGemP6wS0GyVXv/MvvabUumqVOyjcEkl3bU3h9EHbwW9GAZ6Mt4Pe
d9Hp8+6jOA152dG1/niDKopncVb2w96FXiUejdJ2o1MXF7j74xo3QNnE1ni04BYU8apbAvF4B/XF
CIt2T7qB5x2/WaBKLYmRc6AirRDoM5Y6bD+ncg4s+tNJmRwVsr1y+y1cD/8t94FIWnpqA5h4SpFt
uuwU7JlceAThZ6P1jXY7+GZ9koZGjEVv7i4iF7RYSnq1+ylQjkSX3c4sDJH5kCNHJiLZDcwS3iYN
VB7uM1MZ8GuSEGMcFnuGXJQ1BNT7HbHD9O7mxKL8HXoTRhz28Nl00wtURPdTpcfrykxIfvRcolYV
sBwwzctEQP4p7+mkuunOGHtMHXmDjGKKGvk8ZPhg59Z0Dp7KCcKblJLPQemoO7PravIVmpnpazKz
kGZt674ELds4jKhYKEoVyWcn6aeL0RjWo9svtrKZOHa6PnZ1qHQ4PXuYaIc1LSVcJYhZp8sgWq5U
5qxFy6LjgOS34d7CjUT+aTC6L8XAfQxmFINRK6zHIeShkZkWPtE9dF88YgQvadyF28YZ6QroOiWp
MJwI+lshGJwuf47VJItxCyTEIw03FLS6V0TqSAghnMhnWyvoLt2o8HgYpAokqJuitDzkDW3hfuWB
3hm2PeL094kaw6dAMp9u+nwg0Q6eEONEVZ54qTtkngl7pzsEKuF1qOEM0oSm64A5g5EBuNVYixit
ZWtqHr8jaziLA5XFjfK+rUDtDmfelGFF+DPFUA1LVHeYWBiAk8WfM8rlWkcRFtgU6nb/7f6LqXfX
zhCgSMEpBIzMSDo2vaF5/vYzfRRV9JjMjHljTmATKHkPHkZtxjgMdwP9e0JKl9fD66lk7+kQRNHJ
6pQp16obB5ZrbFUvDvST1kGb4ZjDqi9Y1J/7xuukuwrK3J4epAcUhq52PUVqR4aoXrFb5w+QkWqZ
h9HqfTWhyDNIwew6bE9X2hyycUPHWUcXKSsXnnXtunhHEpJdr+051M+AONl1AHJQ6xF9Wno3asMe
33fc/oSExUpddXZSQWgzcyycgTLwPOcYs1wUayLuHiWqzO2UYtCKqhAnqQPII2mmw+g0Ygdsyzm7
QY3XUo37KKRagPtwevRKuNyJjFIeu6Ep4lLX6PzE+tCZBEJIWi1UHybr1oDdeBlJDcQLGCn3Yy/y
UDC+uhFkZphOJ+UbGB9R9+E9MW2UhmY9n9Enx68ECKIULFP/iGmHirdZEb4xLMIFq6KIumLsdjVt
8ZgKJcCX1zBN0Ep3BgXNDYM7PAroFyCTWfiHKwLCoycHi0q1sQzxrk9idjFt81JZfnbOaDqIfQNb
RPGDDoOuNRVDSucklyQWv1gxL08XPnOMZTui7b73jIivNEbZK9318tm1+vCp1AkFTT8OSlKilJou
M3jepylhbYG7Tj5TR5kIsM3Hl4mMy6cMWvuprO38EXBb9j5rZ16sb7k1kYm6N4WcdQhkCGMsDIm8
4jNaP3rIsJBeVRv28CLeWWQbuEcicunhzJ20PpatYcyHORFDcHBKUkvGtSW7aeeAtM+PHi3pT3Os
XG8LguVYhDK6Jo89vmuxYx2I1X70k6R5Kvr2RZfTMvun1lNXhsMmG7hPU5gxz4OFSI9hLe2PgxEN
S+LcaN7IcPQf6JRSgYFHcHCdwaCnQM9lzXvpnwS5J8EOEU51Ow345XezsJ/KJJCbeupQUamSNoLQ
doOmnJAhtSqdiLR23xCfCsvh5yVfrPadm4Q2udLBmMJ+JHq73s0ByK6VHZNJs8673Lim0Tlw60pE
VnPvxh9wK9R7rFQBLnnHpCGBYNK3JJVu6A3dcz0FrEVk7+K5BXa6zi3FY23ItNimRSeYLEQRt+c2
6PSBpMrgbEyaz0JZE+1qUAh9NQsE4cQIMb3l3sygaXA9U0qm0RRPxjKUBiztiP0WBbm9oJ4aULPd
Kgv5e5TN2Xg9pO9u5NGsiwIjPIm2GefkBxqujwSEBwG5YghOThxee4VMy01sk+5etIr8mWTJ91Fu
3HVXSKGD61DSlsyCmiNnfExo8vl45qTD4T2XvvqVr/mOkyKSXjnRLF5mnTHhf5sC/QST8tY3Fmuf
Hs0iuSPiL0DDLkdxPQ6DScitS+IUhfbutXIofq4sBw0wX9bGffELvo8d0BDCMEGoUGtFgLYEZLs+
KwbNvubqz9OyKpf0X8IDWElEhsHny8c7eWqKFhmvxjLeq8XKR5+FRl5ByqpNvRNt6qBLMd1YXoyb
j7Jj/TzajUxubZSvPKySetN6VDOHrNpU+xfRyKKjXrEIKUvI/3GDC5FIGOX7uByFdxzyjqJ92rj6
gT6U++wlFhOrbg2EVLKdaH4U6OX4ZFjx4+jPKMZqsj+vxewECHwD33qg0W4e5ZAYX/sW+XYyjJjp
OGdWOemSD2zTJiHvqGj5kjeUuB6dlsCUVdyi6921viCeN57S5Y6i0kYt72o+64MMsLfiVe+rh2h5
ohkF+pd5KJeU447HaFikX616ezZbZL90RdIt9MXIfLIMLVyknJql5YPn4LF+oA1QwFbDPhwnwaXI
oYHxqZLh7JCAExM/tLCGjNh6lwWslmN0hj3pzxbLjcKs3W1qCrDlUVGmm35E0zF6FD9LI2QNglDD
PObAl85O2RNEYSSAUxLdbCaIVccim+UNj7+51JAIDrlKjA8YWPGT9vDMqMTw6dFBuY9tEvz0hPyu
GEaX6wBWQ42C6CI/PAndRagQnHuoKunGaeNhZ5kxCfazRbTFNDWHWvXxKu4L61IJphhEeIsSRLXp
yspZkfRemX81UuFSaqyjPW4cup09YU30FYktZ1b4WrWgBQp9G06wcRnXLAyGxrwF92HeuqVWGwgE
a6/T5X4a3GbL2jh6oNeldxkf0U3WJON2EnAjzF7cTGia73nafJerqTjy5SuvRLl0rg2UBQFg/Tgs
bojI6WB/J/rWpJ76TiJgfm5r2znXqlwC5mOTBeTUXBVhgXlT3TmldWHlV21tYzS/uoA6jo6jRIoa
2A4z2M6VP4oo2BvZ/MVtPB6IGHiFdy7y52SDm7CoWWgbSq6piqPK0INaZhD84/iMk4HZkFz7JfLD
QAijG3nT5QWDtEyYbVL6D+iFFZjmVTQVaCB1PmZwEVl2/2Yrvuw6ftqKB6igfMCBMEEpQbzd9iMW
z0K+eHIv3W+LfjVRnmyXhe+vt2t/2f0EC9eXaACXbT90wDfbwzBKaDrWvdwXcCzwTfi+9dh0S7C8
APV78sSydfk2Hf76uG8Kg4LDUhLE20Zdc8FNv9l1sSUvnKwGOYDe1XvpDcxAZTeRc059lPmrLit9
8cjzYaZQyyr310d/6/Zbjh7a7Ip5wTmJt6A/FLdUTyyv3lPhZwMyB639GCyzbvYtRr6PaSGtEEiz
LVlW3kRGMLl/O4V/Vex+U7Gj0LIAXP95xe5QkFcJA+zHit33P/S9Yhf4FNh8mxgMamxLyY6/73vF
LrT+oE7mBQuOOQRWHVAc/EfFzua3qIFQ5vN8TmLR/32v2DneH6HnE+eABRQsKNHGf0dJSA3r7cuL
6g+vN7rFpXIHKfDnkkLqpQiurC45Tg1+OPZfNQtgbCkn2fiIs9gICGhryJFl3gC5WfCSqNkUH7oN
Zre62bdWCVc5qAvvOM++iLaFqudx1ZvmdI/HphRXVuZr4z4Ps/Z9A4LAXQM+ibM1O0QQdcruyFgf
y6BZFRH6gtVQmjN2Sgib12Hm+bSjxpZlsTX3YlVldbil/++0W7UEZqydsYZT1kUSzXVgNJ9CguA+
00lTmz4IgVvMJkUE8snJDiIz0XY3FtIw+zq0+2TThaV3MwqscqUayKe1jZ3fwdFd0Xo1HVpxVvog
s0zfT4nZn9vYLi+LT7Da+lNtwBIJSI1cVa4Zo8/I5KVwJa66mGR6emh6H0P1P9qyTU80Sq6Q/bcQ
heq03rkVbjq7S1jS9KOdW5vJBY8het9+X4SI6FOnLR4sGwRimIiPMSybW7cmowuBsnM32Fl7ULUW
m8Sy7xJv7jbgv/ytoZGrT9Io7hzfKM5ONV5cky60WxSAnuTkJ59Bu8grQaLJGs1ZfrLKEpaLNzUX
1dKGWQ1JGt/QKBbnMakIeKZrOFyb47ax6/ocybb8mikv3CmSAXadC8Ic6Vp3sb3wsxuhM7ciCCee
kZBv3PEP+BbvQ7y6qxZN4VoW7lGNFFZ84GMPWds5F4cS2clhtXOXdiZkqzz5lJEc8uLW3rihzXNi
X6c3LuANdqmRoPcmjXtVT+VD0eYlGrWiOxN0lhA3CpQkCvP7tsh6lvj5sE55Y9+hz46w+NjTWYOf
20jIklvL5UwNKDIbU0Xx4xz4YBNYuLDGy6oabUyVZTidpLROTtKYR3bwrwU/fxsPorj3VcUKFSdy
ePFZK98HePSpcEUZglkwi2exLBUySQ8oh2VzNRtDdTFtRrTvDf21nQtBxp+9kq0jdjTbu5t6cuZn
lHsAW42+T44iI0UZoFrRIM9RYtPk+XhFq52AxmY4UaTtjtTwbpTq2GvhJIDgxRJtHWQTndKqUDld
XVBNkwlzbYiw/3pz/2TQw8FZdAEXa+4itnOKhS7mH/xLQ3aXOO2tgTnUopRDWKm40C0stlUgP3fS
9w+sap70gv3GwvCx9NtiBymh1yQt2ydXoBfDrHcq9KsRs2erLWji82C+F0OIhU+H0V6OyrgZgzDc
RoOMN5kpnpkMu1tbltPOQMdKYlLsHjSWyCcBmwroot8hNWzhXWCr8TLj6NNkXUIDn+EbNVQZy/aq
wD5Mq/o49+l1X/ZkTvZYunG3VhFNf2rLlChFSYJGVm7HUaY7Fj7TWtC8vJCXXtyzSo8PQMChAKKj
OFAbnu7LqZivqj4HxUmL7WrOJ+9GtAo2jDMeWs1aeoNkcLwfRf80WNrYG412z8hMk4oXrO7EaOIa
NERBwK2FkuVOR6NTXkOnOJdt8KluWJJ73hw+ZvRxd6Tw5LDL0uhOO0F6i0PlpRISfVWDA3BOrRdP
Kpf4nNbsP3YtlwzPTm5aWdinuKgQzdguQ9qMC4KzRUFHNinuNNMu2ebMd2RuQcnxK/1xHkL4xBHz
sxoYg6me9EfqQBRRy9RsHpoWq6PpQW4LqvK2xtILvzOkk3wXs9Y4OBIVwxX9cNqzhatM6CtZfZC5
YrmeVj2ZJbIKL33mf5U1isvYhg4yJkGBDCiwME5BSgxWlM3KOlqLtBwmpC6DizxXpp6xhOPNu8Du
y52mZMUrXiFAnIanpKAsL/ZaVf2xpLTLDpdIis+5kdV6lYgMKC1lGZuOfktta8XCLNjnA5Kl64lC
5f3EB/vBaSNekXxk6KEtU+6HzkrbYzKXuluR+OJ+6hn96doifwLlpBH5gv2R9C8NmFPa+rhijrVN
vk2jI8LZw6yK91HTH3TqxLdJMRQPEOkcn5I/XNYkjxi44TwmzzIQ3VbZotxbaZy8sLAzwxXwSKD4
5B6K65hSDnowIX1vNZNCfFASbcroKKVWYAlw9DC1f61yQTMd8vp406uOdftkNyYYNo3cZcaWhm/L
hWLAonce3pugil6a1kyf+SZjWgcmcoPZrLylYhd+NYnkA9dZRM7FgMby3siL+Uzc7MFHUvClLB3v
1a1CN8U25zQDiCuFMQny6sGt1aFktl13gWXrDXWHxRAQcReR1iXB06C0S15xV7wamZlhlxpsAMae
TMf7qBHeE9+RcCtRKu8GTAmULX1fRsT/WEl8aNNp+pyjQxBMRjGuxLxSd5OPTAG3bmLcpRlV15VN
CewZuGd+dgoZk/wa9cJf22E5Q6to8lfRN/kF488D6LoAPTnD8ojEvMQkm/CyyprE+7lxIMp0YxeQ
RAnrtdxqO6TgRdnr2R31+CUKkuZjICBQpRR4CCcNUYKtpkYbR7IN1V3lMt+saJQYn4WpyXuCJAXR
H1bcHqaGbPe+McqPYTxVwVrP0XCQVu8AfUizBrGTX2bvmyAVYhXUTn/JBHp5oFpOg0NUFgfeOdgz
xAZLvdYCTQ5nHm4dvzWfo7CPxLZKzXzaWMpwr4ZCpJcolOYV0nN/XSEyhhMQCGyEToJE07UU5aLc
9q/12DdHK+m9jSeFudFq6HCgMuD8Qs5r4i/EtjExoQJv7LdAh0Oxsjp5bw1dv+nwrlwXhsLL5GOz
2kx+Jg+dL9qKvkXVPudt1iPvi4fOWgOlrz/k2pYVfQO0IoASm/kLhGXnJjLRizu290nESfjOT6ry
pY67euckWLI3TPFRudIqx+AHEpkZESuFeUhpvN6Es/A/KmpM+Ewlrng7dmmyaUc7n/wRZ0cfWc5T
iEUypSjvTEjZWrbFVW3Xe/g5/N98HvJgD/tLX4I8oqw+2Yn1okIF3axy5Uf0NP29G+J7XWeTbT4P
MwvIbWyOA2PJ7IYVsAnrNWxQgm+j0ouNI66x6ANWseodHmCvIy07mU5DN2iUIIYB6q3tMLhApz1k
cX5nzkP6oan8c0z9oU5KBSPM2GJRRg6u+/Be9DQtBpx6mzgsMQ64wD5uYWQZq8CK/StCaqljua0S
n0hbsskWqGX8VAntI6QvR+SgluFYem11qQkALo7PHcWk7QjM/GBnBUAC4fabWTrFbjDN4dpCs+8N
bfklyewB9vfg+cC0EYtSx6GymXsUZmN8RJ88UUeEkJtAdnma82LWFcNNYk/5gZpdjrs8chFhpW2c
CXjBInuVGDqrFXIR7HdGUjC1OONNjdD7fUG54RFJW3Jlpq7B/iAarltU2OgmiRg75W0ZrmOTNWI5
xsdgBoO9o5Qz7IM0bOCGUxD+0FGia1c4PdDtJqm7RMZK29viY5hPuWHJ40h37ZorLK5tyimfoznt
4a30/b6UjdrFoVMdmiJ2NnY+v5caE8rasq2Wnmfj3zlNg5zdTNvDv3bJ/18hn+ayqfznm+T/Kl66
HDj/n8ylw+t//h/r25/4h9PODv9gh8x+NvCdpczx3ztkiPV/CMBLJrtjvD0gj/57g4wQBuAsP87u
mDA+a5EKfN8gu/yWy252SZnySegg+/P//sdPmW3dm1//qApz2IT/UNxaToeR4bIPt9iGm8HbohP8
P11SiRNfUBXKDO7JHNGLGEfbaPpN32e2fsqAJfa7TjsF38tOu+5nwtFkdW3hCG/snTQWIFneBAZO
WBphS400KMA2vWtNzEKabDbpzahAoymmw6cc1QD/copBzw4h7SDwbmmBSR/FpCmN8R1VMKpORUbg
aEDjJUztBeiLsu3K6UhmcVcT7t2wxcM/GZh6KpV1WPN1l0SV8Zva1Js4I5bSwJUp+pEj5LnCwTHx
c/UApa1V993sfpH0lunZlrGfoFXERe3kN6BN4QuQg51W5VfKm6l+FD4Ri+3aToaW64E9FU/vfhhb
d3+WHX98YPbPBQ1OCayD5UJSWdRIKITenJKf2VOJViZ+tdhC5jcSf0B+nAVt4PQqwRMBuYiZFzL3
EvUcDERbTzInVtiUdf5CS0tDIvIHtJjHwkRllGwJipiHzQygBQxJ37NsfUpaL4IYRNOo8c7znFv8
GHjfzm1WZtwNkJ5+fVE/V1gFesRlDBI+Sf2Pss/b8Dm4cFPK2q36YmIC8B7cKjXqS1lE9Xz36wP9
XGxcDoR4a6lx4hhc6lLLzf1BgaOLsgEjOkWvOGNBWWxlEbEaXdkmb/jk+Jm4RSTtOgmOFbdghyn5
aqlLnrrV75JvftaSfTsTQGlLsZfOLLWuN0VX6jDaDKfMe1Vd0OJzlTrryb3EF+g7x5iYZ9f7uzfZ
RQrEVOL4lkk1+1ul7IdrN6zY8GtqS5+LoVlARo2WLJphO8wR7bxf3+dlEP5PyXy5OiYuQcYtAz5A
3Gv/fJ9tAKu5TF37dbLiLhVf7AWTmBwiCVXliJRnucXobAfMG78+8F9GEqwXIG38z6be9ZcsF2pL
6KuyvPuMMXgIyFXwi0BdItvg4/mba3yTpLNcJLJCtknkNTGi8EX/fJFZXVv5CIv0dRy9xMfdoHP/
a0HftHHXvR8jPr+dwjkyy+s6bSvP3LoqyeenrPOldFhxMiHC18iiMrzPqAQ6iA9UZRfXObj0QO+H
UQhK8b++P395MEteH6VQcmEs04Lp9/M5W3BkbBaG1WeWa8DVVq0R5tlXxY7f/VDXpVc7G+I56/53
2XzWXx9MyFOxvYCwXpCRb6etyLDMSWL6/ET8gmUjJqAshG0DERxVgLXlUIEp9rwmuf/Cbp9K/6Zp
2zYE+GpMtnoE1jyyTE+Cae4/xRX4d1aqnk3eCvqd7ncdH96LNwOYE0Q7t7wmYUAE9dtn68b0Wcuh
rT9RxbB5FbNA9/Nd500tg2rWQETUVdjJzjsbTpTyNnW0+fgYVKTQMFmG2I70ZwZgmX1FO86d4fNH
UxUFl0Wkytc/J2ARSWYXcDax94FATLC91Dv8nJEK2gkb1qpqe1g0sFctxRNJymiZoo0uSTigrSdI
dcDt+umZtA6WECsAsBH3wqYtyyRvzqnXZDtb0EbG0ptgpL6TnsjImxlBoFkrp4+6+Y7XP3TJ0KgY
mu1cZ5wjBqSwAldWDdaHvKtlVm0HurXz09w7vnpUbeOpS5fxX8ZVUmXMIKsk8WqemQ19lkOXTpLm
YEwcafCiQ/WouZjaZGsdUw2pvMql6p3Z/CRF6IgfST2/K2ERkszV3/ejX/Ix082UMQV3LToDvc3i
kEMb6Rjy42hHlqMZxKF5ZyfM0+aZjair9pFQTXpToKnQV9SzpuqUNIYejsM0TIwlvHzLzEdciaVP
Ab1ePpYm6BL+1QSRzduGU6PvbCxLlcxzNlrfLgDleMKlVkQne9nGBJ7NDXXNiuHXTfEyiRUYO+Cr
NV3k8a8Uaytw+E7mxAF+/zsa2aAidFL6CwkIMgJ7J6zPs8s9GJxUc+hJJkyO2qm5pvjPuyqokHLn
3EAO/MA49kl+rIp2IL7CSsLliA422uyrlqhzYbdov+HymOiX4VKzqcu+OjlA5m6bRV5WXqrepVKx
yxb6g7eS8LN5p1QVhoya2MZiojH/4iH5StA2TrddH/d54BwN/HYazMqkuIf1xMawWLtMjFb0EBR4
5rPN7A8Yow+RVykahPEMSD4AiTVB49loj9UiF5HBGJpuGnSu0CJrA1RIQqteMQtsEQMpLqa2sXsF
OHgawa/iwGkcdcSYI/hbgNYLXoUhQwCe8eSRo7EOIxmZU9JcPf+Rgu9yLiJMEOCuaTLxCuqgyRkp
zgwCY69oVnF6WZkGy7otAieXnjsRMP7TQfALsoS1z2llIlzucaNK7uDA9orbSTV9GXMFS0Cxx0og
uD+xSQkXAh5La/Uog4p/Nhaeon7l40XyziwdZ1YZYkx5z3Wr52XySHIWYlnjtMsrDQeQv7Q1hcWT
cDvWjRWWestRj7jkbe5CUvsLK5iec5eVN7Dm6SBvm3ZpC6/h1wzLqHbStO3RX4az5e6ngMT3llr0
I0Fcaag2ViD8ZWZKCmBwO7w3OzcPY0yefa5jSiiMber+MXLB+c7VemL4B11ge2IblmCSKhYKY+0h
0XFVzqbV7IsGWlmUOeltbSVpBE0hG5YnDHFHm1AreZeVcaDvATp8NbXAtGCrF11njKecfFrOMTI6
nk1DjmHtvlSdBZ6dZPOMDJiHsGwiUZ3rrg6nYO2ZKWX4LRMx0822p62mG/KsB0LC4YJ51ERWkY1K
CWdhNriU0aiKiNz7PI+uIagCWEJzzWE2AQVLVm0yJUl8ndfJYPno2kN8rWudZsuU4vcjCoNdrgmt
R+NB+YcxBM2myeNTDWaL32tsNbRo8V2HqZIWA3dpUwIepyQ9mQbF1nM3elRWdlnVDDwl0u4RJW9r
TWXDQ3RrLrPgwM1n5ALZjnq1M3s58pNsYcANrfo2Wual3FTldB/22bIiRC4XMz1JQYjBeOoTg9lB
cRd5Fyy77xhQqmkdXR94+pTsT4GOGelB0SH4OiWTMXBoYWGJA9IH+YpvPRocvvJl5BKIAYiyWD6y
fT80DMfJw/Fu8FFuNfODDnCZ39JuaanJMkUhRJRNT8l6G1CBp1hbwhSHtUEiuf5Mg5PdyPd9CLP+
cnPGunHq8CpvmVVh/icZSLnDkOGBQuKDlW9D5k0VbQUx7BjpmomLx0hXMNsDmvU5YwgXBneJyr3P
i51h9GPwkCew3MHvw7pMwV4xyYjaYeDO6bQsnL3aWKb7zgj4aKE9IjV1KTzCXFmxEo1N3k8jTnlz
RRC5voWb0fLl2U6ZdjddmKMiW/mzpb2PRjUW7YNJ9+QxtNG0MIbQSRGSU0mV77xaDfKzLPnGnFqk
sWKxDPrOuq5k2nxMmXNnkOFVXbzSg57bS1ljqnwZwb6MtzOIFHOJJ++RlTvuKHHj4xJe4s2B9nTD
bhzdQJ3bJolAmkNdKq1rp+Czuo2CXlnrhmfUMslPQTNDd69UK2D/TblalvRzO+J1E+jp7JCGnKH7
59C2BvHgYaUU5N02glCjVVgQM4pFLuT6SabSUdwfelayvI0+oox5JhYF/Wa7i2zqiKeJlwPaSZ/f
jKZpyR3keUpQLgu0+THO7KTmw+f1/rHTesCBL0h/WGuLGQ7fd9zDSDRqGyuziRODwE23iGGrOP2G
KJ1xPkVhZZpX1mglGHHlZFVopPxiTtdJ5LjGnczrUrwjwQUO/5UpKU432xB47PQ4Aejobww0acZF
GKKbn/qKUU2V0fPad7OvsM4DDfX8djFou/E8rRDaSW8TAjDPr6IU0DGsYhGU9SrM64U14bdz1wSf
rPL/sXdezXEjaRb9RehAwiXwWp5Fb0SJfEGQlATvgYT59XuypN6VqAkq9n1epqNHalaxCkh85t5z
U78EplJXatKzxLn5FqSuTbjLIOtKMsLv3J6Qi7BsXH8zZKabe/uwMDLvCq2EkWV74AmUtfE3aB4w
98S68smzYJns9nDtINn1thFdtRa/TApL91R9Q1kMPXEHlbFCijkSocVjqS5soiE+EWtc186mDsc2
JMsFKxI1yqykSzXGUJobpmXUzPWPtTulgmrtSenHSsBBws3d+Lp8xMSpuB1ix9MnXIFOg6MkQcQt
wl0650Qy6F+sHv3zBW03JSlpJ4pHjxtDXWUkVLrkS+1neDg9RBUWKRwBUPZ15yBToY0Fs6OKPNgP
ADy8L6BpSt6KqA0J/ycyemYN9dC4HJNu11HZ+4AcamsPCJwqGGmnrqKDeaw5y1IfQv14zv4pxKNq
F51roosgGso+wCzPKYmg19icKdjaTX5R6hLYmWvXLVp9IBa5xTN6xABEaTLO8Ih0Wg2Bp/nab8aJ
d9pGseS1B0lW9nKvHLfhz6owwA5LY1aF3EudW7W8/w51BydK5sicv2KlIuAdlWHdMXUNSO3mrwQh
7oNHqx9a7xWOVAnC30pleRFVqeKx2Ne1rqXKWuqSBZ6h/oz6qvR68X0wujmDL4vniRUKz0PmBis2
SgBDIBm0Lh8/Z/isS6TTuMfrCv2U+vkEw4jB55ghAeVE86Dw8O6FDbKcKNmIQLtqPyeogr/ng8EH
yzGT6ncwdOAUs8O/nwS5WAQKDLW9UJES2sFPrApUiuTziHIGNkBBpC/FBAgOPUsxhe6XvBXMnn58
jTwwhXik/Rv6B78JJ35jOy0F39HQKabdV2WUqTG+WcbUDIMnRZRCmh1isJPFeAa221MPi7R0FYtV
XQ+f2hY1YHyGtl4XFWaP8Bh0iTXrRt73Gi6Wgnkd2QTJaLay3ziZRZUSWaGu5lVVt617MOuoU/7N
0sdWlVx4oTR5P/PCkrUDDEVoKMbljCLzAT21vkVYT+uBV5k2/IVQObpQEzmtcdKwMyWlKhzwRe8b
S+bU2Yio9dM1VirioTmQvMK/2XZNFejZra43e09fjyH0MCprYNi02uGCOmVG1DDrv01V0i43Y+5L
Hpci5n1Z6ziWujTMvIHoso2wa/1uf9weWe/yvaBHJURo33YcfMWFDQg3elb+GCXtwRUyA1JeoHLg
Mk1magKooq2jr928tILyshhFpPpNlLP5HI78gMKmqB0rxLZrhPEFrwUil1/BrFWihxVCl9aBgiN6
F0mccS+qHRK7WHXZUPccLvDu7QtnFKQCrogi5DorTEs3gWnt0rGZAtogt5ETUF7SePI997O7zOf2
aNE/eZJ9vdpPlt1kLyoWqJ/XpNfoygehuqLW6CofRfUe/nJGYfCzI/YXgpvUbiJwlu6rjBqbf4vo
WUi+MgxjeiNGpgG2A6jFXNsxuUP+RsVt1BkH36vt4cFbcnwAa2MUfP5EtuqmG+OprsLaCR4tIveg
1YV8VFdcH2EXRnxrPSsdynWIC0uARwO3HDVKAHDjkU9dn7iLaGgZzxpJWBoWHsAZunDm5RntAQfm
x9acyd4BjMPUx1twqlz6B+ELuKJz5lNH/bj1gL7q0io3igB+lpard82mRxmjL4xy1PMjI7RZ165s
acJGuzadaSobPpBFd9wu3E4+yFGQSJId6Jaj+tLzMmKUlhlI6j6My2m49ciA7M58vFn5we8segoe
bIZDfUDCoeLoxJZf8WMCh8TPYJ82pa5ELTZYnDPjj65xyqKMu7QhMJtDioJ/wGzD5MrKt0GkdBf4
o7HIw0W/6WqZRvae3GUzQt7eX+h4HeUjfdjQJJlc/aizSr7SRAz6rQ/w/eG3sOaH6blFnOZkl1LL
3fiLy8wVBXVIH1g9XyOatSnroHKtUM92C5uBGOjvi11NukOff5wcwdTpQhePq74qP56t/YeZkc9M
MLBZ6GBkfD9g9XHOjGGQj69T2Os+E2V5HuO0d4gVD1bd0PL7/uUl30/VGFOhnnWR8DraNv1+zjrX
Zembvde/ut6otzc/Lo3cN/Rk9+Pf7s+XIv6DGhepp8XwXAtHfx2dW/jicCHb1WvihPp8gpljQzCf
OKw5uz5+rdM08Nf5sWB0LElst6Rje39upTpTdPmYZ/brZBcDjcwQ6zirtds7MbdhjGGXZ+HiVRwa
Q+m4BJ4OKm/8fF33Fn03Uwi92QhoefXZ8+Nk/rn7KNtItwildDueCSBzR/7t47f/x0cFkQyUAe5t
8Jpkreg//2XSPrVh0UejdF/wKE28Dx5Qui3k4UoL9fFL/XHN2QyGA1ZBbIKQPr/PLqeMItCIAuol
iH17mJlBg/94FIvUt4gXRkDm/vLLvV+hCL4Y6VkW9mUm7Jb17jpom45YFub3LzWxivz0ngiG5WZg
984DwiJVat6EAfU+xcTMv39DnGG215x2JA9+/Lu//5jZmrpI5fVWVfuG31+RY9lPmDkj+5mZBK3j
jGxifkPgoNv5j1/p/adsuTBSWcSaiDTYIL0fXmcUhr5NOsAzZHiZXaJu0Q+oJKVTO4BF1FXjxy/4
uxWApQksVcbOLHmRVVM0vbuC+hSWoz/O7TOCHD1PbjFEccxxKJIoAyC9ySdCRUhhiIM1fOWYJ+PH
b+Bktf71DqTUQhJkkusDL4Rf3fr9GqZL1FBtWT4DUprJHmGXtWRbph5xkO5/lC0KuA3PPM9x9Pn9
cyhuuL0eeRVejzXybPzx4RSpq0c8jP5n7uLKCWy6hSX3Sx4JXUbkqM7O6A0fVxmoME5rObr6YYnn
CnL4Jg7xsEA443SiFiEcjuGRGOGpIP7LGNFtfYp5qz9LWC37y6bKDF1bdarTZZfRWmSNAzpt9OMc
CRe1jexs/YhHCVnztuSPAX1Hac+pmWV4xpjh+P2p4rNwT9brMC1SThKzI2KZ8ViUtkwmLTVhxTyP
YW1lx48//j8uOBzwjukhmg8gZPxxaQ90FrFhLvNTFTcIxQ5RDeG/2gQL0AJ2Rj9G1h+/pL5vf/vC
OWqD047GRwvwBx2FRRkWr84fn4LI0zPGIQm87JLAJyszrszO5B2skH8ONFGTCHVRaMBp4P/8+G28
/81tGw0/J6fOOeWeO62/fzk7S68hVAn5+lNWMf48wgXri09WNlrthdX1fyHCvD9B8ANg7GFS5Nk+
+0r33UXu4dkidKnrnlVTp8ujm0p9WaRprSurj38v690tzU/3pYfXAcMDzwXbfLctjMbJzPNSWZ9w
+uLADBlf9tEuYoxKp5ukI08HXAFLwT8kAxuuy8nF5k8p7LbITBnrMoKh5dH7+3oEcsUcYUHa92Am
ER1KLDkE3uIqjfVYazL0GMDvvYqbUPmeHhNnBduRB82A4pczMpdnURRB++dYUeQf0FUJkPfNGaqv
ZAaMU5mRc/nxh/Du8+YzCDhXTO5TR9p/bkxdN+oxJQDtxDKon8z4+vQtZ4xgBR8/fikdWvbr9ay/
Uw4vPFuYUpjrv4dtjFXNTFU44YPvgC3jtQaoTFeZanSpP3DUcwT92L3niHT4FEpwx1zcP/+tVQRd
JzQIJh+u60g9z6QXrDnprKILmSgYJFQYywXmjJhEYehlqNlnG+2gvc1A7NM0AounLfm5+GNbpJdI
Bmnp3DtoOhf+TFWF/sIXN+VVjNN2XP4YTSjBBLTfGG6sv0kwARH/sVQc/NWGwFw9WP65QuOO5NrF
iamb5zBkymGvZlGMjEA+/kj9378+4ry11YeMOJOgN9vEU/P7M6HhN1C+WYdvubLll7QtXQsCr+Ue
vMyvHWb8cb+LnCkgvSrJQ6T+YXkorCx/VFGCS1gHB7I0jWwSGWZI/7gQm08h/Wt3k08d9N7YV9Yh
CdLbglXbm6oddLJeix9xzS7Hu1bYG85jM+kueSLFC916rLKN0aX254U9sjqGLbA9Us0C09kwNcwe
jcXoaQ5yBNXrLmhvHJ5K2c7JDftSzi0mmnrGzhLwDoFbOsc8t9gSpNpyzUNkZIXXQ+hGNUHYwBRp
Sx7oFLGx61Y+WDyfX2qs06j3Wy9mhKF9zlZalg+jtIfHxAZsvPJNAxqkwdzuKRsCkBVG3d57TtdR
FoXDIZ2GdMeaYK7XJfuiCXhpkBirwSnUMYdb3Y/gqlY+gOTPAzwipubhQLo4hNOHJSWWgvLTQFJo
GM7a9MxbuLbmqzX33bOQi/MpHlx4GZMHxVx2CSDROTn/+Ir4/bDmgmCtzGEGEYmdPoXCuwuCsPVM
Nm5UfuX7gkACfiDbennVY2ppTe/Txy/2+w3948UkQjn9mKeGe1+R4AintGuD8qtnygKN0GQ+oBa3
ulVRZJfKsdGgTlFV3LIilNlf6rE/rvzTr4lWh5UNh/h72cTggorHUVx8bcqSxhXJdkb2g4017C+P
idNP+r/H8Om31BQm6r5A8EB+30RqrL2l0Mp8FWPFPWNbOru0ouFJNlOcyztyosK7pAuNGu6fGyBE
VnWS71XiEhKX98i+EOt51y2ks2NpNPITz1tcI8wV+8eioHix+rJAft4L59ZUafmddE7/omQ8e6us
2focpPSpBNEJ6CG47a/tQoeUGbLwmN5k7OLEGDBYa4P5a1pFGIKaod2JyDVfzKm31wvf319qoXci
PD4SXQZQBvG52Dyj35cEwpDd5Pjz8hXSOB9+nNjxnkzt/DAtE5SMIH+yjWCC3hOx9GgwJB8cwr7L
zceXn6sv5t++GanFmloPIhCOwan7/fQTWViwPojl1whEL9EnZZtBnndlsOnYkvQb5RTTQRY9CTmJ
UWOmY6J/AL8ZXKraU2QPyMi4XkREBMoCCNltw+AZTW/prtvMuEzmEnG7Pe9Lu7AfmIHm15XBl7by
WIzN66WfWLukFbZzWQfyjrKRjNjRSb7PCJ6vbFkn2LIYeSYEsF8Xbp/3myrshtc5j4dPJsFVt0ZJ
dsnKm8S4s61+JDm3TcAH5EGcrnGD8QvEk8Ag00esAGTapCxCeCbek1LlXyTx7HwWTLVD5NEa1/nx
h/u7LImvmM/WYbpAiCjdrHzP/yNXlvWaKcOvDZb4K6Ox00fiE+cZdk1pQmzV2cgfv6L4Xfh6eklq
A1ocgXtVy9XefZ0goACd1um3tE6dI2MzvHLhMBvnDCrTHYuInpPejdqvtW3mj0k04S9KAvPWUIG9
+/i9nBzkv19alJocn5Zv4UwR78WA7Vi4He6W8hv0B1LfvJBo5qpdsHk2xeyuGtMCFw6XGl880CtC
gNPYA+6PHHbDnCQI1iw8i3jTVp78kvS4EBj9MkIvjS6+zLykOzS2PV15A+4U5PCRs6okZJ5VNwsg
kFFtFuC9hE80XrFAHSamrd6lWW9cBp5Aoc4ow7jA9jhj1YEatkndpIatzNN7XYEWvyhY81JR2gVZ
S3mTl0hKxpQdLkvPRxfS7ZZapLvvrak8i4vcbrVpEnA4AWFiWXtM/W7sIIHaLlHUEVENHX/Xe3ke
rTu0D5djTeYBMfO1h67Wtyp8Wz5mib0JbeNz31bJFyJ7+u9OYhFk3il4/H+7Uv7DjU+fgOIawRzf
z/sj2bbYhGbTmH3DKW+Slj0G6SsqD51wyldGTyW/Lh1uJ680XmeVklRBxAfU9I8vkv90wfpagsyj
TyMB31+wKKW6oltk/g3jBtmapy/EW4Y4JzXV63cmSeAPTVsOu5kMiW0dhNNT7Leq5jpZxMNf3sx/
uGF9R8+WOTrQWr5X7C7FMOJWzdJvkTS9+8YT3R2hE4a2cSXnPBeHqyFv+mPtlMVZPtnisi8lD7IT
iSWRsY8guRzVBSAQ+zvK+QYKVZNk9395l3+UDNJD7+pyi6OZpql8d48rIlqKoHGGb0y9m+gTlYUL
udpy5tXQmerKAo/GTqlbCCr3W7f6Hi+mJB8TJ/G4t2XVPbqYUC5MOWafLAwjbEh4CuzaFKMoYL1U
rgnCMn5eb/+lEfydRkBy9AdGi7Pya/JS/u60YPLNf/MvjMD5hxtVH+baFqFhn/+yCHz/H+LKgoCe
kJEKUAH+6F8WgfhHugH8C13NOhR31H7/sgjkP5I/0P/ZT4TB/8dq4WiqwS8VBFN6wayBnxYwTqOm
eT86HXDFJwuanLPQXqaN3eT5iwurLVoNiWlR2EAaUau5mxdWKIYa11lkiQuPaffl4oXIO4Sgvg7N
RH2VgyiuF3JbnwMzneF9sxwjrmswis1UhXiFyqV8LtzQPjM9YV23yegRQY0T/hLxib+ss7RgrdIF
CBYSz7+XRL7ftdOgrk31UlQtMi8M/I89wZhPVZbg2lhUXi5UGPX0Qp5QMa3YzM8Lhz4L180UwGRG
TiqjbFt7TfYa45aKqC8KoHmz1aItYftCjGgz4bRihnSpA69tPFwU9Ru3BVy5zSsf5UxrB6lAbJva
+yaIodtDKYsv7FQqf4s0L4HBVeaevc6MrHqru7p+qnpzuRq62VwPdt6dR0E3vpGRUD45feLiH/Yj
REVj1tzOdRq9WLEFgSC1qlVBDiVGwHrtDZZJIpo/IuyaqhsXLRVB1v7UtCuEW3KfT0l25dsospzc
Xnb13G/mrjqTchwgamHHV+XQrjwHwamVyBvRdAGERrt4m7ocje1U+De4EeC592l/b89jt0m6joXu
ONsHlmIip38j68DtI7lJ52U495lrhmdLJ5qjZkYxdYzcAAGW28gL3yysco2gJ39EETLcDw6SvHQQ
47IaMiW+JDILv/QGwQL1CBOoLAPjYlxIM2Qa67F9m531CE71YonE8Bm5Z92s3aBoL0ZGyuex76vv
dFjoibDzGhm1BdkMyinzbU0cTropx4CQASGkugQb0IpV4A3ZS3OK+4ML5O4jdAbFykrH7jlN8zxf
jyEsNLxBdnRT+kEpDlRFyR1mVvuzFRXJbbC4vBrDmPZeELoIzDB2zoWFYGIVDxWsQ7sno2+u6o3V
q+YwzoIlA0XE2ivS6ckoo/Zom0XwjSgb2aJtJMAE6cPoJ1s20MEdgI2Fzh8soPEFeqR3EzvonFfK
RxyxCpDIvTmsd5ESxgS7RuZSbAKXCIymEOUD32P2CQ1xfCOntLvsxBwfJem6oL+qkWynsHTI0Zmj
YsPlWj0gVjWvoxat48Zo+HNRMT1rlDNUSDiL+ioFNJ0g6Cm4y79MCNiddJWj+Xb4eCYQ6+TxqsTk
H1Up9DBuCtSceoTJBMwNQYCSa9OvrA79DJmTRDSFajHDu3lU9nyM3Tg9NKN3I/wUa7AjF2QImOBn
9v73U87ds+2mIX8KgSSuRI5OZSMHMsfWWW1V5Ph07v3ArADCWCL6dc++ch1jzr1ywBhc9AR67Z2G
wUpXdSQSIxrdInXJtuybuBS5X+7CjpSoVUJM2qfphAUACGGmN5LFELwAp8a9de8sHSnjNBaIv68s
0RiHcWgfHRZ0twbsrwwEPSQCGyQBgi3vstKUgkLzCnJNLkD/PN9Cg7CQD8I1qDThwJ+7/HZsbYKZ
fvIPkl1oB/lW1nyR1FGrQvMSRBNfFSn3hyYpmCAVVHoEwM9Pso0G6Q/UBSxmT57mMDCGO6YpsBA0
aSu28h0/RlMbNL8hZtlzFmqmg9B0B6k5DwnAh0CTH8bFJoZE0yDSRYSkfHBaz4P5udTMiFDTI7L5
a9up837hMwx785y9HaAJZk/mzuziT9OJQgGOwpczXAoAFdgCctiX1h36y4B8zfwRe/21N6bpTd+U
XwDnE7swn0vNvSjM6l5pUUYxSVbzGpBhjpnaWCdqxjDV/kHGxHWSw4OQR3WarwFpoyGb6dja3Xmv
IRxz4Ks9bSUpdqiRmhUTH2z5ASzVNpJOwq9XL0+EE3SXAW3AzhvFyuIyOvf4ti/MqLVQgmokyNRU
e4N9z97BUbzugfdfoVSEItJVAu5w4ta3zTwDJCVxBN0x/cptpiEkXtB+lVUMui2JxPlC4bY1OrD8
69qdhD5mSTBH3ztHDywUow2jKTwiE9iTRQNQIi+ar3INRZmVQPeXRcPacEnhsYLk1m2NhlsCnEqL
hgJiBYiVFsz0vcrD8NbVABZHo1jcypw3Nl8TLsZxk2lgSz6FL3EHwsXSMBdLY12StrPvPI16QYhT
rHvbO3YaA8Mwj5PfMD+j425WrobFxOkUrnGj4YzI5NuIhfvONwK5XoZp3tnzAr51lDkWEZCSy7jt
NJRm7B34NO0AqoYzxrhI+wR+TRMXzZ2bx/mmQUB0TnVqr12NvEHREL85Jw5OUHU4arLhjoswv0Ie
md+k8B9XnkboJB4wHXYuN9LpnI3GypwVGrmT49/aGJD5rt1RPLuqxYcsjOy+0LAet5c0WSjvd92J
5cNxqLk+yvTWAlX5bj5xfzCe7YVGARkKKJDbjTMJ5sl05vU8IpFee2dGTtv7YyDz3zr5b3Wy3iJ9
VCef40Qe3rL5N0vyj//o30KZuE46IrbM0sOU9UudHPyD3hmDJA0TW19kd/9bJ9vBP0zgaKJMyHQE
xpgIA/6tkz0gYH4AZktgJEaD7f1/6uR3VjHKZMQTbL/B9UO8Fn/M+2z2GKzhwuioREg8Pft4eYtq
bdnZrPz3SSMDAN6vqTFS5TQOwEcCbwPyqVV/YLKg9nYjmj0nPdKvXz7Gmx8DmV+9twyb31fw+FRB
1TOp8cCUM6/5fWg0de7sZtgOz6QiZuc64Pi+9hfygrnvQxdR+lDdJwIZ8jZBnN1H1BZGreg5p2AI
v/plKW47psxNu8WrU8jPS40AGD7MyM4u7sRTEUO2wPys6mW3KM/wNzkmHfOaR7TfGRv2F4Z/IDF8
2WBXKYF8ISVHyk0Ij8zaT/GsokM1Geyq14GbN+CAuhxlFevugo1fGRyhFwtdjKfbqWVaALehHcg1
8+2bRXjDJ9C5gEjbplBaGw5jfaBvfi3mwiSSm5HrSjlk6awTMoxnjmLO5Z0KrTg/kjqXZzv8Hzls
V6hot0Qkkw0cjaAPwAyHkbFvk6U9NlEq9sNgd2+JGbfXQQFmDeHcOUktx5pEtgdZ4lITAUnhsht6
4p9idZwMZWwSuVCRA6H1rhrHni/KKN4ZCUluFIqiujOc4Mm0026F9KuqNgs0/y+4iWq5Mgd3vASy
btzCzgDcJJFQbMdETReRXO7NIcqvWzD4xE4GJflDoyeiHZpk57XtiMIK4N2vJnalC/2FmXh3pp/V
d4r0tHUR+sWNqxZJPB/gm+wSRlVnf0oj8BOTMBIN2t86c2jtGkRhDzMlHGxsyA2TV7t7El7KXS1x
dK1F6w3rDgXKdoHOcZjssN4SomOs7MUkf86sqzNn6aElI3q95VNvzomsbHds7M1jJOzgqCUkx1iY
ebQJSzP/Uveie6gkUsxmFIRWZ4NR3+MPXwCnWdOFrZhYYWT3dtBCNDiU357Ctl/ns2q3VlL15KHG
ytktrCJZNmd1/JJx2bOMaCecrbQcC0KIO1OSpUKWizp3x27YgnAJKBTjfEvaXbmyRuIhl7K374CN
tvR6iwVeNom5pNtChrsRjRZzbWg6X9gaO2uiGQ2sgsGwJYhKvFgR8+cinedvFmDTS3Z9zsafpvYA
R4rWGImo99RZ8wIcjdLmzFJe2m6q0Z5jZuWwofaqsuh7UHl1/spqCmnR6TQAR1HwzZs8yiMtWw+N
B3fqKF4djBhn6L4F418XltXE53imJPQTtIJ5fBFlXnnOGpFPzyG2ce2odJuys9zls+WmrDZD5w2b
z4jPMx9bkoDq8iLISeUitKlBRkGfv8MLQ6qin+i7K/YbQCO5EypMArlNnGQfjLeyBCmyl1nlnWV9
+ymIx+VVqmXahmPnnCF+AUzlEXK4qQXxlJyE4xOJ9H67qn2PSNcC453YZEmbQSAhGXBeAQqQz2Uo
wWS70LDIcRLCV3BxgXFNAlPHisgFCblEoc+6mCvZW6tgVuqsirzKBZiTN0Q4kjUHo6/y2pVKIuua
tnC89VolCGsvY6jwc9nl1w43Bi0wy0pcC6oydm0noLXV7YIEluPgvIjJjALclhePYV82BKPbfbWd
cguiju6YAE7QPEndRyW6o5IIQPKNGBJnY+qOyzs1X63uw9TitpejFcc3icVsrtb9mq87t2geAKPV
I8HAp8bO7bLsLY162r3k1PoZCLNBQc+58QVII83hpPtE69Qyog6nfYxqdmc7R3eV2BKb41yI8Ski
UHNNZoC6E7oPnWhIF8MzQFboLtU8Nay97l3jQKU7Oar23rUrWttQePGtYKn1GYZucifnqRCHru2i
GxYiNXjIuc/wE8i4e65mE62vw07T3be6pw51dx03QSPgH03qsmeuwahHjC58AtunEMvmPr42Jt2r
uwp6GR1lr75zvtP6GvG4a6TXPXtYvHOI9uZygfDdxuRhp2ctyP8t0keQc3pakOq5AQQtwf9w0XHO
c5NnVMyr2ax0z7CQzUmmIsOHVM8hWPgxkpCzpccTHZMKWgKGFqoH5NezqT59bQfDj88xZrCiZjaz
tpSQ2y723lKb4nr0HSQpzWQ/0nPWZ2kt5Q3CPcGrFm8WzTcXopvZ15NRX6QhR//i5hfR7IfMVaqz
QMJwIgcVy5MojA25NfUWa0x6NWNw3TsVa/bVskzWdcmNDvxMj3dcPeghycTaFPFMj9fyPwkL+meU
Xc1ta9nTOTo/J193dcz4yA3Um9IjJbLE5Qas+rTXdclrrkdPXKWuvYZbxETKOU2nZj2o6siEjRke
2e257ethFzpJplqCsb2zZbcE15ImmP0RKO8EHTmN8aOHlLDcNnpsBiSTCdp8mqZFjp6spacpG8s8
Jm5+LEfMklja9vVpJkdkXPtEFHn2yKiTr4uMSydV14bpZHczU/kMj8Y+PU36bKdlKFB2sX3ZnWaB
lOPWdZgR/EKJVT3PemjY6/Eh8zS+L3JRmSoaODiebbcp+JkMHS09fjRPk0iph5J+04mLjuOMu0gP
LaPT/JK6i1lm7hOrt0KwnL2IQD51hvA2LtlFzJ/wAR9TJjByxV1nOCubWWC8HnK8gFujagoyGeCR
VppM6rD0YIChcaWavBWtWk0xHbruLgLqjzfHdy+JYo4ZenKLXSQW6wB8XczXSNJMWEq5hcO0QvNS
cZfSgKVT8+oHTQ3XfDGCI60QgbroiAgahwWJSvyEYW01kdU/wVmDCk5rf0K2smYHdjkZi8Qgk6bq
ohFsyyDKathrewK/Up60nzH9gINVJzQslCrYiydgrMk1EOJZgyOr8BJpZGBSNgfCq51pM41hTJIh
6Dxgi7nt308TXNrqhKh1NK3WbzMO2jjQKaOVl6eXbTxnE6ZZWTBa8qfH1gqaO0Zf8rkJ/XRfecyi
VhnB0W+OCDXmSzblvulamHdGVJj2KhYoNlcNZP09hHpxg/sxLo5+TTxxhL/tO348J1nnZmSekbSR
m+uyUsaqswfP3EzM6ez+3PNnPDc/iuz/tnV/aevoLMSH649L5sLV0Ca/tnU//6N/27rgH6RZaOus
37u6wGWPoQFTyDr/t59zzH/QcWqguWStaNr6xf+vnyOmin07fwHxfcBK5B1S6iPElPtOiucSHi4t
1qaui6kXZcv7NVwrPFQioCiP5L1TULLa1XoIJw2tGX6mo57MqJBXhutWd0k960kIxW/jF6ZYl8GQ
bgE3m/dpny3ztrWm7Dr2+zTD5QEjMJDtngBs+9gDq1gVKqmbjetPPlaTMEAzTGK2BDnhxucK/SRj
KpyZqwrICtiR7IYhir8vzCDeh2TG7kHTEgqPkTfcdEPmnWTOZ5lje5csGMLNsnQ8BVHZQ/IvRt/S
uFvvc4Kjc1jLwkrXkyR02o4HtU8Nqz+osgrvqlOHmuhmdTBfs2ypXmSW+5eQWUPtNfL7LS1stB2V
N+2ycPKuR2x/JOJ6AfdcHFbmGXnGziFrLeNtrMgEQOoRXHMy+2dVWLRIBqyQea2+hdGyDvveZiLK
iGc8phkIG5Ji0hl2Ymp9S83K5PHNLLTGrg+/FKv4VYQt7byrF+OtPB0Zoq6sK6LnSmigDQHPAJTT
0fL2GeK8T8BG+vsg6CewwsbSvsJAiL60OF2D9eCyVfW8CPwp3izGrX55lpsZyG1Lo+hiN8jAW1rY
JZsTr85yxs/gYiw+6TJ/zTXbLtCUO6F5d4sm3yXYBowlco9Z29dH7FPLeR3mJOq6stvJCcfSpvV0
NpA5Dxa5rBqsF5wYe3xKAz9Nk/eszs7PZyHDdYu/ll9Uc/o6jewjUN44pBrjNzVh/lCVTvw56xP6
sRFZugUZvKqQsbup2NDaAweMT6DAhAvwrGEZfMkEHZDgcIIKUhmGu3hBIoh73eTpo/GD+WLr6FhK
o++snOAT1tBrEwKVOp7gaVzeJB4zXKeZ5UXUEnGKK25YWZBIL+uepA/rhELMTljE6oRIdDUtMTyB
E4Mhcl5J9NTrg9r1iD+BsVih5Dgs9cImSWkGY+WXOL4KN7iNQvoinrbkbsNsZE6w8Vr3KsmpcUrN
djQ15XE8AR9VB/vR0RTIZekBQqaaDRloSqRxAkaGJ3gkvbL42oxmN0CEGIc7RS8RYtvPxFMf5ORV
RTAQoG6WzXM7m9Y6gHPwkjGshxg59/Ndx9jTPzh2NhIrS5DyIbFg1wYn6CUVCQDMQbMwaVXj88aM
ndfBawiUYLSCfQx/NgTNqPSfU03VZA4BYBN/YPCwnLCb8wnB6ZxwnDhAq52vGZ1ot4JPbeK8Gprf
6dUsQ8Xgzd/cugXviXu1KvHWhyWbIkS86/wEAy01F5TnMpLpWdNCfc0NLU4I0V7TREFIQt7o21vR
IdpYNQn3c6v5o3RlDpnHMEkLTSddFJzSyamTjRPT4i6aYppVQh5ds2McfIKctpp3Wp3Qp62moBqa
hwrxI7mzNCO1OuFSySMGnerI1nyyNE910WRVZZlAVrEKAlyVmr0azVBYsxOQNdBs1vaEaaVYSD9n
J3hrcwK5LprpGp7wrr4B6VXhq6fD1vzXxgxAwbqaCusAG3mrTqjYTlNjZ82PDaMAlGx6wsoSSqd2
FPvNs6epsw1LnafZKcUlIdVAaftRA2ptly3Amqz65jqGnU2SvVVDszU6dRwk2NA1isP7KOvqjZ8F
4zlNWLIu8qzZeKU8Onrtqsoyvw1Q6m7QE4dnKfOlbSWcZj+ZxUNUusO+a8cQwLzDnqFrk5ZtcTaX
a5yizLTNafkKZmYqtkp4zaayh2JrVjGp4LlJnPtkilwN507eeCXDuBau9ufFgEZ9mKVTZuYXf848
ZiBxa4u+/zIMBFdcA/AyVmAhvGtB6PKOqXt75xW5eecJGd1wLE570pKXMxWNj65TlncNCZh3gyCP
EAJIGj4SwlN+IWYNTl8py/EYz1H26AO24pAaua38pC5vgJEUNygYGMJHBWixJHOugqjo1pVarG3q
thGCTR5566mYk6vBCoZd48smZZNRUB0GJm/XyyBSgyLgg0GDrItwi00pCUlUsbz9ZeothhTl/7B3
JttxI0kW/ZfaI9vhmBe9CcRMBmdSojY4JEVinmf/+r5gZVWJVLZ0qntbO+VJKRBAAA43s/fuC0iB
Vl1wa8KkOyRxOt6FveYyxxiC6NVQ2nxZaGGf7zqtLs9nQvCYMlTVLSQQ5xBy4i+ALxRe+8baTdSC
W+II1TdwqlNJp0dT+xAX+zYhTYsOWddvsGL2G0zNrEcEUaoz2SnnENFe9PMxuaozButWLY3LAP+r
iag9DW5GULAlcN8TESEhw0uIujxrfXkVKifeLdfzDsKBTraCavYsF84uQRJ6mQLGMDZSjtZ15qno
O7TleB9P2qiRcDRRLVqim4+zcuZrmTbjjggs7zDoffvQBGV+NejApXie7HlV9KBPjIqsbn6icCDJ
G+LXuksKNOa94dXXIxNptBiJ4fmu5+gbKDxin9SZedljwTgpx5sOLS/GeFXJ8aLw3BdRxt6L3hrI
EqzWqoERZdE3MQbpoaWSRREaaS7jVZYabr+IfT1KBAIDkbTQck3Sq8Arx28U0IysOt1+xOvuXsq5
4MlD1wkzm14u1uRxtBSueinLW2Icv+IbDFmxI+JUzuq27nUM6i7wiyEfvcdYC9JbS/fa+srG49Xu
cdLUGlB+O7XoykHRPwe7E/Me8/QC1i19iLjyefFz5Uup5tumDpGFGC5Trsh2thWZH8yUCzvwk3C8
Vjo+8TNcxW2+7zst+mpVhhU/occqCsLPIGlsmlE14RJcNtXKPun6NA3drsRsLPojt6xs0iOBBbbW
PkHNfWTvO31JU614SYZJglDunTvapdWxruM7eMVoEI06Pzh1W/lOD0saltONnalHFkCkg9FT0tmP
Tj/2z0bZQuk1G4uIOat/dN6Dvh03u6r1bDOauXbOjyNXblOlhyLt6jdDWTCCu4o0g9VYg7tfxX2c
7eGMdddwXXCg9b0Z0QdsvDC8w4pDqamkuo4U+51VV44AVFbvc4r/lFC/KaF0Im6NH0Y666fu6U8s
78VT/vrffzsv+7j9SUP293/1jxrK/cNl+oTwAkvY+3TsnyIyz/xDYPQRuPJswI/4oP9ZTBnGHwLx
Kfw3F4kopRbSrz+LKckHLtpRrDOIjRdm5L9TTEH3/aAho2KDjM8bzFrUatghlv//gz8unpuxL2O9
ObBYO1iSEk2/EVGtTi61z7as8S0Sg+iI51ZzAjITveYw50VwJNWWJBlaqL6TOTykwi52qamGpS2X
MVdn5HHnVjkN2KgisKMUnQdjLpkugXP1r0mDEm2KwuzBlHW3qXIXyhs8wlMpzGhaF9IZ1k1tNL4e
ClbPLmetp5Vj3/ZFP/3GtPdReorRl/kk0zeLy8A1/cnYlbCzYtZXVQe69dMVkcZgZebew9jQLefF
9/7hFvmrqd9PV5x5qIGVG0Mm2LvP1atcyJVo3qvDuMShTmH2TN+YWLmAa/DrI33SBy5n5oCddVyd
4Sey9OXMf/htVW/rlJh2dkA21S4YRyD7s6XtXBCTt4PMzN0cJcHNrw9KB+BHUeL7QfF1MXLlZnJB
UX48aCIkwhwa+IfepqW00hYdREvTwFr3k9XMf1+aPvCnP4xQ/+JoC20aXgEOPTCkH48WLgGZRZ5k
B12M8MKKJlfbyW708bLPvLtfn9kn48j7nQJGlIM4IBl+VkzDpsiiPBXxoY6mzKAyZxy6ruu8RO2r
w6yco+myZyJ6PrbpsCd3qas2cWu3//Y5Y5UDzkDUEp0QFpWP50z6lDPjskkONRsAepXt3K7tMAju
PJtgkd8c7Od7CLnzMlBw6baYNHE+Hoywx8zoGjshqkGpa9gp7brTeIIJHEijw0wKZrJ2CjCwvznu
z7fRkuAOt0G3bVQF4tO6lIbJGId2lRyKsR6Ya/BrjkY/Qs2MCZ799Q/76VimZ/H5+KOQ5rIKis8x
4SbdFHwJXnyIecejAZoRbVeimc/CeTTuf32sT+vt+7FozHEpXUeY1mfrP9mujHlofx/UrEYdT42T
HzOM5n+qWf7XB+OzsmA5J3QyrmezyCwEkY+/W09OeWOXU3wIhDUkNIQZyazMuZAo/QzrNopjUiMn
9IVsOJnBBxuGVdFv7Lmf7p3lXLE2sdABv11U/Z/uHeZbkFStju8wtCEzxqFmZEsRdAI1kx/L0GUi
SBDjb9bz90v4L/eLtRwW4w8njg+Hd+i77fSHZW+gG1iqwIkPEfFFX5rEzo+2Yc4XcGcjGGYVAaud
Vk5sZHFhOn4w9vNwGO1i+k7KS928VIOXH9OgQHcHEvUYUHMeA5Vo17++E/7qe9LLZGvgsDtARP7p
8qSWEYzK0bQ99Gv7Gcid2fgYcj1+oswe7X2hMcVazYnmEFhWjulJ4KgjJRwz8KGHpHPmdV5wQGps
XHia3cLXGfBrE6PhOcPu19/157sWEs0CaUGuwrjt81cVXsEsNRvjQ+6JOUVIDiGB8U/bbX59nJ+f
RNgU/GQ0eIkSxA7y8a6NNcgZ8F/iQzmW6tqLlw5YkeKXpV6zbn99rM/LOfeJKzCZSt6OFnKjRQT1
4+sRy7DVmlPCcl426Tp0g2Etsqr3EbimIAqrkAbbOJ/p/eQ8anlBZGxpdb+5sLp4hwJ8vF2JXoAE
goqfHxpU78evkcGMkDwZwZ56oZkPTiZZTDtvMqpD2FfqWoNo82xFAay0uCdeZ65IrufP5Dmt4Dha
Z204BEePDsJVN3iyX7V1UjU+eAoMJjLN1Yk00+AYQRq7gVIVvA0oQR/cOVMnlQG9WHl1Y9869ZQe
JRHbZ0MjWHDbfJQ3Fl3rWzuqxL5DvXoekazSr0UVa3eaM6rrOQyMfpUxs7/Mid56yoJZPCuNbVyr
Vaj5vakI3nJXs6pjkde5WhVDFexRopu0ARkUgeBwmmWPgBdWrIpamk8RoUkvRZ8b9yPks3oFVDfX
/Ja8q7ds6EwClzukrZuWqN0TAuz8aFosLXozxM99xOJdtqH1hjjHleiQ2TYy0RJu6I+xR6QuaXDm
bsSc364hZbXfXaeXG+BsziPUusa9KfWE+42nn0zZtPQ4PKph7dqVLWsnrUnnUSGTXU/gbk/O8m+B
+fE1ZssgJCgeWwz1cabd0SGbT7xnsoca1O3l++UN7LHbyCIS13TKwXuUGK/g1+uhbRwlaWWnlIAb
GhgqShDrvK9WxKadNR3NV9/VJ+1bUabckSAqdUF4tq72PbMN5ukWUEO/ESK6M6fY/NI3oNoIAhLF
1ZJvhLvO5HNGmiAnu0NZjFY3fm6Eh6ssaJo53HnKy9TKxPZ0i6TduHdBf8qVJrm2uSHj5yzM5VZv
SvOJST3ZsTw0GclPANSvrRGtgN+lzXQlhnq6jCE1Rmt4FfE3HGQsTTSwHvRZELlmLPdhvqRPun0y
hv7MzCVeq0lnA6PnpSJ2A4DaCrurOoUjzEq8k3E7r7p2UNe5paG9W9LI1n3U0plMOAGENAnNG7/l
Btsgea6eojEUyNVc7l4rNaerJoimct9HVAwoZrU7O0q5YFAo5lMINuGYukDFFFqHCdYp7tis3hLO
pu/DUZUb0NuWP2tlcx3SizgItynO0J+Zfgxof23LVpwA9apjXwubboYV3IWdA05xMTDYRXrCNEec
NDTYy1w5uzRWgFiLYCLjJzEeXTwZIHjznaCqp6nYG2sB9RTdhpS+bhfN1ptQAtMlxhjMVaUDEQ+X
4GTnY6J7W4Lrje3YR+URySODBA2pPX19b1XnnBbR140P7CwjzKpjANCaKAct87FBtnfCJHHZTOTM
0b6a1sPsmj4vHGNr1fG9HdgkfrWVPMtwuoie1gxEvnGXernwU6WTLaQEnNOKFPvYi25wcD6Tx/RU
9RpAcC03QHObCLUY2x804X6tFxnyajCqzJ8nl7daX8lvuYE5FiYYPeb4IrJjekymfTcMwVlZMPzp
KvKZInOejhFkbL8CBLguczlf2LFhnFC719d6nLVHbbBSBmj2OcCA2a1WZk4SokdeTC3D9rUWabWf
9ZLhUREMAf2k0EiOemmW+irQQue8tzK+UJmZhkAyI9W9pUxjOxH83W+6QXpnna7Xl2yUzGg92ov2
0BHZfVPN4T2qj/F2Li32D2VbueGqGtR8Sh1lLAlYztZMO/c7SPDmQB75dEBvk3NQdtGnJhQ3rjWO
N844zxtD9f1mef8QQFNW0CoYNeZXbYeuwuFJyw6oPtkKyJQ0wGZmL5K66P3Swm59gAUxS1Exrsjn
4o3gwLLfVwmlT8/9t87Z5m09JcwdpkpUMU0l88tWdA/wb+u1jlbxwqwVSZghJin4R4D8gKcmMj/T
qjbdFklqLT3idmtDRvrS0WA7M/pp3cUBM8Cxh3YsSaz/ZiRTS0e/ICnOH1gnD4XXREejZt+OWI+W
vxpybkzQ/x0lQqZdZ3PjbPK5+Vrgt9iKvBsee8j6b505pcz6Cl3eydxyvkwjraydsGINzwNYe7Jt
2Y8BU9lXSnkXk1bbpJci9jPKcon6rp09FbS3p1kou1Wl981rJV13U+EaPtYdbI7cFCcPmkfmA1k7
R4pTsIUpHNwamXedBTUJQwHjU4r/JDJpUzQ6yQAa3Ycu8478qLheLIIBeQljoC+gQb1MSrTXDs6o
w1QX0KbKWq5dm1vATgp8L0Fo7XA5Z1vb7YYN/iHzPsXldRV2LUkdgZ4cgqSWJ64gae9M0Ooh0HeD
ZXFjw9TEsit8YjzkVVhn1h6BlHFOs4/JVqWs28Cq9XXujuUuI2Jpm6nWfeqXhDYWmtofWnSSvtuV
JMOngeXuoiUDZFXgPFqFUCcfCjEZF71wy0uhArb9sLNA97caoQxzqpUmdrYh22Vp4TxaqU0Tp6zD
s0mz3HIdBGZ2mIG+vnaU4+edMfbXnalNwJkrD1UykmDe6aY3Nou4w7qgYq92aU4wajDo5THT546n
q8ODneTZVWVb3aXbTtPeqFu4Y7Hn7vNJNYcRmv4KrbZ7VhJ0eUr6wt2Z4ZA/pwUCtE1aefUXM7Tq
rW0n6Ztn5SQsVxCUD9hF6CUlWfPgtNU3MsenTVOXKLA8S0l0WBAznwSqLtxOWqsd4L6zl3V10fl1
VFhrM8Etpwdz7IsSQbPVx5s0ly8jc7N13FcYwZGYgzMNw/mEArJ8dvRiOCpSJdauxzsQDQsgY4vJ
PtrF7koXQ/ucNClrdp3x1mARaFIIF4Pp1Kl134keC/OLbVIrroRZTNFbpOGU6mLGKjzYXUGZ1Glv
tR0Vp8mq5EU8Wv090bHDs9nE7mPYe0wRF0seIYFCuWiHrDnPnNynI1LsNSyERySrxDrn9vBl7vT4
QqR5vdbcASMhPAbEn2Oq++yi0IzL2VlD4qerIeuAPEtM1nyrboJ9kYgTMM1snaUj7wzUgMz/s763
iWVe0PcrPamnvR6M3VFvMBGuO1OWLGezCm9ddAKzj6mmPzC35jWi0x3ivkTY5Iet0u4YGYstmGx+
N14KOwMs2LFScf8ClPpdYJatCy3nKjBx/BbACiURki3OKYKzXBD30Ex7WxjBw2xJ40mTlfYmUc+f
B2Dr76xCJb5e8rETEKF7nTyBleyt5ltAyBXbSeH5iJjv2RgHmy6wsQim9Y1tPITIXom6ZXkNsoCb
Kn8QViFWwtVunGFKyQAqlC8cd2ui2Vw1Bb4rMxX5amJzsnZgrZB00hAdQI29Kgyz9L0pfk4zGRW+
Rp2MO7AreVWGezlpctvb4ysZq96OWt7060Z62xSeGngt+yhb5nN6PKBEsfqty4jUt1yJKz7gdhbJ
pJ/NVr7rlf6kKj44Knt3J+eaxK58znY4Vies9Mxg4OqHp6QY3rQKBUetcpimwyCPMY3dDfOJ6Rg3
M3E5RJCs5DQwXK2afgdmFoVJB8ODGp+3DhuhI/5DE59vXG/zsWvPRTcl56k+7VI7ZDfPhsunqLZB
Ck2XI84O4gYme29BnfdFPriUJtUaEm3EC6IMria9FdCUkmrrdu1r12jlptJKtdPteDHUeoz6tXzb
zJV9xjxErhTaMbygxKRrT7FtbssAlJPovQssh8dcqx/HXDEUC45dad9XTXBiyaVhhBjkzG7UG5b9
B93zbhxZ7Agvg5GUZE+eiEfii2lSMjR+1hmf+wyK+rWn6dZ9mcXkW5fyefJ0NlZayCIfyUNmAy73
pNgmfYWI2xlXJO685IMHByenq41Xi4ogHPv+izLUyzTEBzvp0e07WTz6szeHX0TVIhhvGjc9YoHA
pT3PK3K4jZ2uNkTOfJ2GiczULjq36nvhDj3eCiIPoja+dYww2jujl/pNPfRfNdm4m2nEqzJQw5z3
fUOE5JQsj/ksjpYRO1/t1izQ5NVQCUioaQ5xbdMeHZOlnHC8aNqVo84WGpm3ucK2oc5JANaabZRP
N8AavO+waxjQa1VGQ2eVku0idnKQo3GGgLhtyVVFs32VSVId/FLWafJEdp490rjAbsMUt+OOhnjA
TJSuppl0kNAzneFxGJWrlP3QHryVo110fUfAZ6uVCUoij6ap3Y6UnKkHVr2XwaMbpsEbeTg8gByV
EYOFjLxhK0IhtSb/hrIo5LbvIW0FxIaHy0xjLvvgsQ8pEAKtpsYoJRD4WE0X8IUpgetgPmmmRZUc
O9oGHr8tLgCnxcOm82bKDnQEbCKYvPqFvlQnejwNr4mS42Viz+Rp6qkCVcTkMErH4BGdF03u0HT0
G721uo1tAcug34W3qCxH2zp10bCUvF5Xgpy1qvZLXQxsHTLNFjsiWpoDe3s+WoP7gceXAh2FKy4l
R3eorzDcf7OzXK7jhu3fyoyqK6vBeK8PxaGoUIwqXvkHmba8SFsjOBqRRVOgpch3e4cewTKpeT/e
UJnaZkZ8T7qOwcwmJQZVOGb+9f2veG4ub4RN2V86ibdzLEvt0SlVT23eUYNNjaRL4Brj5ajY9mgU
m8x6VGHfeikXk6RUayWirt6+N4qrbGKMAsaYMAP6xlkeV2IVx5G30zy+Yh6N6dFWXbGz4dV8KeOO
E4gTPpF1RGFs6qcrK870r3kv+NURTfCdodEfGmBdV+nEfhdIs9irtFenqZrnzp8E50V8ZHBXWZR9
9RBVpW/NSY3CoKK27/vMadZDGozpKlZ0RWheshj0OtWJwBZbmoNVH9JA5Dn3v1DauVeG1RPNv3gn
0oSOoqvOvKZpJb5nr6MlU6MuWhWhKom/GUfzPKs7cWGhqT8j+ooJmbJoXgUqPb7fd1pcqO2Q8AsY
Cgdu1mQMbiG1USZN2vL9oip4A6zE6WqUWddZv1yTrGfKpvOf/FbTRUlS0ZHAc8839UqdZKEXO4ya
HW7PQsGhCwgDyUaIc2VMPI/JHdCZgs/2huUDs8S+DaWnATMe3HWVYZHonMpdTyDXvuaCf4KIuzk4
xfJ/y46rpdsTNywY3xkqmuDeUY1nretRE18j3TITRAIkMcQt932ksb3WHfqs+FMp+HVNBm9KN2kq
JdxNhuJDk0krn2glFqTNFnK4h+ODukIfg+OAOvEpiCC/zdiFqpUW8QjDYWM2OXbBMaj08il1Wnw1
9aQhRGwHEieRcAf6DcUBZ1hIm/ZXEIYpO2Dk3zuviOU5dUvzpfOWy5uLLD32JZdpaEt5M6aQ5d4f
WNmm0fccWOYTuV8ceuqREZFtEhw6Wq456kOEAQqpWEiq0XVX8++8Jk7PWHyfgbkhgdNjSo+ueimE
6/kew7xdOzTBUXT8OkQB8LBPPIEAoTw6FgVJDc3QbcLSnk8GLfBTlQ/BYzNiB/SVrfSzDFTHZWHY
wdHKDL55R+VjrQuWw50wLJofjEXdtbXcBWNFa86qLFoKFsIpP3XxRyHS6LlLHCWeQ5FUT4wiNTLu
o4pnumysYF1SnWKiYn30TK4UdmftDvlW8OYEFSfsdcs92IiZO8+qgiM+Hdh0LhbjvUY21xrIL2Wf
a0cDFCPqZJ8CY/oKAXv6Ng0uU6iWDTmZqrxkNhHbCt6MBF6f6+1QXERj19/FYnS/V4MZvMXlhAHT
IsceMhRvJjMe6+1sOXO4gvDQHAavDh4T4qIKRFgk1a+dkgb3OquIyft7+/k/QoffCR0MBN4/dM9/
Ejrsn8an+INSnJiG5Z/8qXLgOf+DZjr9a+CNi82XcdP42nb//TeMGOIPWOqMS5nQWvwVwGl/onKk
/ENitpUeo75lBu8yxPpT5aC7f3h0xDHG0hpnXPbvqRyspYf+rx47ZmLD/ftcCPj7Mnpb5g4/jISg
A2cqIWjmtm2rqsdDl9NbHHS+p6+y3DuvzLC5juKM4Y+TyrsoSrUbDBDQ8xCIEnURu5aftRPrtADV
CqdD91lRqo01DdUjuGc+x2Z3GK60oYyvkoaIXBZwyziU0ZTSlZFyU+mJhwaX1S3yipGg4nTeUUul
Nyox1N4LnRYLBYPVQqGEZt88mjix4uhyYv+awc/pxidS1uYnx4jmeB1GXDY/IgAZr2XasEvIRH20
Zq167mWUPMGLn69QK+psjZL5cW4wNnoVeE2fR7h7HZoQ2kKVmYcQ8/R1GNnXeqdRryCMk/e9Mal0
/cP98heqh3ec5qefYBlF8qsyZkWRsPDzfvgJctjCeJpb+1Y1hnewjN7aVHJq7BWJdTCvKDs7mB8y
965KarvzYpScWmW7peXHJJjt6IzPG5hLmLVUP5xUYEUXsjfL7yDjtC9FbbU30QKps+IkOfWY96Cl
Rss7NmMtDqOmwudjlJeu29x3yN32VjWeO+FIzymSO3Qt3xM8U8+/PulFpvPxvmNGv9zALkII08SK
/vGksVG6YSAqoIdlHjzqy68fEvP6VZf0pzWHDQ10UcAJCdMBE1GxXOUQWbatkbCj6SfxXKU4f3Gu
UU+FhFUcx5I+fTDzp9qQ8pUsKf0s1NiRRog9zo2wZsvkBg9Qc+XOi+PsgXSPwbfTTOzjgnU+Yvi8
SwfDXs9l022UyLmnjU4MZ0IZ3wsbXATSnD2R2dYeYQyINYza63iaUxoio9yIyou2VvyYVR5JG2Y5
vqCuNMjDMsYXKi7j4MxZs286FLNBhJG5GvoteZjTDQ9leuEMaEWzNo33qfEdVWMC6ChobNqriSJq
zgzpXQTu1K/juK2BCrJnEKqBMRovr5yimG4IJbEh8BZxcsojoz4nSUjS2yiqVxdrKRHZIxrUlYU1
F5qno5PZ0bY0Bqv4DFq7OFEwTleo2IeTldacnDT6jJjNSCX7uYkSz1fY5G4I950uW1rA5wxAwi3c
ZbUnAJBnU0spC4ax/YK7vn72AJqem0BxfBFOv5MlfVqzFokHKsMF7Y3lmt/SQ4n24wMjmeoF4eBo
+J0Few4P2LGG5PYBuwOZlg4KJWRG3DtI/V/wyQL56pbZiDnO0fekKqeLypYB/U9Rf3Fqk7o7ysSu
dquvk2em67q383us2p6fDo2Fy36gGMgWWVaJSR6wTagYb4XTZs7ZKU1iKQ5hHHu0ZLX5ZC7jSJar
eUvIFXuuSpXpsbEwim+sTpMbVJU1n0kVe9GkTHLfb1s2ABQnGI5PTW2xT6zK4K3MXKTQWt4CitXb
LwVOkQskd5TjOdaCaG3gcHguRLpjRqvlfg/3gBKK5tNCg0mdTepG7qUriCn9zST6XZzwr/VqufxY
mFxG0MApcBo5y6P9w3o11nqrhaoJbihsbW3d6Y6+mptau02UxxkgGSW1sm61u2SOMWlaU+VVJ6Ky
qKddmNL0UHgGGb9kNTOvdKie0sFG/uTV4zJY1hu2e0xTudIy0w913GvbX689f3UCSNr4WjZuLBIg
Pt0/hUrbRo9C5yajxtoAx6QeqsJwW5Of2qzagnUGnzTrhSTfBpKApW1sEhSeBIqRM320gzeePYOF
eS6fjAmNn03G2TGSVR9s68wN7jKnZk8YYYn9nfjnU1zy+8U3HSplXS7qR4aPny5+jtpemaN1U/bL
vm9s2+CNuzlw903bMFNUsVqa59NlhmgXeaDLGUjkwAf8hsOxXOSEoyebQ2bR78CqqN0RPebtvJGe
GH2TvrhUbktai+T8xxw9M4PGsX0j0qniJ8LT0aIKOQilXPbTtZquenNMi50zOLhuEkutJtmwDPV9
8EVGeoIzWXOPREJIHB+OvYXbEG6rLJoe0Y+rXTMOwQFnUbMAGQrX76ScXuF7s17J3NQGHMJS3yia
6Hj6U3ICmz3O2qJeUXhXh8ykNMBVQy008tZ4f/QCTwu/N4EWDRumN3y9gq6Xojq/IfeaHkieGIPv
yTr6TqNJbRMRsc+vx+HVzPJlBVkuDaaWY089ejKpc2MmaKx8VdwICHt5eicYxIWYiez4Ky6PF6PM
ywOWu+mQjpJ589JO0MxMnhPQ3K4tJ5suoK/yLvn1TcwmkV/6w2PoGWhjvHeNxrId/LRtYK0mQiwd
6hviQzqk+YIHbPW+NmfAJHZzQGvRiQJOALxfuGUrVj3ZslNowlmTNtgaDhHY6nWUJdmxZnRIY4oy
N/UHLYnzVRgW266GHLHiSRLP88iYb8l2f5ajObz2sWNqa3hLuUPrzC3jHQDj7DSQe7wBOYvEYTIL
4EoAF4Jsm+m461b4xPq9G2rTelaVc5jM/H4aS93gW7Zz5mtI573a1q4Bks8jbjXRfyfplCUypWpu
yrrcA1JodyZP7Z5+4bLlXH5XEGPdl3ZK95aWDvN6krHaeMb8Ra+qYm2UGBT5PhEegoQHwgvpajgJ
o1+fvCfnBcJlvgZVhe5AT2iYeNmsrWxD1TtVk7N5kugrPL/q0+iB90D8wDQI8IoiFsKFlIvJp3Ux
p61wz9C1jti3TH5usBqsGLtH3wFQ6TfaQAtM13BRHIU78aoif3vd4J+C2xj1zH0m+imcbsqSR9Nh
qRDHhj8H3bumJZKM8l06lSY2N+gLIZMypGvme0syMZ4jJKsz5ny7Ss+0rlu2P97MaJ542Y0Ka/Gc
Z5jZ/K7O3fXMyi58rVD6eYhgHhdGiaImHMvyjOwszCCWbhhf9VLFLvdTr66TwiOIlL7FdNOwt9yD
d4BG0BK2zDQhdYk0U9om6/OUCAwbzQbFN3Atc6D4dlub/G27CZzV2Cwthrhml4mqt1l38AY0tNOB
WMeGyt7wU9x0JaMg32LbGqxGolz9bEzzC8fJoyuZO6PPy8Djyizdx/cH6T+V7e8qW8zG6Lr+6x9+
458q29NTXLz+aIFGsbj8iz8LW9v+w6PSNW1Donyjs4Iy7s/C1tFhwFK4QqniJfvBCu38YbJjYPfg
CZqhvH7/WdeaCPstqhRqZd1D6kbF8I+v9mcR9Usr9MfFEQkpwQUUVEuBy17xM+d7Zu00unnRxgdg
HjbWfMJ59sPV+Iu6bamMf1h/OQT2BfY/DEb4yngEPr6JeQ0uYw9P7QfsxalycfmSLGxzSf95zf8P
R1m+xQ+bLdD102RFHIWAqFb7Vk6vneX//w7xSTXtxKXJUJpD8MA74poaula/KffYnC+f8uFyuQBv
TOSLkjuD7cuny7WY4ZKQBG2W6aJ5KRE2j2yGKZyY2Ki9FcDFxc5FXzDraT63Aktba0wbm1nejuDK
cRdXTfMgI6y+Pg3qZN10zrW08sFaM2UZzz0sysy9GrE2SCvbYhMObgFksJA6eZ/ckfk4AZNwkrPW
HhCOlYzB3QqiqNtCxNWHfZ80PsVRJJixgNBINSc6ZRWbnrTuiYWOm5JRWU+jW2TOmQBFhvLRKZjj
WXN0ErVm05nMwCwJJD+RZgGgDPN+AjnaZWt4WP157+XqnhdotubVIP3EqV9sljZUtLmxcbV6WLeO
ynembM9JWO3up2I2r0fSi3YaaoxNaTQJDXyRrrJeN7dtilnQmSr95DK73hBKM7H1moYbw+n4EFqd
546iL1AqF+//MLf6ibx1ngfG3n5Y9tF1kAzjC+G48/WgCNPx7WByfGcAG6bF6nXEQfYVl3uTrNkF
qntkt5YBfVN/bZqJyCQEot2bVpsTWSAJiReejN0Ig0FnXg+D4IOWC4w/4VQygO5WKA4BAM9EZ+TE
sZ9nNhN8QEGgkQOrcMiGb4FmgoR1wJMk2kUSmq9dC7JknLv+e6Kme1PJV4/U7seJ+GLf7LX4a5dO
yUHMSJrIm6/1XTGar8usx1tFY60wAoIBS5CtTgzEVPfQkxADtpPvkUxOesw9q30gjdnxiWx3znK3
j+g1j8HGsBrIaeBKrsdMJoewMIa111TNllJS0JiSCrkD/nsctnNAINosGDFlbkiPyZR7xoQcQCrb
r+uk2425m+J9T4Zbir3+tqsC/nLjtdwY8Dmv8bDDycqC9EifDjSmVvabAU30petxOVe1oQfrHJXS
WrJ2XhBSkyQHUo1yttCEoxM0HeuB3xNmfwMrK0R2GoNvKAiXWrErsi4poJJdRHTrTjeb4DlwLDB5
k9SCCzl6qKfSCLHmAkLqV9CxzUs24nI9h7PtTyo0j1iU6/NaYw+j52o42F5lXwXEN+zg9hhXjp6H
56NpPQR5TRXOJg46jTUIdIW1LXHud9CM+imbfHJLg2fSOrKVV41ltzK0XtuVCB3fzCR13xBukBoH
gfSscXTvOSJIYhP2tQn1mO7RRms7D6WTt1yPQKQQj9T0PUOFmPjtMGUb4jLFXm/1eZ+T8XaehaF5
x1RMbUhopNliaJa+c52i2VlQw766MhjgdFnRtSC7dz/EMrPXZj8xsHLiAQkSzdoXPW27Y03W9QUN
v/GpodY+FX3oXbIBNe4Yb6GWhHam/Q97Z7IdN5Jt2S/CW2gNwNRb0EmxESlS4gSLaoje0Bnar68N
xqsq0elFr8ia1iAjV2RGyByAwWB27zn7bMfacC4H4lBurZ6WZ1Q13m2aNPIFEMZw10zUVMY0Vtdj
W4srY6RR1Na+c5lVlBSM2qEKNClxX8GY2ihsD6CF0aCsHZ3q56o2lsWL9CJ110DLlyswxJm7kkI4
G5TtJUDAQX+1E6GKVZyX8X3d9OlvZxZtYPQsQhm1gz1TA1kunHRw2lW7xwQJRrmtEizyTgwpSbfr
y3wQAK3iso4fZnoZ0SrqwSDx0sRik/oAHRDLzgd+bfRgsjc8TNlUX6KKm9a5Eyb1OhVSh+hapP4F
eT7ODqCQQOsaUcskzGen6JJtK30BE8YZBwspiFRbo3+hNItjegt1t7n4p18a19hY4fNoWzfsSBg2
9dxf92yE4fwRaMtB1htvZd7UP4dawQ8p++wuJ1B+H6c6mcGsAs8kh8zbsnfdAPBq/8fVaSua+Cku
37qBQ5lwJPewD7y0QAF+wq/jgJPTlXptfbTfUwseFzsMrdyleWhK4dzDw6NfPiL2hYzlLv1dvHr4
7NW29zKqK8zhN1i5tyGZatEcLkOiamWDzq69X3eTSVfKyhfJSKbaJ3dU7YauDv+o3Vja9q3u89ao
NlsOmuidaOrYcfnYJwX+76W6Ra853CazoQO/1Iv1ADJgrY9LG6vsXsCFqgvO1l4GIy11Nl6Y4YIe
FpPs1PTXPnIq+rBLEaMx/OSLyACcGZqCKYAOdAxKVGu4bGmzXzQwidnCe31xSFuDQ4xbCtUt6q85
oJDID9ZHzl5+QhPcAOb3/U2DnNiL5uDNqOhUHqerYamazFXHsPjaw8NIRQEHPK3at3pDlQjMStrI
o/csTiLlcoDvciv+/dbrzJY+bNEI5zI0SgyHosWgV0cUkupQ8/bsRpsLkp+zRwK8/L2k6nm/nBq3
zlJt9BQ98+hNGbF87FofbZ+WohIYBDoGy+BcUvoIDWPUErdWM9kvRlHnW1kxwcFtZXBzKN9hT1Jb
lJHyT8o3/AJFc/vQZmJ+ZCJFtyLWohuVdv69TBEoEvpEj7ep5N5rLPFdsSEl9S4xw6t8IFL0n56m
Sc76LYczDt+a3v/pZah9K4idR5ugwJ54mvjv55SpMXyddH7saFvDTrcr45pOv/YQhRmLjLVo5nKz
22rOmPyQXevd+WU/7jS9c57g5dhPfaPZT6lTTdd8qcQurmNtMyWJtqFrjjomDMsvc6Q1X8u4kFuz
wbpOgsB4/XbXlUNdsWw9PO0LLFtKcjCbNr10GtTBdcn5UHaA/Eom4m6E4Hzpog7cSj9VF8WkrG0F
zh0hhG7zEpM2fujoEN+EnhFdIGZHUPg2l2fPwL+i2R77Cs++nMEXX7utDLcI9CJYx1D/qFLL7Eav
0+JCoJn67ofAGxVnXrJLEj6G+mzz+GesuFlb0kuvkXZEg28Vayw4MUugsTTcEfNnE1XWuJ4uzCqU
N8BM5k1SOqCS0XJPjzquFWcl5yHdzkAmkJNk/lXuTymEfze9AWINAc1C1mF3BeqYgWKX4Q4oZppq
vKndlk+3G8PJdeuSpvs4F262MSlfJitSxv0t36b+wn9LEwztFmmnyiWYJVeWDx0eq13HgsMeCKnj
pWGb6qZGEIOgR/T4fZEmTIOBqR53xA4jqzYRgCC1h38aal7Rs2O2rXaV9+hb9Ld6mXKqFFro4jr0
+hotW7XU/wyZP+qIiLZFheaC9B/j55vM3y6QbtvDQGGHGK5uNSb0KjR7ccOghyYU3DGpmuFkaTLX
PYjBnraemhpQ8CYiAGvqsYAUvoCUpno8KivZWvOdLhD6wbLLUUWE/M2DrdUQM3w0C1cdoJ11yD96
m1rQ7UhIqMMAyIm9T3RrvgBTJ/ZDneyXK7px49Fc09aPr6lnUlTrkuIeGlCzRZUttzOJrXvllMCh
QJ2Yz5OcvJRvQ31v9RY2sCzRLtGC3naQf1cQteHxpNofjy4azCMgIB0izzydwisuI9vkesnK6URt
s6MDNmxLBAb7MEQRCbVBXWJraTA+1bq7ZYcYI8F0AJHH061Jl32dtaL45UrtF2qWmxEE0s4ch2LZ
t9UXUATNlTsnD0MZz+vG06KA1WrPjejXWC3lJkKhjsLT+65J/NwqRbRN2EcdbrwhiqAzIqXTPYV6
3KlI7XArrhdipc2uyhQ2Kzbi1yr8Usk4olNBcLBIcjyLpdV3+3lO4+eo650gI3N+Xk3d2G9Hoo7v
K7rN1KsirD6rwowv41RUt1Jm1XctyuSKr3oBQ7BCZtq7eJ8MDCCb3APB0PXTfDATP6MAF3eBFgMD
2pRRbd+CMJlv00g091WUZFu07S7K1rEpNgKMxXZ0odGETRzv4YGkO2JBOZLreXKAUAyGyVC0i5q5
uDR8zUKxRNResxnKyBoQP5IMml228ifbe+MHTWbvi+F3Sl83plPe9XUKigkm2HAbzmRwKjKa4YHF
7U55iP3NooAllYHnhGbY8BQ3UBp/2rFdD+s+nqcb21DpnXRUuesw+/8QDfur1WjE5vXk+eoHYGP3
kMEyfQonVw9XteysR335QgqjIBMQnkcwStldxolnf4mLVj3B4HUCcCzDIXei/nLQpuyXgr6GP8Tg
4ZadCm97typ+F62rr3th2C/IBEsAnPCTD0Zm2leNQigmcMIj4+mlzVm3tbvtpCn7myXdYoty3UCh
Bf3yutSmP1nvet/N0pXI1WdvTaDcvMOGlK7TvpjAKcczVX3aRd2q08ZhI6aGlSzN0yCt+pwmMgVL
1GeNOEycKjBIWvNqMLxNBKdsA3DyQctRXEpVk3uDPpHCjbeRPorMzKieGiu1NplAsYQe2q0B37Iz
3pe+KB7KrCiv1JybF02DNpn9fIHyH45nVnmdFljtoBUBxyWh/ZlUjhdiaJwLoxPeI7wbueLc6e05
xQwrWt3hN3Q+CgaOm9+yVUxfRsMqv6V1Vn+vump095XmIL9MQmKtYBEvGH6iM0wOU0re2RaRdus3
9U3WCEJ/OpJLD73Z/YkGD3Uq5Z2r0fckSVo0C2Wli/UUurjGtex6Lnsoxq2l5XuFmWaN3rG8ol81
xPSqKnWNPj26Bt1DaKydp+3W85waKwvklbZJza+8/7+V1EGy8k3zVx2ETnTAaj74ZdvdZmACNja2
+cexaS0+XPBrDFmEd21llT8trXq203Z4xu9zPxNnZO9cFEUbDTERmJ2Zlb3SLAgyXX4P+gaoOc6n
5qujw3lZh7DERNzpu7nvO5RPsU0XprT3MXyYKzMjSWWVNR34H4IHAkI4op+Iq1rUwDpUHEsDyh2N
7gNHHb4neO+eQwr6myryn+zRHi71yjD3/CkmdvBa3duJ/RvAWHPTl2qC1xAStZth6+C+TekX35+H
fd+43LHS8/ZAyceG+go3xQrdJ7eP7YekLyFsdwkvbOODdJXsqaZY+DsHEpeyYvOWM8gjC3J2M1az
ONSYp1ZqUGJb5TJ8Kf1shiA2eIFGluG1IHMHGKnGKcaEThTAka/XUT/IrxKSNjtc7a4oCnWhvKm4
CxNN3Lq1HkFGF+a1EffWq0E44LpMh2rbdEl0CGXc3UhnjK9yJ3Pu7QrTDh69OdS6H6kEox1n7b5g
ud32lQWqWI36XRh2IsgH/LKlysr9BNv2XrHirroReK7v9/q+yTt4T0RojK4uDlZUTnuyZp/Rv7hB
GsV8sdgIHlhItaCw/P6KrZx7gIkTXbdRnbH/LeVrp9I+2eSq+mlha/3ReqpD3x7hofxZ6mmqXxr0
Iy+9IUw3VEsGJltrPnSmRsal5puOD5Suicx1Ket6XFlNWTm7WhL0ufbiBuH41OQPsvDlqnAmfx8n
i0+dEtYDBr8/44h9Tp/ZqjS11Rz0efjlOpwanNws1myqOCTVaOVnA2FokfgGAG8j0LBcHHj/Hdpm
4rHAK7K2iaUO2BXmG8odv1rEDJsS1BUCfr6v0zAE3SheXI4gYzpfOY1+xx5KUDmjTKR1nvHL9vPh
0i4daytqeguA+pubKDSC3tfC11hYzq2ja+ZdO/qv9WhrjxGv3jcaq028cdqyRj7SjBAoPWNJu3LK
ve6PHVj2Wm6EikhQwW57xoL/sQoKmsZ1BJwaOnfw6N6XcwUQbtlrXhMMNvW7XqMYl1Qlc7Lecx4v
znioP5SoEUqAwjCwp6NJE8f4Bnd0RvZJbhNMZYT8GAfwKinccZtHVX5GxXRqKEAqhPE4iAJY+t5f
mN6KivKjwYXFXvQwpjafjLQ3vuiK2PHP69XvpUNIhbgqcgZh84CmYMSje2hkjj7lFkNJMhivslxl
gWhStpxM3lUdjcW+JAvz3xbJGdQ0UJxQh3MgExwN6iShYWrkSgVTxl00cVmtBBhB/FL85fPrOwZU
LNfHC00LwwWEY4ujW5mx+M9VpTVBMdHcW+WhRhu99tKLzKSiSf5MfVtNBhXEfI6/dPl4LiJ2qcS/
r9QzvkXnE8bS0qM5qtRPkV3Feha1gVegGmPTRSGjHr59fpHvdYf/PEQyNnVvkTQAGzDfz5fR4HOh
ECIESlG6dYeYXUTkWuF1bupzME/muOo7f9wSyNzsPh/61PyxAPeai9qO7OcjuoHv2KMRmVazFEmm
bWU5KqKuQiHY1XQir3CROKspVuH282GXGXJ8Wy1bZ2/OkzXhWr2/Yqv1RekmDAswMD8YRf9N0M0M
IsGs9V3m7+fDnXohQWBBjSBo0TOOQ7yjptYNnC4M1yrnoTbrPYd/SPShq59ZZT7gIpYJSySNaXMC
Z6HRj28o+NJ/niUhqcOv9m1uTmH3e1TMTY1wPkgAODmEN+svMXTZQA2U4j+/3FOTFn6ycIVtQVf6
8NK4lppxuTc4ziP7ziEs4EsVscR+Psqpm8ojXNpXOo3PY26UjRqgswuWnrdVgAhcWhH+NEJLTasz
z+/UBdlI4j0b4TAtxuWn/NX4y8ZOEvIysKAONaEVQ/mM4vP588s5N8bRopY4yhR8qME3morky2Zv
e8U/7fX/I23n5ORg/iHVYyqicj6eHH7qIZxUTVCxd/0Sdbp5MEtJo6wfku+xxgqD+UYn0I82C4B3
HfArEZefX+fHVw9EI3GluPEQzDBR399L26kwxpUoHyODYDxF7Mp6MLL6KtdSPC2VLzefj/fxvi5I
yCUG1XSgjB2/ezXHKm8CZxEUcmSDIqY7klPcM1uJj3PRooeOpJzSLsHaCyPv7wniR4Yi1y2vg0SR
wNZWZbLGLX+FVuMcLe3ESFyE55AZbkDscI+mid8mCehNrwxY2vDjaO0l0NyHqkkfP79tJx6T4drI
qnlWrFxvqa5/TXlRFZnlN24ZzIm+bfIXzcvXaSYXK9GZpPuP8VIeqqW/hjr6xlKjEguTAAhG71O4
l3YEaNz9Jw0S2Egv52+Tw36MXK+w2dS28jZ6g9tCcGTdqtlU25Tu795sKaMVjUUBvLCxMjleWh2U
RfAsqd3zlzDnHGjX0sIGSbeIc5Xa5ibxpBA10YUNZUcFe4JIRTA92TCDSOYzF3qsEmOzxBecvp7O
C2BAZTh6/fKcvHUfkipwmVg9+cUS8t57Xychkpdi7txDl+f0T3NEl1Dcdi5JpfSsxYWAeJE4dGaN
usqwyX4rQg5GSsQY2As0V3DVQwpLRZnV2xb7M0BmywWcAqd4ERThPupN96ClWrce7dIO6G0PG6U8
c8046YYSnnuV2WgZ0oyEhpH1euNHw3p2o3FDVGjuc7dM8jEgf+s/3cWy9K/nmgmpDgUH3yy2/Msm
4a+5FhZ9ze5j4r6kWnvVG751wVMfgyhtsH+TmTsEnw/4ccODbg0zB24LZC/wFN8PiNu+74eqKAPf
U0QCJSXqapIjroRVqX3oReoqpvT6QLRTdPn5yCdeX3ZzOmpdtDgfzxxNNPUaIngJF2eavveC8EHE
zsYDCLb0z+dDnbhIBB6sRtQ6+M/x1pG+KOfNqZNB0Td0RUAVoOysAHIDUWguBPp2b93SYJ9WaCX9
M1/ME9fJvspC1Iubix300VR3CaKk7CRl0IboEesBrdxCMcPl0Zz5nnwcyV4WKXSPy/HKWew+f08e
akBthF4wD4BpPE0TphUTbT5vkWX962nKdgPBFMIoTh8fSGgVEWtd1Hc5uoJu2MyCwquV3gAYFjsK
T78/f3qnLsviwkzEpnSRjz9bUZJXEiw3l+UUVgCoSpb0EOnptLmVnWM1flzsbZ28Fz5chkND+/jz
VaMNiUVXcGWa/RBb2hPgld/paD1gdTuzB1ne5fc7b4biWCq4NNb8N87YX+96YcXJJDWEGAB3tha1
Ur9E1+/m/UyCApyKHEL353fy9IiQbZGxLS/d8efFrlwP1FYW1EZ/yPzqpZyMB6vJanysAs9SZ159
PuCpR8fGG0cNuw5GPJqRDhxRuFJuFmhdd5jyPrDt7CYR+plhPm5sCBdBMw+yF/eOeVxQ6D19TBL+
6KDXzAV1RqpRNfJF/PxiPq4ijGLobDaAFIoP+DnYD6NMUyMLGouKFpUe3JLdqyvFXVorGuo4Oqyp
PLNKvumlj2fJsnDg3HZgDh6T/MJixtseU0zwHeTLQ+5ThpNVht3Ip0s/S5rY7bQI4kHBkG9LbmBF
20t392qso4ucPvJuYFs0T079FYsp3LyqYnOwbAvqxV6PLE58803whSh4nTO//uSDAWnJjCP43j5+
MEgS4pzOBmENAy3ZdMKDpI3UOT9/MCdnGbpKSkrkln7YchY23hgZlXkglUt8UtkHemY8eK46t2s5
8cI6iMdRVYJU5Az7fn1FNG/JqpYsRGNlIWQJ44tR6OPu86s5tQLhvqQM53Eo5969H2UGyDsC3c8Q
D8Fq6N0lN8JBkA1D4SdO9H+/i+bMiEyUT8ZC/z0+oUJ1E0S+8YpOWfh7uXdNIu6KJnz6/KpOvTy4
AQR+U+o3wEXfX9XYZhJ9Py9PnjjebTYZtNhC5zfNlnLXRI73a8hhx1ItbM98qk6teShibfbVVMo+
HHooneqxZfdZEJFcqKQGGwCrR/pYpfM9y/WZ0U5NeI49+F/tJTbp+G6C+UNCCpSLdJIq25Me494N
Jryhz2/mBxIpnljcZkBa+RxZyJyP1lW/M8fOoeQeeN2gPyaxXu40FMerEBtJTm/OHb6lhlcSTqP6
m3qS2bWTu9Y+9tB0zuBZaCyn1caooadBHkCP0XXpudOtcfLOu4sZDk8lDuOjR96Ere4MRcHXZrRp
E6j6xVB+uUZV1l4krvfUjVQn3CqmiSHxMGRDj4PAL59jFB2zWLhCQ2FfUEXyVwKfLJmZXMfnN/LE
u0ZPmy2o61oUF48/iLnLb8ArWQaDnH9Xs6F2OpErZZijX5lePh/rxO0w3jTGzlKoZdf9/g0w4Srq
NpyvYA6N3zoFh03h6C9YTGTg+jIFPyLUmR3GiZfOMOjYsaPhi/WhrN83+TQ2+FeDIXW+x0kEZxLV
Dn2MZl5sYvW3uhlqnHKyD/79tQIW95eKFBvE45XS1nzkhl5Lqg/6UOg12Eab/I5qfASzKXqcPNIV
Ph/x1JNky0YZwDQ4/R4bd3lXwBvZmHE0PSJ8x+hRJUhL3Q3g/IJCcJD+fLwT3xwukD2UxYeNzeLR
G1iEjR0nJbd27PFc5nYzbDA11hsLRex/MhSWKssTbBhxw7+fOJVrJ6qQHNEMv5S3JLLCIXKVuEw6
wzizfJ2aoxYv1OJDWCr9R3O0RxJHoErNWaXoHuBV/nGc+gELVrNKovrOA9f2rw9HLGCYLkwQ27RP
jl9AY6TXZrazDEjEQOOH46bpmk1FHeDMQCcWZkrqELYtKs/YOJbn+ddmu5rh0OghR8A8cp4w/+69
uX44MyUs/oyjrdq7MY7mBEkhWWrbjIGg31iRY1YdWqd1vpqdAI+ak3SVRDrQj6GpNq1Io2/l0BCC
6dCr7ch3pPjXoYaUCZ1em5gi4r8MUIRwvhJLNQf8+PGd6UeEPk4YDMNKl/uiRZzF6XZaI4MNCVnD
+DzrIx5RY+H0EnlpfJ19HIS6NCBFlkXb7PW+Dv03lPYNqY7sDssFe0Zo8E08uvGeTKAJGyYSzd6K
iy+91vSBl/kPSZm1a+5wtiuoFQE8QCgYIE4sVuUwV9uwix3EwtlwVdoWZs4k7Xaf395Tc5OvuGsw
T6wlf+P9E8S6W6tJMDeRCb/Uo3ohuObGtrSdVZTgoogy/ny8U284e242e5TvaQgdjefEk6ytaJIB
ub5Lzel6MLOLQckzm9ePbbUly4PGFnsTynT+0TCgNGOrGX0ZICK/q/Bzohn0ftXZN5rQXxCkEKxn
PkeNPHNksk6PS5WWO8rh+nhD5lcAnqvBoSZSTvP3eCQniMQy7Q6ji55v0cxwxqmdAtIeZs5NTnI9
zW3JQl6b/YWDyt9JB+3C0vFBG8qW6xBhKBOu2tPvpIPtpz8dg7TiYUQKCGw12vjKENRe3HkTGeG9
mUGo82anXsH0sTN4OYBnUn4PUMPqD54P4zZ9S7odgcvg6OJ/L2ZnDVYj3bpQ+R5ryzn3KE49cWEx
x3zacDyQ5Zb9tUYkeusUMutlABp7oru0wl26zwzVn5lZp9aiv8Y53hj1VY/5EaBz4DlLrCr1hnUR
x9vPp++pD6KAQ09fgX4beRvvL0avQU3UAIkDmk7YJhcYj04IdUY8N77WM6azk4NRr+TM4uNuO972
iobFSOa8K1osCk6i8x6O7Q4FKFpqlZy5facWAkHZn68Flr0Pm998miyRoqIKmrS5M1tXrGGAPpV5
8wd36V0RizN30jg1L5aeNwdYJATucZ9mbquc+8s+LR1zOJmzaRy8uRkuTGrxm9LS4sCualhmlW99
TfQwDqYIU0NUJvKLF3nZzie98RtuX94ogK7AmD9/0id/HgsiZSTqt6An3j/pYQxbjSTAIhjq6o/l
R4+x2d/nFjqS/2AcF+MwO0qxWObej9P22hRX6PECTqIV1Rz1Iidt2BBZe+ZDemrbuoS2UGJZ/uIe
vYcWeWVOiPYyUHhG4haJ6yDvmtIhNdq4ycv6ocj9M4WKUxP4ryGPN6zpbOdo9PQiIKd1T6b7H9/O
EbeLQ1P2Z84c1qn5u0RMUYsmSIpa0vv7qJbk83l0C5YZc3pWcfUK7V6sgbx6a8q30Xoh360LVuRt
Ui9eA81YlJkNoj+gvU+E6cVPYQ2vuTNxLOBqw2cUq+Y+mn2CbWSer4uw9XajO3iPnsOqCaq5RTCl
teNmzpbSZmm+6uB6ti6kv7HSn9Oyu0aKU5EXV/5JvH5YFZOVbLtiMu8rRNd87E3nzGw6dRf8xalL
iYN5e9yAzfOqbSX+hCWv9GJWs7FSuv0EFu2SmumTSqbhzICnHvHizHqDWjkf6vBVakRTzWYoSGpo
en3VQRh64+5ZEdhY8j/RpH/+wrxpJ442hChmoMKYvC4cM4+edKRNOV3SvAhEMfvreOjEvR0bJNha
k3MZl3n+COkbwp6NcvLNLvAGQCo68B8KSd9eG4DGn7kNJ+47m43FAk3sGceJ5eX76yPni8mD8Gnl
AaEI9jZuJvFFxmwbp7Rsn1JikQJ0kT/P3AiDP/T4Riy7Gw4/nJk+nH2j0ZmrsOeNbucQKasV2TsE
qdauDZt2T5oQ1BIBXgqM/daPmng90ZPBeWGfC9mxTqyViy8cOYbBMcc+Lu/rSCNEoZIC33IKIPTN
15BYQB3RVkvnkjvjXqgUNTIWK/jbOUVkQyvoo0LK7G8Ha9B30xQCUnxLTlOz/p1tMZSmgSmFYyrb
Iepz9kjy/0yIsVmy+60t0niLVtjeNJpUQSxqdzvGnbvxokuzzKz7zJLjDa8tJjRQX/NT7HX+Idfd
Hzq46zMH81PXTwcMD7q7dOiPC0eU29K8VRbXn2fjPQEcaFHFmDwlhhbvPn/op4ZCeI3WYKHxfDi2
0nSq62L5LBGvEW+q2lvcfHDWDn6cR0+fj/X23I4n2FL9tTi98hk8Pv5LTeTdUCQcDnowsytFwxiz
12wb+7Aqe9JDcuPSKPXwVo1kbpqmFt2ZSoPIZOXVvpJwvd5+0P/HN5zBNyxNTo7F/wslcALf0LYv
v+IOPLRq/8Y4/Pe/+T8xDv5/sTwRJ0bbw+KA8jfGwfovB5UTVTTPQTvq/MUntM3/YtvAFOBfo5bG
bvR/cxwM0IXL5pSKjVjUdeL/iePACLxCCzmRwT6EdcFxQYlfaVXgJflrXEYs1R6EkMTjeP/X3bn9
Zwp/kpfHRcBbpDBIDRVl14dTby4RgZC6wkjmzGdZr54rWY6rIYy7MxWSj+8rh2uxVGupoaHOW/7/
vz4MkdLCmVDTChlc1gE+1W/avkg5781nPosnBkLzhFRtWYD0D9vpnnfRL5uZwI82e83y7BUY0GvK
f//rO8cwDkGDHKwpn5nvrwdNCNoSKF8BtQF/63s1Gd90OdfZmPwHt465yqpD153+03ExMCJ23cZN
VcHcKJqrkSQWnOGmd9XI9MxFiQ8fUqoRVMo401k0NY5PdW4POUv5QxXEA0Rk0U1fp2h8xIj3WPWw
ej+/gx/34Qxm0epCniF8/1hPAFC95N0sq8CvW3B+4K+CFAb3qtSSF91b2H84hVfGhE/+84FPzRB6
hggM37ZNx49ONGVn5rGsgqpOyvsONf/K8fHWoouzzrxfH8/iXCP1F1YF9qC81e9nydyl3YTopaJD
DQSE/JNpCyguvP8PLuivUZb90V/vlsdWpNe6nFH8Ec93Mz6SsiwPsvnPbt1fIx3NeuhEcdlLRorz
btqIMX2ZCUpa/1+8Xm/BoO+/uXS4PI+Z4foAUY+b+2VYOF5RVgXfXLPcVHoPFXSq1Hg728W09UO9
3Bh+Y+xACziBDmhqk+aWv7VqWx76mlbfeihR/Xt0O9dNKTFrxAnBzClQygVts+vc7HVCh3oRzfAf
K5fwGvJUoEWaflmvyop/ZIqJl9chnK07vhiBO9bFHcxD8ylzzfLCCdPwuS+gbw3F6AShCyKjnGA5
DynzOXNHaBnA17RiRViNt+nryL5QikZ1l+Vyy1ZQ3mMPtQ942IZfdcgqbyjBb8dodzeldnlJaE6f
rmPXi8vtZOf6zxRzLu03fo/GJuWlCLnojACVXQkK9iYy53KjUH5x2LPCMF0ZZJ7iDbAUYRLYd3e1
jhQ6rWFnak2lrQudq5sLFi7CktTaVdJchy6LSxwl+CoxU+HbHY0dR8iSmBLKpge76JM97Z3y0tAJ
rfAKvKueT6wauFnzKYp753KMjPQ58sr8UQwZgqTWqn7UojCfQq69WrkYfH9Uhd3N/KY+RBXiVr5a
W9bEuz4KGxO9ZoP0awfoBVC2izsoWuo55Nbg2qyrG9Glr7rBM+1wLz1B9nsd2yG8V2IuL4ZlaYTw
WV5OOXvfXZOj6Ofd9vMYQIUYv6IStS9Y0dWaHLlk30e5tWIbkCzEiU5CtUZMu7K7KLmOrMoH6x/J
VwEZ55rsKG5il1NANLXB81Zv0z5v4YUAqPCuSK6SW8LDucwuBnZix9O6AK/44M0LtzZyk+zZx1pM
jMVAcI4TpwUmJnIp8ZU3It8n0tSrL0bXV/5GxGH/PQ4rzd+aRt96aA/JC1sJXTZXmDHmJw/bzsMo
s+LVdAn94hqnLW7FcIXpoA5sYgMeS6T4DxaAo3SNg4hIg8Z2sKSg7ugxfo4gjmESW9RRTR6BCseM
1CkSDssVfliNDp7wH9u64bVbYIDr3uYTN+OZxppWLe46fF7xI93uqKe1INMXn+P+Djp3/wV1KUC0
xCczqO3D8evQ+P33uZmzPXJkRTtAa8xkl+I/mLdz6qENatpo6FbkOBg/EZe0v82Zd8vWQljF+eC0
33pic39EKdD4N5ZsMZb82KbTrIPQ7WTCz00wlJHxJJw4yp7ryJSHMcQZ3IytuSbJ49X0Yv8qNIjW
44cQNYEtc6NNbT1s4kLE15ATxm0X5YuNlifUWXz6UE7n69hrYKoTQXif9g3e2rga4z+y8p1AZoKM
DhETjmEb3feqnfo9fQJYET4Ixe1MZBHGtYR8CirZtYZ3tzXyPbb4P6prgA+24z3JZIEq+58d+OZD
IYW57UKCTfgUundxx0tpkHa/1Y28/9Krxt9GGe85Dd4QTrObPXmw/i9xbu1IecrX0TxWal0MWZth
BE8TEL45k5pVEbx0Xk0b2aX+jcWmcldrvPVZl0+bnvTFldWCS4Lr6QQEuPR7Y/nuVjbXbRbpS9Jq
0FTp7r7kI9AFq1cGhZzBeEihAB/GjhmFgjd87vyQtm8+lZue9tLWaWdeo8KrfRQRizdCayCM4q7V
1jGMpjtDAMu09fzFcVgom4b1A7yEezcn0DfMppk2oUs4HrbMzrvDPd9cGQOuGFxHTMPOb2qSropu
k04pi5jZlRsxMHRTlk2QYAhc42QYfsXU7yuZSzy8La5jBIfbJslv0J2Wu3gAPRO3RXXT1su+ujTL
y9yomExDHXfkAhg2TQXuThL6REyKziC3mVWX2MQfKvOMP/rAatUvc8TRZ+M6C1VynTpjtOtJ0GaN
Yyex0jTlgHRydi0okTV+T3PtWDMroirHdT+L8lsycodmN5TkNQEStYEBIfNSrNy53jQIpoR86Kto
ASFKSeRsV9y1HWuPFrF6DD4vfdYTNt37ZbezUnodkeyTays09Z++0anLXiO3Lyu7Gy9r86AVULPT
mIpf4UfaF9UkNxZBw9+1NG1vpjFWX8J0foJLMDx52eRtvAk9qT0bDnxI4JIyrosb/FnhbZ79cGt8
7okVv5bRYgZRyTfe58em1wkxQgIInagguUq36KBNLRlNJcGSLO4/NacEgevy0VvKQxdaEhOKKVl5
G8mKoxeeQRAAIGAEGgOS7LdFFtQIlTSewY6zF2FRAmAX3225xigydgGlQ7vZy9hfmUZcDSvV+ilx
TXnOYpZyyKuZIqlfLMnx2QXh0TrxRZW7tCTxWBGJWENXzyuL6gi0bKUDABrqBexifmsLszgMtUU0
sav0al16XX2w8rbbdAaly3wT1iNynMtpMMke4eOTN6x/YBvDr7U54D0lIQRmg530RXwYUt+CGwFp
qPcOdk/oxCoUHfz8NXtx6kSrGQ/AazulMaSePiv+VA5qBiOJQIZ6bmWQowSVhN2No5NFObKuT95S
hYD/o9StFC52/9SGrrFuvSilvhc39gbCmdEXrD3ts5fpmVqT8nA/pNaICd4QETuEKbShqrtTf5B5
mm0IZPlpex3hgWkK2c8qVrZD5cYUvF8sHP2d46TaEnSpkRPoFvic7P/B3pksx21s6/pd7hwOZKIf
3AlQfZHFRpREaoKgOjSJvgee/n6gfXdIpI8UOuMdtnfI4U2iCkBmrvWvv5HznnUqDb9MMRXqM7c7
yBo+2VSHzyq2FE53UuFpBBaMEQ7hLQR8XHrOaLG6YuqbwpS9FpCHuFxYrtGXKHMgbynclv3MIS8m
zTTtmEyW7u4c3FsJrbbZvs2I6oRuyRz9ET2stan4wgcFSJMH7mz9Lu/4LQCESz29v04GAQIomMI/
V9hYf0Zm3+rZgXAj9hs5DtfoTwjecRvqBGzAksvMpIYgq4W6Qnn45rHgrTNYWJTgIPC7Ru0NzLp+
HhACaGeQid9QUh2yBVgDfJ4mF3i8kQyr2FNHJ3kusv4+nDnmft1ivOkMGcvA8eFKgnoc4O3VDTAH
K4/GKiNWiiKswKiKAwpr96KIX2xUy78Rrv9ZQfWmSVsv6BDE7EJNQX/6qnMqGgocE6N6NhT8wVYf
inKTtCQGb9Imfyaw29sq7GZvbMsdb1+OHSKiGQHHchS7WBB6i7mi9YzjyrCfMLj6TWP3Furl88Eq
gXnmoDJ405RXaBkQwfbqEOe5eeqHNv9eGkj9/bEbW9LfiOKEuEO+DrBkKrrLYFNrCsUnrgSFdsKX
oJQpTq6ssaiVdJ5tUhUk6c29dTaxHLkqGEBeKbv1CEmskwp7aUz4o5Xlb2CBV25NJw/fof0ynw0b
vNj3+J+9qwnnbg4FB3A4TzAzkiT99HIqFgXK0GBclPwd5v9W7bbeCypK+J22RUrHq5cj6pHbc3qp
QwftBB+CtvQJgiNm2TAfa7K0oO+TaeamsdxZhAUFKED+lDuLFJNZFxRmHgmv6atPAHNjtBklJQeP
fntvaVF5rszxd9vAG8SCqwBUILdARQWxYV0kP/TZfdIPoV2UCZIwimcbGi1caZu4SOnRZ9gKN6E5
pXkglmd4/PX6k+v7/lM77FGiGCv+A+3trRxtFsqEcDcyDG7HKDxkZuldaWHofcp7SmOC7az5xtMs
7wOh3B+UN9ffCRwZt9084BzZlUWcrPtt0/k1gXvGNuoqyklTEc7QRt5VWhbt1zpcE9rWUI7ob8Tl
v3j17/BqSIq8JL/Aq5MvECOfi5+g6r9/6B+o2pV/MUdizxW83Q4sTSCXfxyHPf0veLoC6TbgGci4
zST7nygd0/0L4iCjCrJh4WfCKP8Rqsb5EDnDCl2yaNDY/oHl8GsaLsgW7gAmTBAmIyYEwldrop7I
/K6zVpyLyhw6AmejPJkOjQVQQHZXAV+jjMmMuEpJLhkpeRFPkM0WE//XepX1jP1kIcUGO9G1PLJS
e0G3hB7HTM+RXPPFvbBgbRGqyyjvhzv9L9j3+sl+WFHkqK4q8XU4zMYBjeXVJ3fbnnznZmnO6G+n
exEXWmBRpl3Ng6NfcDGiM/71BTmY31wSCdV6ZoPr2zzNV6wZLckw8evL6Gzb3hVpariDZQNnyx5i
X1TruO5q9UE0evXkwSytp6A3B8c8eDYbz86K8FM6hk6yGg0OCL983GrBUWSHrZ9bJI6xLQsy8uCj
i4dMIpTdm2FRnrEhQZAGpsMZIRT5Kn7d1PkSWIit1S4aC+61Zg/TPXHQ9H1isZ7xPSxbP63XHAUP
OCLaNk64Nh0WhhAoNjVQCZsnQnHdtX2/gyIyE3GeyIdGGLwEo8HR2xiUQjNkXdRwHY5+jQuOEThR
MkdbKAljtAXUmW712MwQm8aRfBCE25Al7rR8N9yE6idtzWeJ7JGPgcO9O2FTK6snOYzY39iESxKH
FOd8Im8mW4miJ57eN/Vq/0TTLcWDTGPRMgVlInGBO+hoO6Ir7eqRmJciPnVNy/sXkYkInIaTy/3S
FPIBkaycPlaumLRPhuy4cwk2+5jn0baVx6ZyqTAHFMgLjkMal86q1dMer3w+Hd6bnODTUpNDp+FG
E98SdAyiWOI4GANUGHx/pL3WM5H34Yd+pucZekKAfW8kKndTI42ArcWv1tuam0TSO0/BNhl1PcYj
pc/BJKAn33IfjT6wkjUILiGmfkTB0dXLO4zteazDqs4+w9bI4tOyPhJnvTkePlE8P2yWzl6tga0k
Wac5AWZJ43VMwv2d5uoxzsETi5f5OW5YNTa7yELIXCXQwANg8RtY0M6mHGS2NUMn2mQkT2NBN07z
g93J7sLpQ2+Wpxj/YRral89R2lnX8xzZH7TBEZdxqLJb3ByjZwk4cgA4Nt0gkYXzXERq+FgZRNju
xMIrG48kIw3j0LlBnK41fY5bMPHFk22R6ERK6QcNwmZ3R+qBZm+sweG1GRqH2zsmud3c6N1kMf63
Iq2ArtLXhsANznSx0QY1MDVCnPOJZ5cYFAnf53Tuqyf+mKffq2mc7pNcB+KwGZkHZcQ70spC9gGd
s3iY5frkM0XmuK+FI89WjSSGbRecn5+4Mywu4g5ZlKoqx3DX6kSoP7ahNd1TzbMQtMXhBicSotOe
EKbybMkFVDScWvr9IQWzTENJqIdh1Yceu7bpysDYOMKTdA0mAiRLF4QtLdDgNKXcF/zgyVzp8ao8
EwYomwe1LJr2Ae/spb7qZKM1t/Pk8Uky2pPx/ZLTRr5PTD1X9+GQNocp15oaMNQwjgt5kIO/zDn3
kp6SeznpI2Wn50XcCGZQzSHM3GyiasAf6lTVsE6DlxdZTRoPDktV1rE9rIuia0x+yzQa7KGFWcoH
8myIvCAGLLYfp8zt5U0aemwUbiRU+cUxRnGJbZfiEToL19RUlE74dkZN+qkRzRiRZd1H3VcjdDv1
sWGHEDhwh4vV3JQ5OS8utY0Welsnw+VzKxU0Jx/ZYHpqa4dn3mWNuKSkKk8f3T6s1TfLKaQEg5rr
CAtOfZDyJuf8WWpf9nj6HcNCEnyK1svW9WMsDTACdLHg+xoU60/JtMC1TiL3UsCEeLSGPlztQd85
cPXHQORl/34uZ22L721MOmHVBkYfxUcj88INwHxCYm0CCUoYYsbG3cmtA8iPvVKbU2IrgdFpNXcm
AECRMoeYw4JNpjxWlat/aK1KBkauf9KAesi9QsWu5gJDzXic3ANeetHnrA2db1OEhw5picUN3lFX
/djU81ZlzXSHG0v0yTKGYptzSG0o+4x7hm7FJ2HG+U4WOnAThuz4JpH1eetFGJg6laI7wQA8u06q
KHsv09bxPb3tdovWAQEME5xxHD/xQByrmyFb8isLhGPbj052x7ZefUpJaXo3mNnt6OhTum9qnN3q
GQMunbpzPxB0/C5q7ew9gpw22jVdUVwhOQT/JWuHmGVP7fC4SHwSjQvcPx3QG0yrywcOneqxsEiG
2qRLW+zcRC8/xra93loMuIglsPoisB2SXyt7MsgAHnL8J532e9IQZJr1pnmQq14Ly3N5wQzTMTcx
2d5YCM6UA5uWVBsA2bzcEyZGVgvzpfK4unTuIkvcpWFZ7XWoNhsMxarHVDWgT4R62seC/mvYzrnT
X+rODN95VWwTgLIo3N1g4mEPsLjwfGz7osVdfWbDng8QXOfjqAkPspoat3PbYI4pzT6o+zk9xEVr
PwzJsHzV9Sw9e663nJui8X7nZ/UKVqAkQqnEXy89PgqzV21UXeaGi3k87sVdBZxSrLDuaHAImRqQ
cKoP5TlklR9+XRe9GpK+XHVl8aBHxOEKHd3PbZUZLrETj5Z3qglteUrQo9RB1UlqjF9f5xWk8HId
RG2oHqn2VtbDz9cZ4tLuWy8KTyY4OXuq3rBnF1P1ZE0hG8afX2wd+XI7USi9oQwJ1rAWUQSe3AzU
uixj8/jCD9CS3tv++lJvC1kwEoiz1OI6/LfXg/Q68pwKZ2ks9YihvhQ9pbcFyRUksCvP7crC/OPr
rZGegtcEpy5SmH6+jyj/WLZZbuGVG4cf/j6CCsyzSLIp1qlKm2AU9Jvb+ar15tnx5VbCLgZoPLzX
xfqcR2bnNZ15IkGL6grTKoofNlRO4GJas2jXyBYj0PKBP+tg2tMfv6QMAi3usw41WaI6//lLl4VJ
skKm7FPfJ6s9kWYcJzH+To/9dilwFbhzHgJgS9KZ/HyVLJRjESatfYo68Mw5KZK94/6Wq/pvV6Gh
dPFwAM54g9fYHema5EbZpxfmhZ0wQUJz/L94TcjHMSCB0u3Qbr66Y6pmOoxdsHWSYZNgFo40j0iO
kZk8lA5x6appWH7T0r3dv9jT2cP4WijMuOzPt69IhnAeM9s8aWVoP4qefIpFHyhFehQR28KddYk9
/cIr8usV8XZngYgIZQazCoSeb1YE+vZEXyrco1XP6g5L9snOhjCzpLb7G2XNv3xFXg6oTdTgkH5f
b5YO5lhcKpenqYnzAJ+K8ry0TEgzcwXA1w5uWt+aP/9+aBBciG3Wv3hkDDrx3DGJQ6fMhsZS5LAm
Mt2N9zQ6v13pLyjaz325BzoBc9t0PGd1yvv5IZbr2JVYN51pbeu5fipyC1Wbo2f31bA0lzKFuwO4
SZk8jdR1zP7m9jLUwxTuACFNmouSgWUk26+w+w2qzqVg/u8qu/qdHPvtxosaxUAUwY4E6++1cqNI
rDGZtZA3PAfCJqs0qZ7WPPPWR0nPq5Z6lPW/fhLi7dpdpfTUlUCRENBe02KiDLwk5Iw7kTFIrTu5
Bv0DlnPdV7cRHJkkxq/ve5qIS91n9dMw4Ay/MRJvuq9bWWfY0fZLvaNKSvbdLLL4jw8HhgMwJ+Gp
GTy7FxzzB4xUr9t4IfHbOuWLS9GtW+knETGsx02lSHzmb7+Dcd6sPUiF62oAyuEVxenk59elTtq1
6Memm/BwnKX1FAx+rgte02nF0399+//tYuBGeNLg0PHW9A82h4cAGJf/CZHnbVrgna+3Ll2OpVd0
Sb++2JtHzTeDTW2KVWDNdvaqLsqVJqo21GdCGiwayyjpeLNYiHSJv77QaxcQqLBsl2vxAJ+RI/11
ZUQMRTLZlTNSQTRxe6vTw/WB5rYdOkHkVu25SgeQEDMyobqMMYO/rCLAAix5PQbLerqPSV3OfG2k
WWLeuFRPi8MIW9dsoCxQL2On46ZDe14rmuOX7JiuKL0y/9ON+MVrgrkM5xrkz9elUIIpfuXkbXuS
CyPskaHROWdqv4908tB+fdPeLH4uxTtALil8AoziXr13XaTLbpji5tRAJz662DBkxEXU3hYjl/K8
Bpr8Dj9cT68fNkaTYw2q5EqudwUE5NdPqVhyHPYbyzzZWB58w3ZgODVm6H14AURsBwtKMswy6305
kfb86y8rX78i5krShKxpcOV16PU6gtXM4DhAtUlPgoDtfNnoqWujLJ5xvzRgRkyh+9kWSpmboWTe
fPEi2Bg4/EfJQXYzZA58kOd7vc9BEQnqZYuq8byjsegb/rw4vEdNbrfpvuf33zqk2BX8JuKcDkSb
KibVivCfOyttoRmsrxfBalQPc9eQFzE0pPz40m4RJo8T0FgbMj8+K4AjKBz1EK1iCKbQ1/giq2aj
C5XfjaANl8butP1EmNAtTkXassdRnvny0BULWvFa6tivpzpG6o7VE69lNtVVp0iphe2G4HtToveh
gV6SE87fIjCHzCLsqRdxjX90X+MzCfatDyNxuUu6sqrJpQI86iuRia9jQ4zOVaqlrBfyqFcwdI5U
fDsQ5xwhQa2hs9mEPaBfaYiSOOCiQldU1Av/damdf4rPQYUgL8R3ctjUFWstLjJr/g5anoyBEtFK
bZ2byVPHyNWm+4q4jvgWolKGpXtUD91dC/8n38AoYnWXIq/UfbnAaNk0fSfqHRPh6V5h1XUV2Xap
7uEhtF+JwOFbjBBOlm+GXfQm8c1ihaJGnMn9SU/4Qb669WyNfNx3FcRmRrUyNa8G7uYAotGDzSWK
ILOdXc1cHhwE5KpbYoBwN59tYwt/kd/Yw4SDFDYaxbGe0l57NxFktAS1Wji1PB3mQE0GlNHKG0LN
re5eJMQgbBSvS3xLv1o2gZidsQpgEJrHYWhaokr6btCCpSoqYgHkqmRfIt6gohhoJKQzJs4V8bpi
PMbEvYWcqwJGTdlkYFoujm7LfkI1JH3Gs6CMEACm5kEUVpPtyTXjBUPqhKW6ljScDS91AJg9b98S
2UANsc0U7iRsx5jP+NFO+LQS4DB997olvHWXAWbrCwRnZT0fxogn8WCm0npOSE4Pty3hbFClX5YV
0ccZbyhrZnSM1H0usN0gPsLCbktMImYKyqlYB7KDWxE0tsVbVLv2ynfLLO6rbFfM3Ejb/jPk5HHY
TXAjb/8ezWBQ+RxaxlpIRCa1nVs6EE1FuiKxDfC8X2G9cZgIi1qCl+PPsXtAxhjsyrmyCLBafKUn
U7ojX0Rvz1CNWKZ5pTFpyGaTG2uGg2nsUk9GyV1b1HwQoYOd7CqSirGrF/X0qZ8cQxsAeiyl7t0S
j51ra8rEg52mhRkQ/JbM31yNScYWvrg072ZRgQLHM7UxnpNidHLOY8YAcUnkETD4xjOZ5sAMNTvD
+UhhrvA+tpquZIibJUOlpX4YwtsI2MKt9JQ1LWj9nAFK7kDQFhdIAsLbKdd1QiEIjZk6F4Bs6Yd0
/O+c9FvRJd382zkpp8oPJ9JbXU/StuvfOBT8PCp9+bn/Pypl6KlTCK6sjFU78+OoVPzFEkPMI6no
/pmRGvyxJX0k/r//x9D/YhYKnuFJYBTbsdw/mYna7qvaAIAJUjH+LRRVBnP715UboXpkOOPTdMxT
opqciKw0TbYsxiWnzba6WMf2wYIoy5RupWHVM2lCQykLMOByfr+EKwGU2YOM/FLhbeN7YmY7U+ts
oElMtXFwLHoiba1ZJBHPSb+cw8SZ+23RVpLEr2659pxIP6zU5xBbb2wgLkNckAyXupyPNda2uyY2
SGhLKQzvGQg5QZOG2JaMJKAvzprtZsTz3qGmPpXWxLq3ibq+4mOi9MeXtHrGX3XZgUspuKVsRDMw
pfDt2NTQVWRzFfXNOwFlUTu5UzwKf9bAdr4OkRHZu9FzNPlBH8Io2eZ9NDWpD7Hdeop1D84hwzCv
i89lZ3Dk+yMs6vG2lg5KVSciI+iyeFrs7ko8vqJ7vK9tKkuV1ybmJzkcMdkOnb7RYmbiR2Gu/8+I
WCrncWoUYWV2rVNHaypBtEzsowpC0TLIEqO7GC4kYltgB+nndohciplz9Dlf5uhmcOZyW+pLRr6H
M9eVL6LafVz6qdO2hRinLQeds+/tZdPxb+uZ33yx0nq4OG6qt4HSI+OQUVlBcEXJMJLr9YhdESBu
ts+bXL+mbeMA8XZVM7gpQm27Pjf5uKvNurol2ELywlSODv+H7CVt9sK7gYCw96qy1KNOwhiejkUc
GAzcgi5R1jetmNJ7aneo/95Uk1yjebu4EAnxH57xlFpw6Eb2xk3iNMUx8YruZIbQrITICFVP1d0w
AcCDsOEiCl9yr4nRPrVlcZy8+YFESayPNM9rP1ulCO9zvN02k2EkR4XydauPXX6mU2+3LeO0gEFs
9r4cyCyvNRHvo6n0vtiRqjO/wTP3dmCI9xwN0KwwN5j1ize7S+wTDaedcK3gp2a90O+atpoJyUIn
ZsjsIdUq+UQOKeHe0lRfElhJH2yXRcV01dyhtDaPkcoHdGVTfmyM8VuIWP15gV2+9SpiNvwhjrrn
Zmm36cJBJuLR9FU1ngcztm4yeLI7g2DYHHJPWB4ajsAjYz/7Oiwdophk716EU4xUs2N39FKVHWHb
eEzpy/ahZa5/Y4xWeVBGbpxHRtcX5mXLIY8qC+uVWFyg96ePdRGnTzzRbD9NvXHuyyU79EVRXRQu
AV8qWL9rcFTknJLGWG5rqxuu8g5Yh7mYGPywcp37Oe044jTNYFsxpuQaw3vjzlt0G/YZS+KQTU2o
+ZWbJKfCjoyb3u1x+22M5CPF20Q66Dzq15UakusuVvUDOb3jO+TF1YnZbLHVpsR7wlMihdBrd2ey
NFAfT72TEnniLHIn8jgnYsQLj/gMjHtUyhHdgOfumnqwvlsD/GxamfnjlErsID2ivFSVHzsrvGbg
WWwQSOj+6DHIFUV0lF51ni1yLEPP8EmP7L/2xUhxovBB1OmxfXLAEPqIdtg3pMbtZEx20zLZ9ecq
tPqzXo/JLjPhwdqFOd6lpVXDvnLnQ9n0xh1g4PzYI5n4Am9huOOGhDcT9efHxZnFqmrIN6yTblPm
U3oY4ZzsKzO10cP0pXqPV05GRyBYLdpqEuOo6quh2d1+cfOpxSxZN7aTPZl+nTcdubDgMsFA9UoO
LrGNbmvJ74uMPc3XYWnwKkOhxUHwoZrUcI2u6LYaOu8iSxk94kKS7RdimHeTMVP46HOiX9uJ0q+9
TnkXrczlHWHQPQcFXpxXZblqCbLpJqv7KvMFCxVQOoLua3pUd+HYTceE4v9UlSl5a66N+qMny7Wv
SaVzDLYaaPEwPih1ZG2Kd/acWzLQEWgGbW3PX5i4k1dEJmuT+H2bpocWrcRnZaMrp1I7cZYAcdal
/JQyaThmrQWmhBvVg2jS9j4ipuZCx8dcsKcZ9dGY1+/bovcuk+Us1wMigOeq7HVONDHeZ0lZRz6r
x7kqxnH+OmslkRC0JkgsCms8aVE+7MNWDBc0EMZJkiPDlK+uP4xIB24naw43s0mBaSRTfMfJVj3Z
Xl9+drvC+T7TYmS+3bXQK7zo60hu8papNC6GCClGyNznmZykDergLiCBmEGnp7Xa0SW+ZyQ1Jhue
SfcUGXwK2CyBvWhUhpiNfsDlq9uWDhNZ3C+SMLDsVH0ns6ze4Z9Rf3Qjsmq3Zhnln40ocvdFPYXX
vQjd8+ASnZRNS3OMPReiooIYP0vONz8zu+zSmTqKIzdvr5UgZrXH3w4LVQ1afkd1i4mRdRkzB2LJ
UPQfcaGgX6kw7AhaU5tcvzXG/q6KWvdqIdr0m07eX7+KUTiukbNFxN122kMcW/YT1FG2HoWfq1+2
OFSvmzaWjcsSYsaku+WNowrjgtEM1tmEMWyUm82CpGTL3TvkTK/vxJhAW/c02D8CM0VI8O6zApTe
6YnxzNyrvNaiwnrnRhEJqPpkXI2dZ7INzvKWllkPorC4Xh8g8z5D7Jeuh8pfJBsvreU1+gfSpyVM
yiYuytuSyJL3jtsNBOpp2a6uS2uv2WkBLYE2EQRCMiQm11crjQoCkN7eOVZkfunihpRJ0ZHn1o+D
905YabUrwD93Ol3MA8q92AxywkFvVVgTVCeHySOWunD2gEVlMOrGlRs2I4+dQNTrWhfXnWlPJ6+T
7pYus/6GSoR8b20evUPY1c4BJleFYXQ7B0U4t7fVklW4kFb1Ac6rPEyYSQWLhU5pHBdv2YeicT5S
C8iHyfBSWPOI1L+TO9M/5aVr7UJVPVp15my11LszJGGkfD+9o+5AEQi7fkyIbulSRAVVox3tQrbQ
qky7CTm06+VLUjU5YuQkHE+ynzZWyfGGiVvEq2m2uzxV1m1IbboT+P6de1uZ6W50GyfdGJhRp8HE
Jnwxor7eoAD7gHdBfgMTx6yCcNHNPeddsRvgPSNf0+adlgjnIMvMvXGEQzetO8kTBZrdMuV2KUDm
8NBXaUi4p/LIhRSNUEcri0TAmw0dgOiGOGjMKbWYxpICThsOT0FT473dNMSiLcZ4tPUZFoOqR9YJ
8CQvh+d8pfCNt9BX5V7pbCuMDSmmSTadCr+T+vhu0LPova7K7L0pqQFJAVvMwArr+qZSnXde1Or0
H1nhUXeqHrI29EPYdyUnGOqL8AjRt1k2kCjSU9p5Xg3fQCQ9JaZXHvJaRu03A81k68G+AEN3seKo
3atwsNSG3rAhESyu7yDJGdem2cwXr27ExlMJPNyonk5xMS7biML/cbHdc2raD5GNWqSXyYWJAimd
hnnKlSM+JUCPfoOUJSARFUzJyZlpLYM8znhQ+8MYG5u6J/O6MpbnJp4/w7S+cysMoLx4sDcZdDi/
rROdQLZi3OtYhAQKQdBEi3BOMpFvMzwCeSzGrkdLEHhkQW+MjOKG+MObwUyM69Yyn0RrguoMRJ9F
SmUbpdwmqPKMG5OPnp/lyHRcw6h8cILiFMW1sSt6dxdHxXxyk+Emnk35wWggqgTuVJJVaxfNTjBh
DRZtgkOnemOzlHNHZGnOqBOe/pKkxtMMiLpPyZMOyMvde6Hl3Ex2rILKLkBZeP2eNYybYO2FDzAQ
7UOFXvBkyVYnkjJLNkM0msHiNhxzbZwcE4zJd3PbLQF4uhXMZj/6aFqjSwF7jjDSdL6xdL4clnAE
Tnc5fULVdAGI+O/8319DuBB1Jd5vKOthzL41F4tDc86S3k2OKV6JlHCTE56axWWXtnrypUlfrr9g
zeMWHNm6+s1o5tXwYmUJ45GDNRETWSwOV2byj/T1JSkae16q5CimsvmypLj+VUkWIw/z1P0P3fm/
cGtfjS7WS+Fcyj9r9/uWkpDUSWpDzeRSlayLLWuEiNpijspvv77OG2HOeiEg+NVrByq0/doaTpXz
bBIjEh37Kpx3jA7No91PcpsVSXdbN4oBzeDFesJDz5+rVTfDrhLFN7hrr811GPPpfv2R3j5iBoKr
zR9eRPS0r33Mer3DZokuA8yyWK6hzc17I10ZrCYpy2KjR3HzBekkz5nU5L9lEP/l2f8WP3JcyO+/
4NmXBX5xzz9jRy8/8w92BHD0F4MNmzn+ytphevQfmj386790bOngtq+SJLwI/gMhmd5fRMzwnxg9
QpdjRf8HUjLNv5DdQNmHaQTPAmrTn0BK5mo78+Pwh7k7KqPVmNSAKMUofl1xP8xVq6VUMgzn+Map
Kk8EmZYDWzJuswKrttV8cCAFE6+tohj5L8TW60iigcqSKP7ahmQgg57ksgpg+dbTMV7qvKD8c+wv
SyO9bV4k5N2ZeTVflbVqso/JYtZXZbvoX1MjmjxfkEtL+CUkyHmTa8Ng7EkRLd87XefIY1t7w3Ca
jKQZrxt26G0Mtk/3LjMic2dbXVdsE4How863Zu0K36kqwWvBJfg8LRa5qefm09BLiJsyzo7mMNEO
zikyWwawPal0q5+X57JgtyBPVhyYdpxcY6g3HilynYOGp+9xKPO08mkRp7uh1vYy7eWmlN7HsZgw
JteyDg5xRAC5P89L+nGy2gpSJtmlPRTb2BNAAelCdSI2o0IEs+nLLKXJY8ZpUUcWbBUUOU3LoRUq
vOR48txlfenFbSIT64TCt71tqzG1zyPmQV+4I/NZoUQNmwe8xpcjhNhWM89OE01qiw2aD/HYnqp9
41ZxtpW4Rl2X5OkmZoZ11ozrdrGz6TMHdJ9mHHfGAR/xmDlr0CoE+M4Z8An63xKIFo9sAKhY9WmM
BCxqYCAeRa6EN1Dz45Ntg1gLhtkvIyDHqTYVgtmnwZDivm1h12fY1U1fiWCt0u9eKtrv+I/R8Vxk
gV0pnNY8FDu7S9ZZHVMi57Ea4U3S85LPOlIRnOyiZ/jmNCrEVy3r02NieoVBkJW6E6JstnqCKp7A
2PEGL3J6W/RovJaTKjdzpTAjBHc6uakqt1GkL7slIc5YlfGNSKrpvrN7M9mEWiY3iUc/QCJ5F51c
t3PMwDS424EkQv0ASjQQMYXr3RFbw2ZHid0+l7LKvsiuFgYHfGtjGVCv4JIbupkf4cFmEGPhiVNr
dKNvGlFGPZOk4mAW/ac4NYcuWErTul2dxi1qkyrCJNfUz/gQ5DvcPrT9YBBm7nC5a6C9ai8WMd0V
ZScwa1NuSsx26GD24GJtQIClOlOf1mhVgSc3MFGK4zDq1iVB6y39qcvMK8aRy6mgxPZJaKDp6uNn
PmMKwppjVZJFFztuKbp7076CoIYeYFLhp7iJPVyXl2FfpYa5VbUqTr1wqveMSS9W4Vh365t9A8ip
bxzdwNSjFtdL6sx+nOAX4Bqk37pJJRvuQKV/L/GQvyktFT1GVQLBtDbhJA9IMNvMrvw5saN9mg5q
D0ENw+l69WrAcWBf2Y33LjI1MFUUMVeucj4sUr8pjLQmXDK0r9QyWFQatUbucjt+tOqSMOmUoOur
KTHkE1G74Dw96gXO5kw37vE77AGHWuO7hvcJwfPcjZ1a0u6Ig8QXSCBe0CTAehutn2vPV4NtvquM
cYoD6QzlF9OdowcrNckexjvA+tzlSCYLr235HZV2BJODQo0Ox6/7ITuOul2eFM4uRCal6RZW/LQz
isg9TBa22mNVDK7fY3Sz66xI8KL3XXIWXtw/0GOqIOP+PLRTfcdrXd67cr7yRjxaLBV6B82JK8Tc
Ru2c3EaDj4zpp/uVPPf41svcBDensvjqJLq3yXR0BWjO0Vdu59LUQYvEMbTT+y5v3OMMM32jeLvf
CQ0/HLrAWQIfGGEwdst7V0+RT01W5PiOU2NDAEHIB2AxPpVZhN9I3GubaSSqEZMB23pCLesxcK2W
+3LyksB0mvGjivHvtIy0vJZZReTR4ExftKkYtoM0uu+RwiVaWfWyLbO4ZVwujUcJF+FmEYl3M0zu
cjsTI7wTWdTdyqapzvg06O/o9RYFoET8z64s22hL9LD+zBC12ZgEn90jGMVVZqaJQeLRaz659NH3
aQG9LIbCeUJ6s2gb0hkxHmHLCWKEjLbvRvG4KUp2fndsNN9xB/ta1ksUsCINujwh38POqch/tuJT
6TXVbU2+9aaDp8ad9eL5G5n33TvczOsU1WYYb1pSdZkiizVBfELUIQT91dLMcx8wXv6W54mxpVz2
fJRH5TWREmmgGXVzhUplvMscbQtw5F3XcLgT35mTODwaeLddx7qoN0LW6aesHeRDiqXt/2PvPJYk
N9os+yptswcNDo3FbAIImZEqKlXVBpasJKE14BBP38ezyP5LsIvDWXNDo4oKhXC4f/fec6/dxls+
6JPomY05iX+x/Hk4SI9pXT1HKdOYyJoCmaT6bSeb/LlkbvMce1V3V41F9NTkUXo1zpjmE9SKR9FZ
y5Zijmy/dHLZRsvQMmisCBxYvFuGMhyDh2NVrLKBPjM+Et1j+J1afRVqDIUCzJP1ttUT/a5FATG3
rhfVp4qGUjAi+bRc2dlS5qSUhUHcyDL5HIfpxZpde2NL3OzLXHJyz9poPYlUOJ8N/nwtqKMqvcO5
OgVOpvvPy2r3B91audF7lY43oo/7dMdg0zm7KH0PkSu7eKPhbaLBO/JSK/Sm+Ty2VKMjH2Ddf9/x
/bs5/pvNMTY8tWX93zfHT791NMQNX2+O/3jMH5tjV/xiuSiZDhYxjI7IqP+zOXbNXywOYOhhtKeR
Alea658ZVPsX/oWidruY8zjw/kdvhaTIIQn7FElIAIdYdv/R5vjbrTFtCzixfJILKofKhfbd1tgT
clxTBmcHj2k+Kx4IjSzG+fLVZ/IXR9rvz3Ug+DjVER7waJTgk1D//asNeMSRzTDhnRzGDFo9YGS8
qd4c1Z8qbGB31GriiV3ZPIc1acePP39u9X19vfsnLYqb0sEAj81YcRS/e4uABYsZPdQ/xJaP/c/t
+imUs+B5GVxcMmEQtvPLxt/0VWqG/bqkv80wzLnjd44ZEn8i/4YndD9I2kVNUqanUe2yei8j9ZoV
DEWGpWu2fRyv12PvIuw5xRT+f7wJjk900fqcFDgyffsJ6p3VmOWw+od25YROQea6KzU6eFJ3Wh5b
U5fIsTkpVq1cZMDguPk4+cDK7DpeeH04WO+Ydc53dQ8DR5egdHw/WXfSQ4abfUlISIImKtNx2C3V
OgAw4VjzNz6470co6nvAc6uqRMjK/FA61FvmOOIp8unMwEGEE7tgNsYJ363/jvDxvYXg/ZkgKGNi
tz2Fwfj2w7IJjpaN4Jkk8eQDyztfnuO1p24w23vdBtP0829HXUFfmwvV8yl8qaXyMT9i3g3RV1Wp
FTxfnHb3rChkOEfIAD9/lr/4/CxdEF+E1YOV8ftiVr9juSiQlg4dlvk9QZLfG9NPD3nvPfz8id6J
D9+9H3KuOguTWhd+WBQy9gJQyRyPhJcojqvbG9vE55pZFr64pTSZvlHF2JPxG/ILkATvDIY/D6Gn
RZdkrNYr8nHtPfxq5X2Q0JobkeJek8KkvVxFpOqiWvYp1+YjBkOqnU3G49omzibCglbMk8yNZWzp
YUsPPd7E58lZ08PP3+QXk+k375JONWW0pitTkRJtlRb4elHCCEZMtJupYDLFhhPudHTjqD9q7Lvw
SPTEHcz697notNAm/8cu280ORUl7ihTNsMubrrtp8nRSWUKmyWRrnoWRpze2v1ifXAyU7NadbScm
44PwKfvbIIoILGVR8cCpBl8BQ8WQadf8yMTXCCvC3XsKdUUm408sZ/nBGWwbo5xhH4j51VfcXZJD
2USYVBh6H7TKX4LaTsttYgBT7s3ae+giOztijCzDSrQJvIo4+pxw4wmA/8RH2PbytinE1G7k6lrn
0sPSDpUDvLc0rAAwxxg4o1MXwSBipPiuzp+GXp0cKwaQ5aLd2n6D0LgsPVnTZFBcNXNvR1aGF8ZJ
GEvnjRNq7mrd24mpP2D6K59d5IvfG7SuGXObvyyBOoxyOKh1sEdVMr+4XoUnpzS6d8fNETLZfF5b
37l1itwLBy+t2ECW6XQ7DlX7a5WRjscoj9Luw3eM8t+0XPOuySprgI3SeKu53aksHV61I1q8k/5x
llp1U0cgyWiJnIZN3LH9RQXY6012Vp9nyMCCkYbvaRtYIOhupfnRTohCWnOiK0tEebaiZnnUinzA
clfq640YNWyEi2SuonN/CRjom3uj9r3juFrmaxc5/V3G51QdB330g9btzYfc2lVJwxUhSZ6SqzZf
azCBuzwxtNBsZg/Hq1F1j9XSj0HNCY+vZs42/VzHh2kZd0li3htROW5Z2+RxKOoFYxCSCWKf8WZ2
fOedI5r7pSNqCiQx0CaZM8wvQG5FuSoFQivsdP3UGCrgG1sWEYs5/lBl8TXk9U/JvOiHZBj0SyRW
SKud87wM+atBRDickNEQpYjc40TwdmbXibM7j9OpsnN/U8t1BohpxiQnWm0zSB0xDaMRS9SoIr1V
FlhZPV9pXuzv836ugkXzoo9akyy8GJInCY0zQZKbdb3p9FZycUmy8tyG8l2KBF+F2ZSm4Rg7xr7r
e+3KXuv6PCDr0QxtLwABev1+pFnPY0rOAHCjG1lzu4IUZ5nqRXu1LMI6JtVcHISZ6kz7+Lk42lLr
QB1bsrnj1pgA+xCkxFU6JJRL61n1uZNW/JJFYnxT9vAXU3bTqfQ8ecylP2xk3Fjnjog6TLocITvS
5XFEYLrVlrwhMkVy3ySi6/biWKU+ifJQQPIkLx2Xm1lb50dLMqcydSM5wqBstlZRWwFh+mjjm2O6
F7QpndNZZRb0ktFfzT+Sjc+bELtpe/IbBA4H4R1Bl5bRtqf7Kcrk8jtS/1Tf6EsMYa1hU7DKRd90
NWaS9zqDNObOIVYw7IY+NlsM1gZ8CXz4rjMY24liqhCTyHK1Dnr/vPqTdUsgSL/BU9GOIaQ+By4i
0PbfREapml/oqpsg6z4nLvg+p07dpyQdqnNlu+JB09lfkElNbvN8Ynci2fJx+NRxB/kZr66YsemN
ArQgZ+v8UsRW+5JlZh6ihk9hSjL6TrNxLxW5wKprtfmuif3xqR764og/vH9bNZyARQYvIet4kwBD
12unqKPTCszpQBNNc2Mma3RyexJ0y0RwNwBEm4fkL5ut30neeZ4mt75eTqGND3/b0tK+tWwrhivY
RP0mt1YeY/hF/4yF28Y8S9IfALev76WkVTbSsLxtBpMGJcYsmb01fXxQgoUhWDGR74nhrgdwoEXg
uyPBWabgQYMYuWEf2YGq5XoVGAV/Zw8sn1LZsa7XRnvKGPUVHJktYy/0st1HlQYLrau1y8ITJKFW
cOddoTzyspfE/jQRcIkB4iXDBUGWv6PV+tLpRhvSFiFeCBxd9YT68SO29b7PDFjl7BfNK3vW90PL
oiBwuNAo1lq7Rs23y9xQjSdZsqvNKFFYlAcRacQUBuqC7Hyyt8xd7rqo8iXWQyimXQO5cc/H7+af
O8trkzMm4FZyNTP/HeZqXDbMYvSwQ46Pzj5s4oaVdcFbUkFnS27mLwzA99v7vwfWvzmwsgdUKKP/
/cB689uv3WuffyvnfHnQHydW3/4FSp/FlY5A+Aca6Q9q0rvSQ1xQp9jU9t9PpX8eWE3UHJJWFLJh
Bva+gSbp/+SAypH32921aoXhyGNBHEdFUtHGb/dphTlq+hIl8mxS1SKT6zVnJ8zYw7TabKnOAEys
BZMc+dUEb4lGNCBP8+nB9jrn2K9D9KEovWhlITWN605kzi2uEOc8Y6O3NgNZGDz9BfN/w+y0HYmU
8cXqyxLijttmoTT8ceezCbkxSAsyyuviYUN6xtiypekDe7HNmyEubeDPervTpVfe5ble3Q3Uw1x8
yLTZBmRP/tQt03RSIIBxM5PCftHbCYiNnmhkT3DpXwr6Xy+dMeDHzNdjD0FnjykkvnNae73oougu
ikqxw/Hi3K7RMG+1yRxOeYOMASkkDwBfz1srsRDdUzyiD2Oaza+uW7ZQXesIm9hKSqFl7HxHPDZ5
bst8XAImYE1oxtLY+YmLXGG3ycWenWwrdUsyXNKr+dwR/jl7bf+INQDnP4qJyxYdCSTQzWZ9qIYx
D3Qx/5rPc9dvTJkztdJkem7TKss3VWP3n4AnMbNu+Q4fizwrb7xJJjttSNZTVyJNbxJEqrCQnqtC
ERxPs0hL7wy/zw5aEd9OeZbt3GzOwzWxs6BnJ3/Qp5r5d1KN50oTIONECcVkgM/ygbPeuMsJ7QQD
/qZbD47xYUFFv3ZbfTozwVsOKOHmK9bt+pT5YvgAGa9g+4JxZlsZzZCr7ZR3LJmhXROo0HetcLUQ
mEN1D4rY/DAs1vCRHHPx+4Jj4sGQYxo6KHa3ZW9rN2bqwrfQhxc+q2YJULH9u7b3yhezS+VOeE0V
VgwXMT3nJPl0W9tqZje/tVPf3+K4ItQ0D3MA7RT0ccaFg/0Ov/Bn08zGLmg79vQbbTXh8tB2lm8t
xuH3VS/Zxzh+OxANL9dNqddy5xEk3QBWeJWG9K7eqQacK5sbqxNxMLKlQDtawfL08bybBeT7rUSt
OTcUWdLC2XgHZr7Fb1kVZ3d6g3smzeP1NscI1sCFjbTPXm2yXY3iXvibdnKKeYOPYbyqUsdl/UqS
U4oQyq49ykKVC3lJ2TQ/dzM7e8fP9W1i9eN16jY2hu+mlfedFq8f2wJ1Df9MM181dho/+Lj2bj3M
6eh8MXdct7pLAadccIga29w2B7xfktIsrsnKVTsk4jMJ7KLQ6QeXOrep0iZqPxymylkWHRmtdEd7
YZq88VqB0YeRNbIszq/yiWWkYRCP37iKW30rx9LeplqjX3MDxf6D9Zg25Db1tjiF2tsyLuPbLrGM
0Gkd81ORFniZ+G3Pz32UwJKdvXH54Di5GQdQWSmCz0RyQBApT+MqcYeXGpjbQGqtLXcV3m1wPqTj
A82GSn6jYTZ7ckWFs9F1OLQEVttGrCQpdry1rN8Kju1KVCnna3N1S8bSuZ2yqVmk9hTLHuBlxggp
QuOOZ5LLIoMHnMHL3s1zu8Lm9Zr53ih08dz1UTUGMQJW0+4Kp7b1+VqAO5gx8ZtxiQ9kxyg9Ln1K
LxfHi9mmAXH9EPWLsTiPsVs2w2Uwk1EeagUrqE5rY/TaGgxeVs5NaEkjnz502Rx7n60YgbMCxl/o
k/1YEv2hZ8lroCjstHEcsrcFXV7k2PhF13Hj4ub27z7g7/YBbOEYIP1sHyBf377dBXx5yJ+mDoGp
g+EPgy12FO+tPH+yE7EL/WdQbXDfh3rDPM+yyfKqZs4/g0HMsLFeMGVhMEYjELCCfwJLNHCRfD1l
w8LhqqdhvsY0HXvadxasZLBmSS2dee1Gvfu0TJaNvCc08FJroYdLQhsDc6P6hHurFZtatHKrr/Rc
Elct9qPRt2dOaaPxAuMuv6ndokuu2hkpOjCalmVjRBV6MqUlX4YcuvUQL6wnDaiEwJcet8NmyIYQ
I10Ft39axGU0+/pjJSN5u5IynQNPq5RgvXYu+VwMsLu0tPKDy8Gck0MO+d9tlmHvEFitN03CDS2I
Y5J/IahooGXL4tL1PhPSOeDXWscQXBmlFSO22E2x5Plbiz/1No1tWZJTKOfbKEIYVAMe3nvZlERZ
4M/l7rFeOgsvgBhxSPBb5b+aCnx1guexkIix2+UI2c3OwrJcZhJGvEAS19FK1QY/5JIZg9fU976V
xZc1y6moL/D7ZW4xhGTXUaOivgaFPnXuofSLqg0o21jjA7k+0lXemCORWR0EpGszNx7hpA7u2hDb
0euhPUTCTsd9GRmx6e7x7THscjvgH3oIj62r9CCvvPmG81RJoy2apXa0elFTS9HEbUI2wLG8qsq3
qVdoBYttU1i9eZE5ueMO8w9eSjuN5HyTt9LyQZMVaedjVYy7csey5zGeQAMBzwqVO4sQ9hdth4ws
AMfb9K5hU0HTdocz3DmZhNwHqGM46P0kIlphkiIKW6uX6sJxKXLGdUt+ZM6oO8hLZyrkaRjGsdFv
xFJmg9ltGFTIiQWXApSpFy8xDhxj/cjiulTd2zC1Q1lymFrXIrr/d8H7f4pBqmz/zxe86b8Or2WD
abX77Wu97p0KwL947Yf/+380V//FIX2IWAWymxX0j5OPa/xiMyk2sCUqHg8q1n+WQM5LLE7kAcFV
cWxSCt8fSyBaHZIf/7vJeIHRk27+kyXwB5mBo5WJzQ5aLK+CM9i3ByFLc2bCc1x+YDAJra14LAwn
fvrqQ/kLqe4HlUE9CWwGhEHe5w+MnKGWWgM9ZT2QsWg3s9uvYPakG5AvGrY/fypuDV8v6HRy0U7E
xwKvhiZU21QHv68G8DUdPG0WownMMgXDV6RYfQzYe/RalZsCZMehFB2QgdW2Nj6VCn/z9D98nB6J
VqomXSEEX9r39xOjwDs8OQY5g2p6MEr32SMM8fN3+IMQpZ7CxhYJlYeDxPctowyal1GPRHuwxfQw
2+YTtqk6GMGDYYBrf/v5kyGmff+BAhnCymtbkDVw8uhciF9/oJQwkLTArHOwJrM9MbgWNC/4WnnK
bXafhbQerfeGBni5A20NZp2VYEh8RJfyvdGBoyJODCNmV5/QL3OEQkj7g6yl33LiUK0QbDBpiDBa
Aa+PBkl6E3zjaGSl+auRTXs2oANxHkW+7QbdeFrAFKvU5ViGuUYwJmlHDDRMekOw+/PTgsXvjDNq
ijcmx0rsF61fPjhkHJ7Txa03ftmRQ4tr+9Yeqvzi2Lg2pdWVG3CWMYFAlGT2p1GoyiWAyNjtDjF7
PbKDvh4zTdI+X/5uucWlTq3POALvGaKVeAK98tTo86eYDBtPkTlbXBTlpjSzNcybtd3nrer8qURo
99n0Gzax9uhmyW2DnIWVDlueZTCF5wjq3MwIy0SfnOjEPe3J1UR0yhiBBvhCGnIPEsiD5lM31Kfh
IrKM/G0bPwyOVQSjx7nZlzGMy5iMwBTJA4HPaJtBRbzGPhiMCSy2CH7ZlU1QN2c4qw2L2ovHPmHU
bJx3KSzXh9YFlZWw+QoMDwBDAzlXByctcB5Wc9c5j1blas9JLrvbqhb8OR6Ak4da5Fgcu3Q8sItk
ZNB18DbgmiVXUdl213Wh21ujYuZKToFLpGyzu7aulyCbKrGVy2jsZFroT1aNQkMNyBxoSWqMH0fm
xBww9UWcgbXGD2mC86lKqauICAOFSUt37GZKFaiRMpRzFCXdfbPi0im7/hz5i/mRFM3wYI1mfmi1
RFyL2XQOZcW10ILj3aEAzfsKdSbBm4Y/Nh3jXeaa88HqU/9ep5VjDy2/u15jrb5TNT1GPy7XRGeb
NvCbQt91E2Dk2rE5WBPZZJwx2+m+863xisQPzYBr4tylbr+LIhO8TjS4YuOLmLBenhx52PMs45NV
RmqfOd03S/6I6ZNBicyoKikreUWcIocnioQhx3i6h3Ir9obSHASIo8NSDtbRbnoUiXdxQo/t+rZ8
lyzGGLkVKm6s35tRu7z2St0Alct4K860q0FpH+bsJ6FTcE4MsxImBPErN2zfBZP4XTzxSbUGtVJU
IqWtzEpl8fKhCiKlvMRRNF3N+PQCgLi4jJRCw+wg4rdfahs6IZkSRSOjEKXpmFgYTkQwxXn2TQ9t
waEXq64zBiWIlo6bvJqR+ewrpShWmlGq1CNDmp9cvlfNK+IPea1bG0ZY/LbT9TRYNUk1pUOtljaE
kdKmWg8QrbNm11rfNvf4oYoQ6Mkbkk/vbUAiLhsviuUx0mIcjZp+PyOCDUoNyzTinLXfTPuVhh4i
cU772AnNLVmeJi1slKo2EoN77ZXSVivNrZ93CATmg203flCJnPR25cr+btQa85V12zumSsHTRcJs
RQ0YkmREPrKRTG+id9nPVApgLbzizIK0EgPx2Rcb9sdOKYaG0g4nbGAB6rYR9npyxn22T5TSWEoc
tps4hqdTlKK66UvvWEjjMS/J8hqRqIKY2BO1UVj2sEiHkdIzY4TNSCmcK1KnOxrW66hbDecBEwWX
+aRPjxi/PZYE5zZViimAueJIVVx3MD3mAfW0Ti81o0Hcqp2iOhKVW5BE+QFtVMYdu7JWPKME6zjJ
0Guh7DgEmDDHCxRulH27MPeu0ngdcmX8Tpz5jQODdpsrLZh6cMrB3OzJpinqsPikIplOFUgJ1oyK
RaxlWyhteVQqc2GmCM4MCyUzMk87kPxwgrZ1P7vCZJgq6b8KW6Vbe5nnPhT9LPYwWcptZ1hL4MoF
CFKuzABK/SbFTznMPNoHW2njTiroENHi+JNnbymLQS1aEj5+palj/wDOgyOJUeNSPJjQkgNbF4R+
tSE3PlhI847S6Ae4DJ9mSZcZdp/1uUfKB7WOqJ8pfX98V/qV5j8o9d9SPoACpnrIzfP3SnkEIuUW
IPHeH7k/TkepvAT+l3KjQbxXHRmq9uj9Vv/vVONvpxrszb/aFf3AOrmpuyH5r+C1q4v0u8gKR0Ae
+ucu3/7FoovExRymdvVUQ/zPTt8jfGKo7T9eG06Ulsk2+w+Rw3R+YQKGiwlKpWnwMB7157DD/IX/
ld4IKqe4jPD5/ZOdPrvf77ZyTFwM5hxMOQxMfoBwv93KucpV3RXMwFH4gRQKX8Ei1j5G9TNkx8B2
kI1ebyCuJiC3jYVGsMqoKKlx1h73pzE5you9zmW+rTGBtczSazF1aBdVqW/0xOzfyhTjDsKKdSTP
J274ydOxaY1M5BeD22TRgGaTqWAZnCiSKjZ5oToYV987U2vA6KP3mo+NvoISkhn0mQ17A+8sMKO8
AroQNyXdllVQV2inm7FmqrA3Cjfptn2uqYe8U6pyhtx3Rjv4TyMjUNoRGoWmHXpvvlBM7z+VqZgv
HZyvY4QLg8a9ZnZhRxlVXoNW6WrvBPatf+s9oPNFVcJcgj1No2H1jl23iGjQcwa0BdGWt9H4Vkfy
24iB6wlTPMDDocRAkazqWhsPpkzMx3Xy5rvKBMDWmzryu1P24iY2VJsGCbjo6QvaHr6/Cm74WY+F
n8TEW9alfAJfcO34lT9yE8fwNJsd/5s1wxkta9t+XWIex+6VF8CBgFc7FTwbzglczlHC5nQ0qUZm
mD/zri0FBfRyE15bpvPeaeqCMT9OunnjWGkJs95Nbsxcy86kbgXmonS+zqJUHs0aZhmVFjzmC+rX
eUc0l/DqnZDrmk/4yxda6DGWy5iividjVN8wO7v5jq+0719oLSPdMxEMFIyi2OGHxPrz9F4rDd5C
vWT8KQSQ+avXF4DFAG/BcJzAc0uq5BX/a6IswCbEQGkFHonSlodG3fKeOwcn4K4oV60mh7v+nkQK
0q/Lyn9aiukyrL2NBzFxrKCI0og4RJ/du0x0LPL/rRY0ojQeKosLULFxuGpLLvR8tsZoBzmHP2mN
DP7qJqhIvBIuImQbij3eizDcQXI1GF3PN+ubA37J9/YLMJKg2ICjK3h23HPxaZQch5E0+OlBQRve
SFECj9NVFUcytfwIXX/mC67hykM38+OeMoOsIbdbZYSVg9wvqByQXKK44vlZnuvGd6zDe4GulhEN
wLxv8rrTdYTgV+aUfZp6jC2qmhhgbDCdwIqbLZ6ygp0A+lddJwujw4+j+oo8czCPpQ2ywRM9fxiu
dQydNmE0gsSYHaT0t40lmo8d+fGn90s41Sh+WHLqXTHtwRZVF2nkUFwyEeUag4lOtLt3LmdJheiV
lSDF7ZTbEXCMzwepeF9m0BQeF8xI3PyqqJS57/0nQXlyundSpLdgIdu/Z3JmHumTar9wLFu7AQmG
r0w8WFMd0RRNHfGm6alT3GQtXsyCfhRgEzWUyZVDzL5I7ElyTCh5Ozr0uS8dIko/5Peg61xgGiV6
pLkkn0/UUdgijYF3DXvP2HA+NuHMU/A01YWPkczhKxzeodp1I2iAKGBzeMHo9ol5B2cIwpzWkeXa
DrR+hDpozgPMNx0wEm02djtjzSKU0pGPz3m/5oweultpJk62Pj8KBjAdEaLNarJilQbZnMvSz+QH
M1DG6YLv1CSfc8lVYSM2N6onStrViLNyHDrmOUe3bIBkoDMjeBgoeeUTLK350nChpxsDvszHXI/a
g88pYx8NifHgAla7odmNVgovybr1Q4+x0TrMlAgezZU3POeq71bzDb6owtDEQ6Sva3OKaxdojFmV
FJugylFErOPnHC0DFJ2coI0WqQLApuCmtwI+sMmZweICB1HJ19r1ynQHFp1ei0qIB7j6lHzYEGJC
5gYmkhZwGqAI/QCtXUHhJ+AaDiyoVtykqvqjLNlyc2qhkHMrfXXluAIDG9m/jj/eYPf0FuckjdLE
5uoGb/JAStB/6oj0Z1fYErsD0SwE9vdr3jKIaQT6wHsODLgUJt+mAyAoleA8SVnyPnV1G8HR3A4k
Gm1giTp1rBgw+8ELi8RU16O/wOlrWs9/AgXEF/llSaPvJy3Dxp24lLC6deMx83pMbYyUpw7NXxN3
lsOvqyhyNufjxMdrUuvx/osrpWc9TRXcw2Bu7S7Zva+s0OtBM06J1z6J1KyqpymmGOLZfi+0KSy1
SgmJK8tKBvvVV7z7bKQqWySjQcNH9YZF0j92TaNuBsA0uDmD/gLhAaLgZlptFjIkQX7BXu011EIm
0KqSW2NJlgPLj4m3ib5nthCbuOb8T/HP6l+VVT/A7XCjmV4aTs7F/Zqh9upp4XoBaIr4iVspBNLB
LvmKKp1fTT7OrLX8JrswYYmh63gyUONJ8zhvdVU+1bHoTqggoz5tFpIo7EPM7sGwPBBQ6kbUO1Xx
gKDdXHGP8e5QbPWI3640d11r0jgkaPmzdQp2evJ6gSSr9Ji6rY3Fsoo+tXjTNKNuGc1TgNcNbqC7
8KOoGy5FqU2HYViOfTI2V27mc9hRrUh14PvDc4UZoOG8vdMc179rLLnJSvcSoWTpz4tTNJoqh4FY
diRtWbKqqvJfy3HC1UQnoja94QThGGsVuD0Jto3TWlnQ1EZ5EKKNExJBjRdoVm7u8sqQ/gYy604f
5+lkZ0meB8i8C7aSirP4bnGWwj34XJZdEPcjwjf10/7VYFrrrTcP7qnPfG5ztNoipWgNSYxJPFpC
goMhmXSbrrl3co2Iq1dgeHMSj8ynlzXKjjfDys7d8aqbJYI1hnfaEDV7fqXlLntc3PIRumRbnIu2
t+7bnAp1baAgPLBQrXaeNCXFqZ3/a+IB/OknQCMrF9m2td009Lql2y2AVLADtJKg3ICB0aPIObAs
zB0IYNm11yXZcs3n5bxlg1ftVvoMuY+nOqVZ06Pvw47JgaXt3Wj6hJ+V5qXM/RWSx3JJ7KUKRYE0
beYuVUiD3d33JPzZ/lTO1p7L+XM20imVuUyEMUhce2my3gOVs4PaHcsdLTHWPvIlQy8/tbZx2z+0
/siIsHPYGeGSbetr6KAsUSB3aSdLmm3MvuE0lp04GX2n4Teu+2Puj9a5xoCOAD9XW8n078PsYEXF
n+htNZ/imowVi6F0md/hOGJg5520NRe33AQWtnyy2gGIdY5FZy73cW0GZmVWB0Pruz1SOHvWpZHg
UPzxANYQqgjU8489k++QA6ZPotTGu1oaIYET/ULjtneul2J4JNasnZeyIWCneS6Pm9i7/jrIghlQ
hJR0wljXQvkY6pdM4TjgbtEvz/Vt5A/Y7LyDO5naje60esCd14VEZO1G11529CSVBDdd91XLy5dZ
a3Ncsm6hirm6fqe5XDYbUhrkKNdh3OtRngS2lzM/Iw4frsxm91GcDEdZ2W8NmNOtMQhMvo1eqNVK
HBeSt69RpzdtiEA5v1i1QYGH1rETTPUqXKjS3Q6MqR+ilhWFlb8rtwwIaa5PDRe5jcR5mTC56w3m
FTaG+emMp4s5XGNSwz2ykODpacPB1i80mRUCEE3R4Ud3ycVklzQSeDpEVqos+NrL+I3FP94lGW7I
1RMNeWhZNRB1ImbeNY6qPZZWjYWpS52DB8rtSeNM73Hbiwxnk8IjDjt8Dl2WtFvX6eprXMZpmJJ7
fmpQlY8rJMSNj212t67DuoXOxj9mLkE9hNfHKZ49LnGYwZZ2SpleS4OFlHadz75vxue4LW8SOfTP
WuKPV6RVr528ou+I3cCHcjT0F3/qHWIHnF2werXtkj73TjPqODQdfzhprViN8cCq5eMLM8d2wvqB
6XsTc3BD3xz8id0sw/sNQ87a+xi1BYt6lGVTs7B8L0DoKGbqVuY8GaRNOzAKS9OpGtf0KQ5wMY3m
RxLE3HXpdQLN5qWeiWCL3bS8anWM2jtGfCtQDrsEcIt9lYoue2QPmry3VVRTz0bEAVg7BmnbFMtJ
F+t8WQxyRuxFqRZrJ7blTCGbfxg24+hsc7A3OECr9Nz3faYMzgsS2ml2iGoftG9Z13RXrdY69i/W
ssLvt0qf3UhdMUJzNlPOzferkcNfSGg/glXI7CEF8kKI6vAqlPL0lbA1JY6oV2OID/bsoztHVR/j
X/dFZNwIoDoxm82o2admmsRXQxOt1bZx+ugmrgbx4OmjuGGwzq7y569KqYNfx114NYxqVTjRYa7x
A1ulMseoJp0fHyqNrR9ktRlPD0W8PjsyLMsDMIYyHEso16GGu/1vUnjfN1OoD4Onp1ITirPOh/Md
8r1a3BwkGlYBe6Fk5JCJdmEW17demfGFJIutsYuePGISbqQdhdp+f6mylFbbGLeWs8gctDj44eQw
qBN008ZV9vt7P9xUqSa3n39cf/El2i6irYuZD4eL+J5FI/041UxG2YcqkmAY/GUe+yBxcmSDjiJf
gOJNSUZw7ttXjB7LpR2YVbxXMab13F1KvBF/84q+M8DwEQLtUB4FQqOm4Db87WWl2a22juwbDl0G
lnvjoAdfBkZSTz0jHlITwN4ZKZA+e4OwYx4byfmimiBw7wUkrDTo+0adwfhkf/7CzL96YYrXAkKI
IKsy+nxzvbtSB5vWtcmhcYiOsdXk7AVBb8IlMrMrMvvqA6gOzzouNdvWcKYVKz9Jy5CX0ZKAdBM5
+U9krDkto1xyfhYDx9j3tqfYWtm+pzHGtiKCe4YbkFlP5VMYH2plxLQkd7t5vAbxO7x9OZQyyZ8v
46qmANUCCSOJUjjBMlvnO7WPe01V80S19l6eU43ScAL6+cdhfC/D8j2RKbMceN+MEH+or0qE1qYU
oWp7M7FZA416hV3ujeqoU828ehZ+/7wY/83emSzHjWTb9leu3TlkaBzdNXsTANGSDJJBiqI0gVFU
Cn3fOfD1byGUyhKVXeU8a1Apy1JURCAA9+Pn7L22MyoPpb7QPJFFzMeaQRE/SNfiakUGXFvfXJQ1
OE3wRy4W/y3hm0SbS3vI0CGAeFOb0qUZpoGogCqiA+ajqiRxNBqJmvkWRwhaneYNlBva+A4Hgi+X
L/tvJ/rvOtHCtP6yE33b/sKR6o3O5NtLftPXWe+4OXAkw9zjkV63qe8qe128A82FTRYJvqPyt37r
QAvrHScOl9dhG2cZ1ekbf9eaaO8I2F5D6ByWd2Gp7j/pQBv6T9oFhP+4pm1TZ8MAm6Sumr8fN7Gs
G4h9HdzkLs1cagyfFUk2Xhtl1q0b1kLcC6sBjs+sGCodYdr0xL1pTCxI2+CF5Km5aLJswCpeB1u5
N87xN+GWyY2fqb5F62BtR2f7aCnV6a7PG/VLodYTR0gbK7bjt1rsMCIbtIpTQYVLzBl3lSuiTRE3
6bFIS+2rEZW0kVy2kc8K3ktfolQ92plo8BpFPFg943+wHeEuWqolMLAsYUdKqtEvDWsYvIb2TeYB
nGxh0htCeW+rymcHkV9QrGKDkgY98JgRCt6ypPRWRHKwR3P4NHEy2Qik0ZbXllZ8bm0ng4dRyfkO
CULo4raainZj1HxjzxmW3tl06JsJXogRHYYkB48XouFkfU6msX/fMX9KT6ZOu4lOun2btCrihBlu
UcLQbnVw23Ece6GLV9vrVPpZqPX7vgz4JebncK5K1PouGsNZhtEDEUghbvYKbr8/8/EPiRXGV8sk
KceTRDN3lpD4Gktj3LjkkJQI+FNIOTa1MAdi3NkfyL3gnAroo/MdeyyOSlcybFBMECR+ES4O2LvJ
HjwjF9wSwKCxOdgyRiqUml1HkGluzx97ADNM03Eiqb6ejYXEMBbLIKGu3HQqSz0Qrvir3eZiE0dJ
tu8SMWynyCCTtkkwLVaxfd8sgh4F6axRoBMifJ9ZRXuE8sJAs2i0e0JzJ7iXhXUMhT0rXtua1pcJ
xFcgeWhONnnMtRfPVREDyZhdR9s2pVJfQ7fhzKqWA36pI8PFyal9l/g9B0ApRwe4ifDe6zuRNXF1
WMpEE55q0LwovdhJ1oq86MT1FGZwwT3aLY6DQhH/iggKEmqN+6GL+K0WbbQfirqETmnjVa2f8na0
kalU8IRm8sBCr1XXlr8h0ViRpxGBrE2rsHWvESbEX4rGnmsWfzuzvdyZC+V6RBTf0ZaT1alTnOR6
LCG9W2E54dGMYQxl3TRsZmKb5oOMMIb53WonRVBvqTE2vVyv6D+IXPN6ELmwsRBJ9HsIpfYW53FC
hMWsLX7cjDGzdUTxPNmhw9HbqOekDxCJohmoQ2qK6wWPTBPoikBsEPNrBvW4wrbUUmkXL8WWHMEa
oOHmt5xJ7RtyU6YTpGN119KmCGIw9lhP4MvjELOBj+eKncBprvIROWaYxxxKVIuyPXemZx33yq6H
xI7sQu3Oi+zT5Z5D/quyuCXPFBw1hLfwVsxTXxndsu0bfK7baJirZ/ASKBAcTumPy+LoFYHedVvu
+Jc01F2l7Ps9K9HMJNglnFo3LbbnJM91a5ersY4XHFk+s5S6/QrZ5b05WM61ge9weRgznTjpKVsT
xdtwloFTK9qV0QHQXGBS3QtqLkD/wk2LTRqxmpmDWgJza9LdIg3nmCoOPktnUqS8vsQg2hRIpOHU
LRJ4J+w2uRaFig/PTKu2Ub2kgY6n+F7BKoCmaYjzwHJT/aqySndD5CgFvJKsLXYRS+0RC0fCkIcE
WI+8nSj93DZ2+pKqvfIe2/74sYNh3m7aSgieNSHHQEkXg660pfSHNooYunDO7jYQs6L2ir8gOE4r
a/ORaWo90wNzOCAcAbKZOgl6wjZr1cOxKGhxEDnj652FjsS0WtyvhG6Pe8z0RrUJMecw62dYw5wF
/+UA/gNPzSO5PcYTQ6APnACArX3r9Lulqu8tZ7LvLTPRgqinh9PrMSosl7YhExHagahgwshH4CDP
ZdiJU17ow+gVrV1oN1NbVTccx6105zSV8dz08jmSkgZdbyWUn1pCFrM/jmrf4SBJKR7RT2unZda6
M5kTaevjU5XRvSbJ7aK5JvJ5mfeFAZ2blqdApBMeaaZNzkk4mbb9t576r+S7nNapMP7cr3ALPPpt
NXV5wa/VlKO+MzlgqmwmNkCbiwb312qKeb6DL4GTnGN8NzJ8Ny1SMlHhcCjVMBascJ7fqinDebca
DinhqYx4OQyRf2Je+Hmcb1PoOUhB0bQgCUVV8LaYCiclYk8xzQOAxjoM9HTJCIyAhIHfcfThk3Uf
KLJIDiHRa6uRCHZ0ckg4Lo/re7Nk0C6stPsAhg4vssQz/cOV/IOGxc+tAT6drvL1+YA6OWU/HywB
xbTkNrnikI6iejFjgVdQjVcj95pe0iBa37k1bvKursha+ev3ph/Cd/+xMeGsWE4OSphNERxf9BY/
Fpoo45EaDElz4MF6LpqQec40JO5N5raVFVi1aV8jei0tLpNlX0nhJu/xnyef5FIuX+yhozVdL7Nx
jHLMHpk15Dsyy4ds0zaVdW/HDkY8EhjMQzgV/bVWG/WWyk14S4vZPpUFmicxdsVtrM8qNi9t3coc
um0eNEo7GIYFk5UzxAoapt6SnCMt/SPiLoRljDA9jpHVld2JhTU1H86ETZd0pkXJkLI3HAq9BtCO
TwoZw5JEqB8UJGEbMH+PAzD7nC58sw6rrbo8tZQ6GyVeO3htZYz7meOtn2H3o8CiliLnbRobWF+s
snVMaEmhy/m5BHqPaQ5Z8bU5pWFgtXP/gXp39YGqOV1cFG1raIXp0N80snk7xbm1k66eMLjAmQD3
TG/Oa9v8Xu2oDQPgT+rHvFIt+mO22gYO46fNNOBf3I6GdPCb8SidSayLJNKnxsoR9MX9o0a5til7
exoOazZLFCBG6c8SXHPsa8YE8zCxNHXLGBD2QBn2yBrYJZinkYu4GFdIVdknoyjRJzzltHkZbbKl
1Kki9iYJ87D/YbR7k2k+2+nsbGLy3e+yspVbFDEgGAc8PZ5oe7TJkSq1LSrYdtv2k4n+Q1d2jJWj
L02sj1vytbDzjmPAk+oecBkV50WfR4MB95Ael9RJA8fs7ZfY7uv9Aulj4+Z1T5hwC3Cpp6W3eHaq
0w1lICh7fyQtbgd1X4Pb58C4d7TwyUjXruwUTzDXbTP+RUzqeKtVSE29pLSLX+gcZBWR8EC2EBqX
xaowbRJYIotpeJbdWmnAs/cQR0pqnAY0rtjl0xCTyYPWFomsvcYuOcCESEwiP5UhKmgH3+qXMqXR
gQ22TXe6Wk1fGC8XoLaymGrWI7SN6RBo1TZ5Qbqbk4ZW0lO4pVoHmDAsayatkY7PloTTfj3D63tZ
FAM4QOgOHAVsrVH61zIcIDe0LkWWb/WVSDb90JbKhkJxvhlnDZBPp9q9thlGWowPswFgeo88eM3D
DMt1xlq2RRS0QxzVnxBUYBFF4bqmLMxmyXljytT9wmCNrQCKRBtPSY2+1aheuop21trD4laXanVA
x5CdYcWuiyEFOKarpLxNl4H0jIEUScytLu/Wrt9tjkPzoQ0XbWKm1YVrr0l0H/rESjGWJiOfXkY4
KppKLnvy3GpGM2b1cRrxH3uuSQUTxBMPMieWQSoeoXXDZzVtB/UmTVqT2J0Q/YRf63X1wpDcNQNK
pWV7WcpdvjmTsvWk2KerJD5T+vEkE315yjtDISohm4wFBqgMIREtATuBNr+Yw8Dw5OiMico/sogT
P/cReU2CslxbpvG5jGSedCTYmOXLMPcFt05LymjVLtap6TQ+MT3/StlO0DZTD18qiBI8zrdoakaJ
zCKBTtVpqWTsFNFXrSoerASy621r5pA80WtVZuAw0Sac1O6hqYx9XFwXCnpPlsRl4t7FHX1AB+CM
J9Hg6uXobIZDUHat/Yn5yjTjXW4z18852Guo8y3wHMzKHCA0jT19rEBxnmJrRp/pWGnlhbRASCYA
a5ZNXfW50/r3hpysw8j00NxpzDHuBys38kDJCMDbOYzSURY7CUlFEHdCX5hpuNVAvt/ExhgyL1Og
AsRkPT/qjK0tpECD+WqOJQk/o6GBtZjACOsVXtVcM+W1yDHAgReIrwd7wcPeNwx2ZIM/Fa18S2EP
APngMnLDZNyFymPGPkPqpuHOgXCbvCKBrLB1oJAdsmWEbpyF5x6o1a6cjJnVb7TSFvsDkBAzMsVW
wufwusLoPvxbOP5XhSMKSSqKPy8c734pyxWP/FImL28KyG8v/C4IFTi1kFqSLGADjONPv7XjLrUl
mhOXzttaI67l0fcCUqcd564WV93Q8GaZP7hf3XdMD5CY4iXDr7qWfP+ggERy/nOVZOPFNWyAOIJi
FhPY2woy545Zilqd9yZBq3NAU4zd2iS18aSHMFZXOZJm+EWB3Hs79Vbjesy424NwKvbdpcH54Me5
qsCi6vrcDGLYH+CuYMWwoL/WYx/eTpY1XxWzpgYiQe7hLQW2Ero0HXlf2kxEkpXrNdqrjl3bXmZE
CjoZo/qG6eiyI/W4ekJIRXsmbeITdbW6sZVleR/qCgIPgfRz07oQtzY0PZoHhIey3KuNSziXJlX7
ZUnJQyV2lRGVVxGmS4xQ7WYBPvQwGOJyn9hL8ouiadHrtCjJjeQ1z+ZcpUMAIUFcx0UeEvFks0wD
Hncx+Q9mxORZoQRgBJdfjaAzbpMq7m/GqVN2WpgSoKGGIveqfpQbSqYMK0mUjr7JRfGlxMurIFVE
s1+40nPrUEWFZxrvnZbLjNmAsfkAK2kNCSN7BerkXtebaKO7XHmRCO1IWk1x1yuGte2tpbgHd1jd
pVTatzHSKh0GJsBptMk0eZyFQm+KCeiiTO/91iluSluL1A2eYMgZLa6k1C/RrFCQ9tdDJZ47M+of
NGT4zo7S3c3pxqRRjQbAyXZlOxhPMs/0LW4BZ4fmKpX+SELRDVNFfEiGmvkgTZcb0xy7M5ABJ91Y
pGQfDdDDX2mplBtRaGd7vFsNvkEHe2lHx+xODGuGHk0lYx1iDh815JbvUX/J27FLTd8tMFJ1Tu+b
sDRYc0kCMUBuHRnBAv2p0/IeLoa4Qcr/IZmEFTA8zoLZGmayhaLwYR7MZmMpZrGfoFOoldb7GeSP
M2mO6i1BLXYQooc8sDntspT9uBDT5MeDWgXhUrEHumMV7lPCTrawEbKvzJ5etdBVtjQ6QqJM+1w7
c5Oz8sJBgAqjFXR9XfDEWADhQ+sisErzvuJu8wm7vMKeE3uF00Czi7vnBaW0txCitI05K3rm7PAp
Ozps0YB3Sxu0BG9drDzTm48ONfk1ZzOv65uZidnRRj4GAyOeNy39BD8XLaLdseG+4badPGnN+q6m
SPGGMk6CVBX0bDkNsfewN53nqTdBjSVEYtG0LeZIe09guky2FPzTWkJri7AG+GhxFDvnyZLAxqGr
uc7woOuZOT2Y9GNwT5oIf7QnDRR7uiFVPrmyWtW+RxYWxh+kWCCMDeQrEz/jVhQqOWJO3n9MTrgu
dQ6mhP95eaq1o9+GBhJuoVWK+YwzqEwPU7WKZPNqSfk2qApFuYNV1Y4PY0Lm9UP/rYCNLtVsZqhj
+jHL+nYpgwXnNlb52Ox0f64tdwnGjiMNJ64kij4WWhIx/Io1+qfkbRXcnlM1qxs5LxrTAC2RfH1n
mkmgzNOSzm1TGH0WAft0xMehgvP3amcuqZQfuUYuvaF86KsjdaWB9qoMGUfIVWKq7CPmvOjZaGT2
4WOZDRbNyYaegK/3rc5JXQGs8+9O/d/s1Ejn1iHTn+/U7/uX+Mcd+tcXfB+YqQSGmBif8QexsYKm
+G2H1lZWhaUCMwZQtU7MmMj+Z4dWVywFJuP/9HZswBSqajCptukKrUO0f7A1X3beH/oX0C3Y+ZnL
I2sG0Mve9HZnrpoqiauZIxCprgjDfAeBzbzlwIZ/oRDGATTSqrKNED92pui+aPOc7CQcv7u5Kdt9
20ywPeuK2GukPpuL5SGeZ/MOhG2HmK/ieQ8ZMRiTCu9mD9sSE+9ZsWcEYP4Am8IV72O8YkW9HwqK
T/y0HDw8NQ+VW7cQTG+qNm0719dROTpfjRrU+rCfkBrI8RDZrF7hIbQlEX1wvZrxoR65yA9KWdlA
rgR2jg1c1na54loKg8EPIj6Qlpwpo3oNhC30iK6EWGZkUgW5pcOUJ6ewKOJdY+uL4U+lxXNV6HTh
adHDL9Uq4rUG5TM4ieTRSUWLSqmI03sSyE69bJsDYW9ItqpweAmT+pdGx/sC5aYlppKkMd+tRqSU
5L4vtl4eUwZpJswdRpWcHyaO2s2V/g0gwaogT3GUgZGQmHVXHaASzQ/KrA0QJ7A+pNE2FLWp2zud
QdsAbvNCqdDUKNTWJNtsbDJ5tnI1aW9qBkolPwJpj3oxHv5dEP6bBUG3ifb5qwXhHFdffvmfQ5e/
lF9+XBh+feH30l17B5EGyxbtXdxSFzTDr71f4Ovc/kJlyk6Vvi4BPywL3O/Yv1Cs8OS+naMjILtY
uP7hyoAy7+eindXKUAU51nAGcHH9pNhp2mhoC5fgO4WJNnOSuHpwM8wKiHdddI+6+TwV43gDhA7p
5lA/55GpHNSJPkY1kPpWLDHgzk4U9+5YlHf5oD6BsInwXeQNKfGMIAKeJOPQIuD0Bcl2W+QgE44c
+1TnYwbvVrtL5dS+uEZxA6XkhhIPHwEN6B4JE48qvcN8ZBgztsnXQR2SU8F19Bu7LqlHqsZTFWdB
PkhXDkzLVeWqd5bWGSgep5d19gLBpN3MAvZM2ydfOwKQg4Lp3gaJ7Mk25G5CjYKhpvzqZqRWauM5
lGZMdTxsMR7ckFpyJ9L5So34W0iaEK8nLxwrqqAiidHsM6oq7bWyredm7rZVjkitLWLjQ9iIfdI6
SPdUVEFVt7L9FMKFe+M5G/MXG1HiVo2ms9pmN+sV6CmLA5ybXzHoYBshwGZr5CTKGgWW7yGyY5wC
42NkTGenlOgcdSs6tLn7ypHA3Wmx2CPYv8owFB+WHBWVMnVcGFWl75Ac9VWmLzP5aMXzearFc2xk
Rxo0L22TviCqPNmxwajbEt1G8IUmkXyt+vlOMPTczka/bdyahoXIjgsGJk/SafEITEINXXGh9JhY
ytBsiZ7V1XiTZG7vD8pYoRmkQIuU9VrGxcugzZyWZoTKPSWSv75XLfgL5Fnegca963UQZjELuIPZ
RhnVq9quFJ/G4Fcj56+ZWnKTZfKKYyQpABWShjThG1ZifoI0iGm5t3K4B4YSZB1vNCb0SGMQq9ct
IbjVvDy1ogkp4+RjoZqBnMvJL+MWj3eVvJQIuza5Ll+darka9SihomsTCD32cyLVz05j3LrwAHxr
0raz3u8XE6sHUKbHhRRbHHU9N6qxjwp+I0WFvp/1WKlpyV/hFopZ7vk9me0Y7FzcCXLpIV7rBVnI
nfpURtqra0wo6WVLsGWUHzV7fGza4VHI/GuBAsAnvYa0qkI+GiFxj1lCti1TclxIlkLfRksS/3Ld
tdI60YZ7hsGbbpHBnWoyGbb9+jq+Jx4zm1vRsJ6Ruc97vHbYbzR5qnWl/gTK0PWBR8xBq4TjvYGr
LshlFPpzI8hSpBO9Z84/klVrjocOiuEKq8ZkHc/5plnq4ha5wkzuKnwhNC+dryu58dpr3ad5bK1r
zUGMyF1TJY0I2iyu08AtGiMggn56Ce0K8zl8N/r9qWjKp6wMnwqpcFxYROcmHkY+X8bhSZTZJ6Tr
o5/JfCPpy/mLkQQ1mQabBgC2FrSWResswfp0dCqiASy7OeVKfFdWxKAwG3+qFKAPmBpMyHnmiyzn
9rUs9YGnMo03JLIDB5xTr15ca1skxYCUowrvtB46bFRy+y+p/lrBfEEMWiDXGJEGSV3bGjZTdD4F
RyMgniC1aExIRmu3wGSGndS56ebMfrYV6zTozXQIx/arMrVXwsq+JQO+yv+LfiEGF81cVf5PORR3
VVL23f/735+UUMJZg+1A4qAptigYf5Y3EscoBkhP1V4gXPJQWverDOOUmA0Df836m4EYm9LbcRjv
5rKhQfhVheZcGkE/iIc5FQ6lNdvlPuJRh+OeEd1s4IowWNB/2Ez/4Hv9PPbje62jN5s3o3aG6son
+eGdJtuWRhrW1V4H9E0nG4ohy3GqTQD56RFXB/6kfptv/+m1pCH287czSC+wkbcRYcI/375nZJRu
7IAe5KBmxhuzGx8ryYOtGGI/KSSsrt8XP+lV27G6/fXX/Z1M9fJ9XQrbVderIRF/+94IJqeF6VG5
7wDLwIEunLuZcdq6XFwx98/2qitfp04yJpoI5UsJ1KU5Vq5xyiR7o9iJiDYYIlS1NLz3Lv5mHy7n
Rnemq8li+Ub5XPv0qL2mSm9Kq8WuNp5lET2pZowEU4rTgB6MzOfK3ZlEC3+MCD/0hcPy8Nff9A9u
IeJWVB0lLgEx+s/SPT1P3KLSRbmP9W4rKvVOdZe7Ymmbv7mi63z8d7+m0EAb2SaDcrzxb6+oO2mI
5Zz1XnUxj9NbuZs1vDgq3UqvRKUSILK96SOtuM/H+c7u1eI+Xq3ZYom+NiPr8lqqpBkFhKbLq0hh
TuhOw6PiWiejHXexw3Jv1kmBFo3gpEbqKDlMfd4VkV4jXp9JdVLb7lxm8km2bPvkAItjnzgF0L8e
G2uZfA0T0r7LLOdXlE6145zzNayWJycatktP60HWxh71+R7jXOJHxXIxmV9lJGb7+rDc2TNzOpr/
GimKyqfWzGBSaNRYf/2D/cEKg6Z7RVGReqqjtnx7HRdbqRqBq3W/TJgHKSckKxvUPgujhrH/6/ei
wv7db2aq7FOOA3/L/Nmc0OpzgslnLrEjjWfAOcei+rsF8/Ik/XAkXldMLJe6IOaFqBAiN99+H7g/
5Merarmv3LHedonUfRCDxObqr8lizLueyVymi72r6KcpdOONXeZHRYYfujT97FiksHHKagmZSI09
uFA2WZfVqZ6LGzrAXxdrInQrRDNIqDWSM9PACohr/TpPrM3o1O8dOq6e1TlEXswJ2BOcqh5JIHCZ
3Kbe6i2wfwPy/w5GYu+pevLVLLkFmyS7GWUGLAuBGpMpClSNnpYJRKukOecjGDpXpU52trFc/c1v
8gdPLL8FUnEgdioMOf3tBSv1GrLNXJR7LeegMHI09hPQyp6OSetGYwQJowlmYz47p4K5ORTGlrRD
rbhFEPfkIEXc0LdFPhkuEyonjthYkZ6ntDYCh4xvj5i/U4hL1h9C8xQzKgjMlpWoRqgfMFB/UvXp
delUL7GTB9T5VFUNX7hV5C6L1aeZQsyrw7jeEXGNEmQ6R6a1zui5PzHnru7OEZSWAsyyCHN3p5vL
k1u3481fX6Q/eEjYM9b/MFDhvPfTNZqiBgrlNJb7CVcVJQ7WgomPI2j5h3X0N78IDLjfPycrsI9l
DfKE87tnshHGTF94KInb6UrwM10VOGF6DNmpXI3fZ2GO6C0zByQgy72XplSAUY6HiwJwqEKLaTf0
M6aUDSpbSJBJTsBWOTufofFfK6Nzm7sFhhKXal+WlUEESPdapMtZ5kxh7HUz5jaLjOwlnNYqddL9
dFFvmgH6k6x0n3J1MzJY3vb8pJfjJVpZI0hM/qLbki2q9LyinsZtHQ69lxPzcJBQBC6HoLCUVTD1
UDRKPMxJz0HSYRQEbYijnrlMj20f4QAU5C4aI2NU7Q5D+tEwqNY0NJw4KOZg/YNS8G/Ccb0h6wHA
tWi7zfoYddIElDk9Woj3vNzMFJ6nmujShmpJDdMb2QAvsmv+dksjuUlNHrE+bK5dU762PahRXHKI
X5ObBBQxvR5KcZGL5zQe4RUIlEAVmTgluuQR0QbcV2TpPMB9nx85FEMYZWdJopEbk6fDmvobBr2f
YojQx0wzTyM5oobezv56MEKFk+wmiFFXYOhPeS+e9Tb5u/3Y+oPHm1oHEiA8XO6on/PP8pk8T1zH
xb6z51eI3Wd0EifqCy6eyWO91l+Xo3bVu9q2J48LjgnPfBkTxzV1BDakvIwOdwDNK924mRs4Y2vY
Qd5H2Od1p9y4cpj3udYpHNCyYu3IJRtQTdEr5BL3BqdpHCwR+2K/xJhfWMv9xWZ0qLDGpP38NBqU
W2pr1DTZksGXESD03KGyjjgYQuSOjYofBPoMsljiOwFjeK1Ox8/hSOoO+c04DGdhAn+ocktumP4T
iDSRAxVPkE0KJyg0ZUH7PL9a3VJvWzyVNqeDfZZYp5FNhEPm8GjQEV2r+d7+vr/+61L5G5cKPjuN
muzPW+4P1QAvKXjJqv7NcPzXF/7aYXOxqggaZSYHBtMUl6ju714VdW29Y3dkmCXsbyCl7z02852L
epLMP3ii4hIW8d2qor8Tzjobtwy8UqoGfekfNOAvus8fSxpCxBkIwGui3OVETmn/dvd01Y7VI2yU
KyQ04z2ummKziNY8FPmSbWxiqAKoIfrZyC3kIxVaPW2c3YOjOXB+s2p6nPEVIOBG0aw1vcNdqY6m
h1O29GEmwMuDs7/BeHiOqBUFPQjE3at2TwBzGLK7CR4FnN8IFkDGc6FBXmJ/XtfOYmWliQxFdCNy
/aEv6cvXtW5zwo6Kk5jG7hGLCZ5wuxfBPLT5F1XBw+EY7zmO0KnvG88Oh/vZpbmewh/cNZMpSs9I
h+KcoHc6wp8BJmjjIvYkmQ4EKy8MEXNyG+bJsg9FJJGgIx88CqbE274bDJ+46MUKIi7nqbUUnSmY
mMNglBLmqi0bTpqzSkrCgsN3g0wy9GuzMa/V1tmjjT/XKuhSg1XqhpjsqzKUBbsRer3IQZSdxTD7
cM2H2x50gs8NU22cUmuhVGd0ELEjwylsfX6sgoQhQRSjqdj4eMiiDqsQrKew663UI5QBsgTYyige
SWSWLw+NWTbBNMdP7qzp72lbWgcp7PFjqVXkRyBrC1TUZuGpbmfSFfIK6B1CBwiS6tVYhsbyULZG
Rs5TMlWO8grISqMoQq+pLIyLuxQBYUlgu6+aFYwIclwbgmtwFZwbo3RObgS3YTPRrJJei6iLDQZp
xZ71npAO4rHYazAC38oCxaPCGafHuKMUpK85S2eMtJ4S89rOWtVPNQjdGyVb6CL0o1vk9HxFdlJm
LDcKe6mU0bLDBrC0IDjZ/ZQYgVxFGW96/B91toudW5ZLebTDsrfaj5Uemud2qaeEIKuuShSgDG3P
tGe6R2FZ7MqmcuzoFqD2OE5bNKjqsOzEUrf92f2G8WekBNNfGWdsU7AO0rxgTPQN/q9yflizADLk
YKq8mRK8lM22uaQGaGuAALwReT9dUgXmS8KAfkkbYMiCyQdacugrQ0dbDiuk8hRfUgrQUCGm7S3C
C7JLjkHpNl/MJWpwPzR6eC7zmDgWVpIGySOwhKfwWyZCOuuaX6xRCcs4WeOW7ikJCgP2nNLDKlqi
OSFioVrDFhK2tcif1giG9pLGYKzBDNklo8FsiGtoYoIb8jXCoVnDHKw11gGWGhvfJeuBD4CNQ+1W
niBREHINhUhm3EBW15ZPOFHgC9jNmh8hLlkSmkushL4GTMRr1IRT26ROmN2aQBGtYRQQY3psy2tE
RX9Jq+C0QnKFdmFMrnEWMMfLO9Rm0c5G1hZro3nrkgD4GF6CMC6ZGM0aj3FZ5f/dEP9uQ0Tkxe7w
5xviB9xgSRn9OG1irLS+5rcxNBserGrbYmq0jpY5hnzfCzWN/4lO4X82vP9shSr9mN+cmStT8Pte
qK62TQ7+KpMiBPAca/7BXvjT4Z6QWyZXzJvM9fDNXHotRH9o6YXDpCVm2EynofgSdXkQ559/uBp3
v++FrlvpDyf7373BT/27Vhp5UUvewEkt7HAs2u5LMp4S149/tRb/aavwcuh98164Lla5nWGQRMVI
7qeuCH4cLQdKqN2kZj6rKfomhdrAmoGB61ljfuou6SJMip1e3am13iHprDjsE0bC8B+02Bdm8+sK
GA0i5uC9C9tI3dEAHH5J4LwnxTWZD50irlSrXg45aOuwZSJN/p1FwHr4ODf9NtUT89ih8AYWVsEH
glndlL2vM6Uhnr6lh62PFiMhrK+G2yPIK5o4e2hcPRpbRjHlaFcBHwKFTYLUhzi/QT+2Wp28n2U+
XOVhM1ANMNGetuBbcqO4stl4AlNay8nRUPB8AgQMW06J0Dixx7agj9YxvFDserlKezdWHiaoQqLc
GGOE4Kleo+h6GQJvbZNu9++q8d8Mqg3KYZ6kP181Hn+RL92bNePbK77Xz8Y7k/Rpil2XeDT7jXRF
td5ZsERtlSf/Ijz9bUYNbVQw0NapqhlhIy3hWfx10dDNd5A8gNdDKXXoG5JG8A8WDRaItXfyw6NG
h8MElOLaOm3ji4zl7bqBPVAhHrBSD1Ojtx9GRdhel8+vjtTz0wLPYBMrWudJWoVne3JuIEngFRjT
5qGulAdoMN1xwGlMlpm9IDMclMMcGla4G6s0vhvKRnkZ7BXoblVqsxdOyDwPK1LU3ZUgiYx7IZJM
LwAT55p9WLTW0U8MGNXqfQceCtYzJVNl7OqMPJEbp0a6lvpEVy6SSFl37AvhhWGWChg8kWqPXg3P
rnmfO/DLaBGBvNOOsSstktb00O03dqyKbhvnQq+PPZGxORY/csdU1ZMwh6hXaMJoR7ua9ScxRx32
9YXpFBZsEUrklro9mweUkCbk7IxWavoYzooyjDRGEIwEMSiOl7QMnS+RlQIXBF8JIYTgqIpILZ92
d6I+0HMgeK3nI3S7jF7OlaMaSwenyYW/nmrLSNYi5obtiI1l3CwVM4uAuOc9EcX1R1kmsNrz0ujh
YEtnM5EH8JEMZqyuBmiUpEseIvwd/FhDetPoZbVP9ekprRJjl/YTGtnCjfacVjDMNEUUf0hkAkZx
xuNuO/KmEu1VPA3Dhy4qSp/0mTujkLjCy9GtESJarywtk9cO00fAVcwjMVtk0jhEMnuSY196s6ul
R+K/P0cJoHwjzIaHxRlY9siX2Q1cUprc1UrdmHadjeLV0cud7rpnEsmfkBd/BevbXy2k8HpuFv1/
9s5rO24ky6JfhF4wAfea3tE7US9YlCjBA4GAC+DrZ4PVvabErlFNz/O8qUoiMxMJRNy495x9ruek
8ddl373WZXsqh7o65B2eEEzWGz2X9qpFN3iWnEmgyM23SVzWq9zOnyULInE+Rr3Ny+GHl1beVenN
0e0Y1h7ueXwcYb90LZ1ok099vheDgJwHn9pGhLwZhkGvY7C3aw5oySXqC3UVdASlsvCaR79OU8j6
s7vqjThZzwt5IO3tYV/iz/4WJI0+aTVNW9m4BufFSawI2P2BWae+cY3uwe1S/YBFu2C/YkUn1is9
VLkHITdlmccwAwancqFNc4g9si4kOwVYaReXrli7iRHuB2/8UbsgvLoEoUTE2rGicZfCeNfpt9oB
fDe4VbkFkIPJ2SzbDfQjuOgV2QHgRDxiEoYCmnrLbmLrR8utiIct8meArcd5ruD7tnT03M54cScU
z06us1PSoBUxkBT8dHpXfQXqzUmGhmc+CtAOQ+MJorHN/FIOeX/2vI4nvldBs3HEbKB28BigDVCV
3VXtByb2n2yYJziX2gDsbfb3k0Xa70Mhcmpsk7hhJr1IBCSz2B1Np2Ab+bjZwJL32WPrld26gyMV
79OstmleEu6zRkfBq3FjwQeiV/q9LxpnbUbDcMvQ1sLoy20RhwPOd7IPpvdGsqhuY19MJxwyFcPP
cRrDfcetRY7B5Jl63fBuF3/f2P20gL2mq3iM5M7TfZ/8pOoHRRuMYcMRwGzkeE3zuH1F2YdpaJUI
Um+toTTPSRWWCGBACySNYe9Nm7NKk9M/mzJvD6CUVYLg03VtxsbWdUA3QEgHgysbZxuFc7FHFA0C
NJi/aHyvz34q9XWRGWD38xd7Ts1VVeT1tmy6U2c04jozifhVhZ2dKyN9j9pAbVJbps+lynCo4KFM
r+h4Dsj58XptGBzQ0S2jp6YAqrGCRhZeJAnEJyvsmLs7w4VYQ3lPnWk85KL13+zSTWmVEAMyl6HK
UM0kPMZI7uxtBPBzN1GfXXlwKLZd1LVYtrsOy39SIwhI8UMa5rRXy1PLcNS7A5jq7KIGHqnRFAmF
ynBbJLQr06k9jBbee4IX5mUvmQGxRV51h4/mtepp+SJmDL/Tjr/ztUhG3AvYJJ2g++JNGf11k1O6
7QxHfPPBJu8tB1efJTvGfUJsM6MzzojMk10w9NamMmcQubWmoIuDRQdosR4E03U6BvnNbJjD1ZSG
AECm3qfbre2VbknSG3y733bCjvcIYPTKHO1gHWZZv5KW2k9GzMTK6a7CnlWLKRd1KllmaxNS3xEv
vrvyRuWuYmu874MZElxQw+YW8Ef4bCGqF703pgbWpzlEa+yC5sr3wvL7RN7y1jQYXvWWQbhBm6Mn
L1FDLVVw+ximGZEqAf14Wkzhpu2aI4YIEFWG/Kkb/6lM/XpLknO/M1sJoHkiMdQQNGbIw052PeqX
k5E377C1roou6s8WOS+reQRvVdh+dcMpw7ygyq63lTlluzHtTPSZrncwOAetGokNlkjDFPYffgi4
BmQy5lnB9C5nvWu8r/NswkhEgrBN8u6rXef52ZURonnSFleRg1VMcna/cA+0+zYVyXrM85+4vcKd
lvPXWPJb8zlkLQPxEF2R1hXhnAByyMYff0NLOq7NolO3UW5H62Sw2utRBAObO0YVQARYzdyfMmx+
iC4tdoVLwTBo8VLiQCTIom2ei4BfNSsBF73X3U/VC2YmLTI2wSIKhWZMbsGiZ3ehXcujGdjzZciR
j41+/rUvI1SkA08Xq9TwQjwRG0bnPKQpPpYhpk2QaTRqvZcW3/DC2vh1p/rYi9LbZYM/rSsQFDvm
E+WFSde47aZZrAdn+tYm0cREyfNXY8h7GCGJbk1sMs+tac+3OaFzXNAZ9w555T1Z6mMuefsDVf8r
j33eXXVjFTw2vsvPOiZdkD46EtA5rpkDxHd9W4y3bhdlr37mPbieN3Jiiq+FXbcHh4g4B0lQJtFl
RFzoJE3EU0jk81q7mASR1m/FHHn2Em8TL+mbiGrnZsmg9AZc1HFtv7uVrtzNxPe8slH63gzWDGQE
78TB127wdcxb8xUT5fdMRt3NbDoGYbNDMhwy2Tk3bukNW2vOdMXKKmmzusmEBGugQ8qYhDvCLO8B
9rr3yFJac82qaVBi2NJeI6sufrbKCcTyoMZ8p6hdFo6l8vZSWi6PTIUg4IAMmthTwMHeBvLEAzK6
fk3H7oLmPPvSeqH5jQDQUzHCh0QfksTrJnbeydt2Hyovtb9bZLGUaywXYQ6vstdHCV2tQZyc4EPS
7qS/m0VQbGTdtw/ziJQ5YvG8whpS7GGa3s5edY7wVPqbge1AH5iJZNzO3uC/R7FfrlFr+Ddh56Yv
rlTiyupTd6PKsdi6NAgZ1soZ923jl9u6c+p75Qg00ROX4lrnNoRfM6rdFb7lHk6nCrqSpm473VRB
Wuyh82a7yB+7HVJ5ZN28L2bwnrHP8E6Wewar6QurWf7CFtd/KUZtPnCKjEgv99Oj6Y5UvFHjnZpq
gIqUItPIQWSOxXNspyiGBmPCxTwTI888nwciMXFYSlpuJ7vBM5KU2spXWlRy4w24muiuqbsOlsuL
Gcz9u8uM8hC0Na6bLOtuRJyop9pxVc7zVxO56ODCyUsXkwnVFYNloorqjONDOz7GjAPCNeckYqXm
UDqMows5Dds043k4M5Qoyy1+Ge9pjILZ+xKD8MZlEmh21qAXIQ+i0nRrFblqW5EL79pz8uR18Ees
cTBmH4q5mqxNS6TAFT319JXo8moHXJUso3LWxbHvK3ODZzwOVkIQ24KvcyxfzEhHdwP/9KBLllcE
wA+QByqKsKb/VpVVjanIR0nYzfFZVZSkRTUsDedyKB8Z+6FNMH17PwZlfslq4MVT2SUbIhyKtTTm
ol25Srq7kWDau0K4Sm3cmd55xtiPHAarv5TV3INBz6pD7+v41pZONN0HfqbqGx0DxN+EECQaD58C
TAyKhVImCwsbWaVty/adcjMN+hisXjOKB8iyEKJYxiYaKarFYZWQPTMSNzufCy2MNd1za1vMslLk
TCaso6i5SPVtPefQJSQmAXRH8TePMWB1jGzS+hZ6QbQxjSyKL+mwBB1zC6sMFVU8gkEiaxfogT+y
+hDXdRk6A1sDbqd73cB9LvGh72cXPtfQTcapGZU8Ku7JTd856UVmBHdFdu//LAHcfDernDatSsEC
7HUpH9s8jNJXROEwrHCfAwf2FgHSPC+RwUHwg4Z2fPDI/gX22yXGukmV/4ytydzSupnFFldhvmvt
dn4zKazP4yRRT3M+rn1p7mt+LYFJTXcnZSq/JFqU9+NouadZpuPahiq1cRMLz5KVlM42ztECYDKj
OmgWB3gOdELBWLoWoik3RGGIp5YqcttpHa4xUWfbmL2O4ryZttpW3bYv/KMhq2FTc3C/Z8QQ7lRu
2m8uxJ4D8G65ImupwZYlA4hedbJPY2fYqJrEDyctPb7eNhm/FaEx7Atb3Dg6Cd/huN0MvBNmCKa9
lrY9HRr4zJRSfXxBPRrolYU6cct90+xkqN1tQ3YOKk/iV2HupghyoxIufsE2Hmkj/8roi6iI0C8P
Rho5GwPU6roavQr4T9G1a8M0JvzxjrOrI4HuOfSNm86Zp3s5kvSj8+JKgwzFNV05igrcKLak+yQ/
pPTEVRSlKQttEwN5hSGRtyz8vczWU0GAE2AN4oOY07HpjNNd0pnh9aBjXN8EVB9yLyXcDMbTymxr
LGGmdRsEeMnbttVk88n4rfWrbFPVEzNwaTXBdQ7ECEYj5GKriMQqwzj4GmM5wJLTglws06R8NWT7
2jh0/ZMh2AtXWybhEMO7qdlYA8Tzx4k4F64f7rbV4HbEwJNRsp6wHq6wnYI5mYs3N3SS7cC3tbIr
/YVoiXMSk682N7Adii9txlCysLE8bslBAyGhHWeLNdleIfcjdy5t3be81eR5kRe3pma2QFoT9VRs
FQCGPgbVdqm9rOJuaf29Zeb+2lYivRRxnN/SfzDNTS90H2wHUC/XbUe9TVKDvWmW9o8OWnkMm6bY
giCYD3EWmD/GiiNa1mXDoRRdvxmNxr7LOqZUuVTfu0R3J7+EQGBCOznR19okySQZkHi4lpA1nWBv
DHdznsRw8ptvnNcoxaYK7YWYs/JY9XIgIRcJ5svQgW2g33PlQHl9ppR6TI2mWfuA4M+J54zrRs8U
jnUC4WVuIDz0htpUQ/81tBpcBxMZWJn9XBksedkA90p6BECMrhO8AMwqVzDs4eiZwYDeL3If5zp3
kcDk9rmakktqVK+d9NvD1CYPygM4yEq6GyeqoyqWUDpq+9VJiN5yhkq8t7CocRYhLpVG+awBEv2U
smTIGFeB163oelB8a9mDjfHK+2DqmAzXcWZtOhlEXwezz4E1DwO67XAa74HizzUqjCii7dSN485t
kbNR/JcWZxzt7vPeCe/RNdOElo5bk5A7RFD5ApV0Bk9CufXMXJ1sRk/jnMJrmeJow1cl/ascxc3N
4AkKawt3JTSSPLVWoO4LCOgBMpJtbybyGs9NcOQP/FVeBT/t2L4XWc3iAYr9BBEoP00umyuAl+9R
TnrFPjdyoMJeL1a+D3XULfRpTn1Q+Kb1rNiSIC50BODYSy9QVjEK+N4nCsIblmeCKm+BE6IeEzDy
bZYET6thPICeO/hD8zUO5hNqU3LxUmke89i4isKWWqfAOZw1/klaQ7cDH+tv/dwrTtKl/degDViT
09WsqUztdSSai4qHO4J73s0y5Y6PJhftTHXXCFltaMz4x0rkNsE5XbLn7EIDcS6NG0b8Lwx523MX
GcQZKw+paOEQ8GbKGHx5aR00SN6Ncvv2WCGdonPR1cCKYaQjb7zrDZM2XDSma4yCX/PYonPWTc6O
qTC+n875FrmD9TAGbo5KeBoVsuJ6/OG2/vDA2mevPM+FwWI2/Uk1NKPANa6tyCCxhtA4+ixpignf
zPND6FVXoiugBM6OQGefjmG/9ZHf+qvMTPLTEmxphXMNkn+Sb2Qr16+LrndJ55zn74gX8PZZU268
1XAWb3yzMA4ZG55akf+tD0GeKQbZHJEYgWXJBlTMSRngOJ1ymr5RZ/FoxbJ8SzMruKlHJwLClvTf
jdT7GSvc4iuGFe2poQ19N2uEBW7qj9Vapub4FGi3v7XtRMzXi0qXLCm/rPd0QUt46p0jScbDPLAg
D3xQtqneSDuFGJNCIdilEtGFMCPj2kIjiX+fzeBAEPTjFLtPVAjuQ0OGKCCmqTvwHExbT7UWh6vg
eQxIa4SlZD/EBL+sSYS5Caw2eis1vhLQ/QFecNtONwWHdOM8wrZzLkVFa7XphuRMDdHpXeypGvNS
6vUkZbD+rDy0Dxlhi8gTaRKBMxzphVHTlDjHKw43lHdjLcHhe7V6VlI0ZxQTAaFJpHmCSYHQsJ9I
7VlPrAuv4A1D53pMXfMRyqXlbYKmn196xLUrHuOIphENapyY1dReOb3sLz53D9kocuwQtVXpZZZS
EgRDg2fVqT6mYsJSjti6YyClCPtag9G0XgHK+19xpgc82n3WHWQAVLUxdEPRGhC6vYqNYkCo7ugH
t5dEx1ZmLjG9TGbAN2GEz4XdgtpP4gzwUxwhAKCnNt1POXLatcODtp1JfCD0peXgrW22aErQUm4G
R/7ESF9tGRHcTQZl/Yxf/SRzj0ma7AmUTaPmTseD/ZItqhYYOYtxX7nWbdssoQFFMwT3LQ4pKl4V
17fFbAwvBgazkwMitv9IK7tSk9G95NIwr81ynPa2RGXK4bV17lrMEfehEXF8UdACzoaR2N8gZeen
rg0GLPSL4FHbPU8p7k8FEsANKvKe2iRBaIluZO2POK025MGTmegotJzXdPgXLmuonAIrhT254B9G
l2+6zMAgqjgjTqu9JZceoI83SXuLu14/mrMfnzLBUokGYvpZACR8jayWQm32yKyh06HQ7YZpvIqz
tHnpPbfejQa7blwLNjNuqQ2HnXRrxm22l8YIN5fW6FlF2j8Oo9ltJcmkF2mBSqGyt8xLjXz1CV5W
BxJIA36HOybWnhIRy0ln3Mm8kdfIpoNDmVjxth1mucdLJtaOzLlLDIWoMkDl/4XuLSkqgJMeTeq7
i6qbcdd3VP+0M326NAaJSAlUDTKyQEQyy1jHsi2v+i78bgwW8Q1WGR28xO02Bs7+K+Ti7trJEFmn
jXMkOie4xZOnj+PkDkhafeTNHnmRgoEsN03or+k3q1MLMuwKQFF+AUD/Dd8vIbUR1pUsmN7iqQRL
KWADR0FGW9GKSnplano2Uifa+TCGtxKf8tbgRt8ng2zXAyKiI0lZ9GzqvJpsGm1kYDva2uC2QMbh
ItY1zFm9psjo1xwV5gO8XBTnvtX2t4Ff0we2CADbVK49FPfaBewwJWw2mZvX5MUDPrgYPnoml/EN
PVZ0VFOd7KwcKXFYz9fEwvP/zeiudfR0M4JCZ8acP4et/cWJWaxdo9qmiIM3dErewgp7YRgz8BiB
QGxIOTI3JP7WO9vKsdSIEnZHdj8HYKFq4YLpQCgPaG2+cZLUAerQvMiWdF8gJofIsA8UVt1+gL32
1dCMQWzH+OKgbNiZMxWyRgS8l+CgVjro38owa+7GvrmDeVRMK7MO2Nqt5SCYFMZNAB8JwIqdHBtw
nhecU+/MrPurDyatYv3HUDYj0yXX7Us3uijISn1BhqOxXjYv/z+2/l+NrV3n9/7q51TF6ScskvPH
D/1zcu27/7AhMzoe8+EPKtJ/q10C5x8MsyGNg9B0A84maFr+KXdxQtI1WYsXyILn2RYo8n9NrpcI
TQfzl+l7fmDbtvcfTa7BZ/46uGYCHvpUH/xK3gXD8E9Ok2AgqqeGi3IIAlrK2FNruOFLTBStm+aS
YhTRJEhNVUCWFP3N5MnkhLcWUOXOpG/0107tpfiZmUi4fmRFW4XT6TZZgqrUEllVVwRQrfCRH5uo
e4xIMArWU9+8mayDKt3QXIifiBKqnu0O9bIsRzLqBttQ725UEbWXANMTk3bfKrNZOP82ZzRHsoKt
mO2Fz51XGz9y7esn8ptL/SME1OlnpxS47DX1wFZhEAC0mJ1N1HDB3hui6hH9Ow5mduQeO1lnW9bG
Tmrj0RCu7FZzUg1bSUMKjRoNtLZcnKG+7ehrS+liMzZwF7yCTtO57YaAywKu7ICdKb5k0uKQmHsL
OcJeiL3BOLo7qzEZrrf5N1HO1TkGyLdyg1ngHhH5F5Xhi3CtSGwM33NJa3TGZ+hn0z1ZlxbWm3aR
g8tS3jLPMn0wd4k4wpwwXru2YD6LW+wpMdtkk6dkHBDwPTT+s2zToaM20lCNZzXT9NNZRNRMFC62
MZKKO/umSR1CXAz4/I+qCUhGhlJB3VWMUFJjEVyAwFqPmvqTq5xbXAvSAK3HMAd0v/qIn4lJTQLs
JJeeYucU5gLcJBOxdRwOyn7XUuE5suL8FFCWs90nNOLXhmqIuBuZ1ZwtBm0L2II/FmBzAElxpPRW
WDP4d1NS8jOugzf1IpcsPDucS8SwHWfXTATsQx8o6W4QC2kniQESf0SdMg2CJIiOOXy2egNSkQrg
+HFrCuvRtlw+RtkPWBUI7573ugthUy+JcVIT7LUXXUCNonQ7n0NalnzOksxRO7YAj2QoPpesUi4K
7ViRnbt8JgWQYQ1vYLQaep9wr7i65RCRNTouOatxNORsNJNy4GGSOiE2bGuefR0NS/Jg2wEhOHZy
INwipkX7Tn4QvGoojIxE9fJrk5o46H1BP7dZ1wYJ0sPKo90DByxYOJAafRUt2Bnz0oqcDq6gGhfS
7Nz4zlF4ZCNqnfC1zG0nX9majLUwJB8i6m3zNkgH7/Lxip7fkw0yGMRNEhTFvdkMSwZANpLTOtL/
Cdao1tFgiNEe5r1SlngzpyX2TxAJf/ZMJV+hixC0wyxSHeI0c8XdR3Jj7izkd/J5MKhEXk/yZWPj
Rl/FTsHHmsoguBAy5L1QhkzG88e7DGCaxIdiEozikS7zZl3pcZehWLOuQ1UwKCvylqjEFvMagbTY
guaHDlNxDtlg+Uptxpdck2zp53dTWJ9DHEfnSdX8dzgtCSZ/xIwaNek9eb2kgmL2Tvf+WLBC+RmB
H6I0rWmXErb0k6Ymd2TmGcs9ZS1N+dg1gnJfM7SBV2uVul8nMtdEiuTduOlCez60+OruzSX/dsgm
+Yr/Grm4WfdWwH1awRINRSgvXdCvOb9AgnVto6FtZqPx7cuK0dGkcHN6ph+ds3AKn/kyadQ6MO3u
ccCjgi1UK185dLTUXZmtHwbu4n1Go3s3owJE0hO7QCm79ntmYOqn80F4axEW+iHwGLv4tuLGthV4
7xWqfePimcLg0zFqdJDowO9fdyBFnY0bVpz3uWQ0qnTo+gyVQ/97IzPiXq2qDpwtAB2I5nabw52M
M3F0quX6Trjhn5Xvs4L0DYRV3y7HG1q4YiuG2EYf3eEzxHbO6aFUQh4djaamLoIkWWMQju8qip/7
YoDLDnUVqOTKzxP7iYrO3+FLn34Iv3ROEaSMQzYE1nvh+lj34l77O5Ml8NLQVfjhNHp8xEk/HQkX
Krdg+5kFp8YTeAz1DIun3VRYK+kKhQSlThbTGDIjioulkW4U9DF2ZlBO2yo25x8EFuQ8AWPRnoGc
+UsCjo8cBYer8zrlGb0MMMHkutm+dexnWBmwbdyNS2gPiVW6g4CVRrN/ceMGo4Aqf+BuSsR2DtRQ
rPTUEHXb6eC6GI17QhhtDVfMQtxPRkdrXQqK3OYOan1yHEy0FYOnd0z9hw1yKnmFwR2hjtFHt9Wg
WE0mHyGMIft7jieUuCM0gS5sEXmgHnAuMqeAfIqkUz8DL1YPxShuE3do7qcl4WeMW+s+Qqb7UPkU
pgVj3OCmwWcJMbCQnIfwQcb2qM8iCh7n2PZeeqTv+1q7tdq7Y1WHPB8SHi6joHCbO+NByxCKkbRv
2zZGOsF4hDR7MzEJlJ3p2EZNZ94hbahpxEOjLzJlYTNzlKbz25ExCHSZoRBgtfFrJHVZrBkMuNnO
LJm1H6amKIDhWqIgALup14E2u0cb9dlratOpYit0oN1lgpOracjj4AH85nSXfdVs7+ex6Pvrzja/
Li2FK9nCXCIZUUtv7YNUvrQeUQGDCO2HCS/medKZdZdbXvcTVLH6OoVx3bzpziyGO0IsIpLH1Jwf
4yKnB9OoL/Y0R3dJYqGJwsKI8sSiHu9gHRbAFAfC70491NobpTpv29pQXpiulj8wZOpLM6ecbd2J
9m/aDa8BcSObGKD/bShD90b3Y8xJsEpwpaGelte+EeVXxNra1QaAn3EHDtnd+KIft1wufzUIT584
I1Zf075D9VTLp6iX5ik31XPHlrilm+tu2sx8tez4mI1ZezEmV3wZRw5HPHOTojnWWtvIIGuljQUG
iKDur3pfHYKe5kfu2/iJTQsFmF9LTZJH0gk+YWCtaUCBmYWZ0dN/mAxytrlVzDS5lGMAJaGwXiLO
6Ku48GgY2LVgmtEtLTvOehbYLNZCSZiJ9kJ2ipARciwavOecqnGP4wok9JNp3F0QC4+QW9U91Eow
aVMVnAdY4hAPZ00CYzdc1YomNIPcJ89sOB4qjneWowkurOgnhF1ZPqB/wiWdUX7sbHJIIGMUxDbI
RdzG8dtlqkaT4hb2CeGkyAAeTaWG89Q6C4GcHxy8uL5iBRqIG23TdtOV4Z3TmcNeVn3Cf9pCnp1y
bu4Tt6T1M1XtuIWqlyarZKytUw/W+A6lg7lRkXcEgE1qZR5PT2SER2jMyv456ZMvjJbp8rlWQEGh
h/hpQIpBD0gz2W9a5+TJUh+0ybRewITYeb3H9wC+eiQapoRYwICyB6Iw5QnYfJRfgBG1S3pf2rM7
FhhnV8zCi71E8vHMOArno9TqIcpqf9fqJsq2bIfjISCbftMUTOyzGPYCAxsCwTzaIGBLYZqi8DyD
uhHOykym/qyVoLFi29rZ8TP6ykf9GKx91pv3rOm9n0GRjIB4PHc+JGFXfJe+3xxCFUbbYimtZNkq
iEoTUBM6VfW6KDNvy7RCMnoaUMn0QX81SsveRGR8rvESDZvc9+0zEV3D9dwG0nlifwOZUIH8GNaQ
R8vbrEsdwq7d+h6xTuzdM7RzyDM1wkX1kVEWVKP4lsP4iHf0f2n2Dya1YO5Z+U3MJhsPhb7QAW+3
SB1DjbwloLNAGXAFdl+y8k5O/IVRDGPp2aGLRW7Jawxd9n6OxkVyHye7Ju+ni9u67nVTJQ1ReE1j
kM/j0mWri+6srWbaB1Wqby23ax+TsaTN2JxlMOsNQvjmpmzr9jusdXM/dI06YXGJ9ioOninUxp1P
XtDgK3GXoYInZmTIc0isUDMK2jrgEHZpOM/A+AVZ5mhVKpqEpe3N971jym86L4uY28cukP2i9F05
FfOPyonmS44AFPUUGohbI5zmGyPB6csYNXX7b3QqHmU/VWTrqLQXkb2HcusYx0gDmUgc/762ihdJ
sHNyrorGjy5OZb51YyivNIakFQSkpj+SGwlses6mfEtnPKGRiMPXfElL/qRGqK1VdFvTXNm5uKgU
OAmEDi/zEk0sHBXE/m1sy+aW3e/Y/RFj/CcB+l8YNT675cGNuTRZLAe+mSXwbP6q6I6RfE1Y6dTB
V0ocR4eTqJsm9uM8+e17qKy/C710P3ucCQ9yrACehAPBgFJhkZj/yXpSJLjIXEaqh6okxAh5Kix1
FuY3sOeE0wA0+w5/WIjreAh656gUIaXw4i0jKfF3ZIRof+T9eU0l1E2pBuu6NDySy5Vthc9DQrL4
kNcUgGKuIsq20mOCE5tOyIFedPOD7RlElzc6V4e07ykzEQO8QVUau4eWvJAW2IdFivC68pC/f505
T+QLxIcDWxy5xNU78ZJyzYrxWPoOAebF1L5zy1Q/g3moHpyQruWqa5ZxL64g+WoS064vMWcjY1k7
TQ5YlhHdzYBx210I/pxYgLhWh4l/qICsSzLAVWLhjW6toH79OAt/xKP//kv/ZP8hAMV3PUGnBnmw
SXPm05eeUyFHXsuwyZ2W8zJhy5wNeux68R/Iwv/Rm7P8oj/5Bf54IajWlAG0/e3Pd1egOME1BS/E
vJ2vWAYobbC38v3w7C1B8gFn65gcTA8pFqr133/Mf3/1wHSCEKWIMBldYB/+5VaTMBx9ZnPouTJp
P3oj+IKUyEXqx0Idag23mTGMzyHAGEuObb9/ceszGCLEBCVsE0yT5TtAwT9d5DFzDeyqqj60+HhQ
xY9xL67IubMfq6zl2Cwsjw8/iAlQGwpGRL2q6hf5T+wXB8bw1uPHG/p/L9/fevk+KOj/syvnJW2/
11Wb/pLCSENyaRL+s78ZeP8AJwsoiQXrn0aaf7n5QvsfqNI93AcC3SAdLO6yf9n5/H+Y3PVY4vkb
m+4jv/Bfdj6s7SErIDflxz3Ca/0HzpxfF3GYkRxPXcdkTeW3LYDLX290OqtJjmbZO1O8q4MqLX3r
WjBj52mis9Mp2om/v7n/6gXxDJihsEDtetaywPxpEc/51NKWpXt2XBsy+0A2MvRkfesVQXOIp9a6
/v3r/bpp/PEBfeFxvRCZ02D+ZPELM29uOYGKs18n3lsW8gJOllmPrUuv6/cv9eui8fFSfNV818iT
yc5c8MF//mjEidDvzS1xzsuRtFUEcQe3m3mAPfpk1x0T5mc/z6xrFQHe/v1L/8Wn/IOegI6UXsNn
gNzY5MNkGkqcW5tuA3FOrJPEdzDXG2J2lN+/2Kf16eODcgcifaQDGsBq+PRBdV20pa9TcR5r6Eyo
TlCUI9kz2RCGzqdvVDmZTE7YzWmFTSoZyMW26oKBPpbztWlXf5cP/O8f36Mz73lY3Oj6s2f8euXx
ZmOiiSNxDkbBx/1oW5lGnu7/j6/FaR/bKLcwN86nGyrOHJMB6iTAOYzWdS+M9t0H1XjfZ/bf7ULL
dfzvPXC5zqArGECQ6mWCB/pc8KSdVOQP9uI8RMnPP9pgNki433+bf3XtWITgHvFirFKfvkx46cLv
7EKcSYqpz1kwsLV8sHSsGTXr321ty9X5/JGW0HSbIohL+JnnFkSONcyG5ZyxvbKTAR2g2x0ZCEA/
endBk7tvwpt4SNMQOn3SYf0aiEn8/Wf+izuY3h3Lnrk8qsL+fMNENmVM5OXirLG8nhyCNg1cQWFw
kUbLHdqEVBt5brPNTzOQrs3Hw0vPNd2zgqjD79/NX30DRG/Q3Fy+af+zCzkvQk+XiOzPLdOfe0Ze
4+qj9S+A6mz/85ei/iRWg26D828ltJaBqpXfOOfU5fKGHzMPo1jo4cHSDP79i/261LN8Y92gXgRN
TB3z77evxD9WNI00TkzKqX0NgoJeK6eQr/NHCxhJSfA39/KCnvnT7bW8JJI3f5kJcjcD1vq0nRG1
LWwPVPPJxOK1ZxZAF7ZVLZDt0dD3aQs2fOu4s75NggyVX0xnudRw/HyjkuOGvlJDPhTb38cKAkCE
mnyabaYOUWIwR0kRNP3NRWI2+et7ZuP3WU25ETlQMQb9jONETJAJXTri1BZmyRwcf1edesYOEVfe
o+EtJx2vC9qANZ3aTE7e1uKX3SlOfB/9W94jbRDW3ojMjvf5v7g7k+a2cW4N/5VU76niPCz6q7qS
7dhO7CRuJ51ko2IsRaREkRQHcfj194FIJabs5H7d8IJ1ufQAERBwAJzzDsa2WNT6hqnrBYBdyCcr
RF4A0Bp0B63itKitPNPfBW59h3RqBgSff8sg7cIc4/9IFOmUO/T17ksBt/wNySTjOlszgKihrpv3
8FmV7BzGMdXFNlAwffHmO+1Syy1hO+QEWXW29XCxn0EPnxtTqIMGhqfxjs9wGWk7D5r3u51gw5p7
E2AVPDAqY0HCDElNLf3SwF/A7WUOHuu6IidLIXG1zc6aTMPjfBMFxQL+z+6LkyJpd42JA4dyMonv
Fb1QqOdwGg6/ao3HV+a0hg1LpMJ55RMuSsy9YmP7m1Bntptk+PxG8/JFd8S293vL3zYb/SFt5/ol
hcLdXWbjMEJeGyBouEK1hTIE+NgKH19UfBqKXQoJ1jdmTa0GTw1lZtQmIzoP558aUw9fzw0DrHsO
tkZJdO2+oAxFQYWM+B1p3/aTvrfyReqZfE8HIX+tzvLFBtlJwHjI35y3+ZzUqNtk3qcyhUAwBURk
XHnzmFa260a7bwvGzSxVLiGHXQ4AqHsBCAcdSgAp2VpcBEBxNQ6g0DMzINM43cZN61xDDcgulbVT
vz/YxKsUSu42ScPNEfceBXNkSNK3uxDmHL4lquU74OFaZAlg0MwofjeQj9S5Y1+nIl4qWA5DrDL3
u+i1TvV5NzMsZwM4umBftBOIKczgFZ7y29bVbgNlC361sbZUzuaJu8O5uDFFjXSDL+9Uiw3m8n4N
3Csne8sFt0BXu1YM6t6a8DcrED0RVED25WkB9sWYpcaqvWmdCO8rLdxa/j7ZWb4dlB7U3TjDtsZq
tAyz+1a/bKEIOGf6yja/xvt9fO+C1LsB3hWd7YBla/gKw+q70EI1uw6jBOMCPNFoJaprCrEt6GI1
n9v3KMeGaGHbLlkazFqbW2QeVJB6AZDC7cbzZqC2oDhZiklKs23uNwi2kdcMUqzWVABquIJvAOei
J/WhSHOAb+t5uV0mVlZ8d802ubJ0p7xFYRZYOul10JLlhsg0azEJOq9UzDunhdKkn+1ok+UXudXY
D9gUwCBBo+Ytxs/Z6oJ7rQO5uUzJ6K6TGIZ8mdwi+AKTLW7z4OvKUCDxJEV6A5+ebFTczN9o+Int
Xrt5ZX9BCxVJuBhuHDYPybVhbknE15XZfiVRtTmHVN+SU9nzNbpgSrHQqeKvaypfBYBo8rrk0J3X
4jBKvqLe5fpZlm2V8x1nwOm+1LcXW5fcOIFpPo1hJ9yVm1y5ioGCXa2zIL9orLJZgqWsUAMIFWSp
ku3ncLPHM7iJgSDHyBCtdzCLgbX6KFqxPsJWOZtjTz0r95l2sU0TGnKVW2SlVcI/pGjqQBn46TPb
iYDMzjY70B7WNAM7skI3I6/T6i0nXfeSKmpjncUhOpMm2H/EESNvfkb2PLgCLprP4BMgcJc0MEC3
SfkRBCGYy32cX5RCsTUO1IcINtFnLwr1aehp+EYqMBLKiPfwMCf+wK6EfnpLeH9rm7tqmq5UvlFn
pa/fgsuM36tFmb5HwJFJrdicyPxmDmJA0dcsiRzLwPo8SQvYt8h/c8AGcEHhm2hbLFaZSkBKWhAI
jdoyZdVi71FlLCm7u2VtqeebMIDwViQ7FQNjByfAmW4pCeg/s34fAbmaOQ1ZjSL32I/d0oK7BGMD
bEkWida0OkVEIITMBQY84WAmjESUmntUDo8R1eF9q93vU5OlXwYW4gu1ua4vLW2TfklTpu0scfaU
qTdRHH3Rk92K81xQopZqJHrCmg/ydPvVWmOi+r1J9yZ0b6cg1w1I4jxem9Vy61a4UCLwaP2NpTnk
1cDLLyMAOcE0rldhOQUgEXzL94W/Ti3j3DLx9pnNKaLln8FqlspfYZviCuLqgXu7B0Y7s0FfngdV
tUPdwG4vEGtJP7YeCvBTzzGrj3sr297Zq/S7HsGMRs3i3aZAN564igOC7mXluUnpbrEqgtWiDcPq
r1Xp8M2x4tfnuz12ilNz5YDS3Qeh0CqLcucak2mkPesKzOUsJ4vYzDZlvqousR1X35i7pLnZ5YVx
Z7d1iMP8FmLx1OZbwAkaYY5PgBvq+LzWCtgqJFrfgYGI3u2o+d1tQ3c3yxItfwD8FsHZa41vqOvv
3xSozYAQmeshagSuEc42AdDSqmwrCsu7iHCBjRUwf9e8bqr9tzlwzr+qYrX5oJX4Tmbhyvq6qWxM
yjKKIOyVwoZ+RxYfzYwmvMlqy7hWvAod/2C/yn09rFL0RA3vPCb1/UazVWU+NQsksOGANCGl6bgE
manpOh6tJkYwsGdj496Gq4XEJtJpaRjM36pN2X4oAjiV3n5VfSmjYleeq3luhtd1WNfWzE1U1AXc
OfzpW7tWq/S1F5Q5NOFYebt22uQjLipw9ZQNUIGprjjqBrcat7qt2OG/a/tdflOm6f41yJDmDWm0
LeQeL4D3AePXuAoIbq/hjmvhLOVkocALcfYfVvq+QmZ6PccgNSfkfdnUBSrPuIS+xWWTMErdC3nK
XYol5ZkO6Xc+o3yg3xROg3xD4+0099yNHJOAqCGqoCPhfeFhmoDn+sq8gokFNjeywUWUTniXQz37
WGpN/skF5HG+rzH6AX9JocVB/8BUqZwiIbF2kHGtHFD28zaAYQBPZ1qoaOvPFdR98NWrAVe03FOQ
FXMyapvz8B2O1vVHNauUGyssjNU0NHbGhasYGbWZNLaQXHMsWLp66OWvS+bu93kU1H+nrlE8VNbc
WVQ2tuYXamqX+SxH6BTXrCRyMmw1jeQ7Nug7YGpB28ChKNLvVgAlMF9vkflrw7y4NqoaqHeSIK8X
1CGmxyblgtmG3fmdElWw8lR7XsAY5My+ahv40yq4NMRbyLm7eGJA7kYqZv85wNgA6NSqXb8D/uGo
CPLG0bsYECwipiAUPgSKwbdGUl2DnpZWUV1+qtHKgE11uNT8v8mF9h058wsfO+SwaD6Uy6y5W+as
mPyYKBS/PXgR3EOr/zd/9PuGXi0fgUcfkjIuxBsgyDLIk+oiQTbIrR5e6fC+v2sh8nnjcrH88w9Q
oBZFKJIj3KmiJAZWd/i54mHkpaEYija9UHMG0/j4S/5d73/fsW4Yf/83g1f3F2i9nTHPs/CheCzf
RFpHaPT+N90/aeNn9011orEBkTQQyU0eGnw8Cq434WNsqnT9KACS5QMfzZBfzYHf9/AFRwH4ruQg
GPrEscldk1EmM8JDg4NBIP8O2NbQMaDonrENAkkoU3YUTH0CU8gALI3En3goKT0eBWyqbIT7MMYY
3UrAv4qXlVoIxAHSv5DJjZ8TfdB7a0J52hbV424KkIEb2UJAT1F2EEycyLAmBPvZdfIkGlBtElQP
ihPkVsQzwkF4ooH3ix3hlyHRMCco3pDPRbLo8DDdH88EDQFNooXFDZqKAU836iMKiQ7URsmZYGoT
inqahfXOoY9PggEhE4cc5ABHNwXIf0pvi4Y7YT+wSHD3Ef9kDuC2bWtoTHnQig5PF3xHNAcAunZb
dYeW+HFeeXo0+vVCcCYQakiDa/22eLIhaJrHKDhUYszO8WJ0Z4PnzFz/cTjwJga7IjtDvxL0Z8LB
kSU0si0B6XpOtXL7oovyr8vxEKDA4TmdBKo1sUTFxB7dEgBWRulQuvcqvdMEeOLxJuAArhCwC+pg
3SbR3UNGFAA0TRUCqlLd192J5VnINBss7cfddzkIuCBKdCEHLZ7RffnGM6YS/3TpmybHHeAlFFSf
Pwmo6kTHOdUDvXgY6TF9/SzX7qUkNgCdXZBNng523/LJ2odciX43NwbqE4dndLMASwNBxpRaBMwC
FjlqVsdd7uRQjM7RxIZZClqnW29jmgWCDyvZf25GnABgdfYZAnGuGMQCe8I5ENSS12+Q41sL2K13
d9Z/vxa4HatgwCwHQMJxrj8eBU+oZ6sq5Pr+993GO6a5gJSc7H5oWhPOVFx+jrfkk3Ox7U1AAGrA
evu70/jmAmiy7sL27+cCtwMQVQ5a5wBtxHMSFz2XiEHykLzij32DEDSqucDOLRsX1InnsjHgfjAM
CJ7wM9fgzeMTeHhGOAlIncp235lQSAdfK6DVjyOBixoBppVgN+2Rdl9XObzJdp97gei/dbIbOPbE
Ubk1Cyja4RndmYCMhi67J3ImgMQA9u107jscmcBfAfo3uu6PLj2C2IIneymk+y55Yo+LUdfLp0uA
JLIQguh/P7rNsLfLkTsY6sIUh2/7F9lSdHYmXJ4wSlX7QHhYcyPaBnQuSdJLweZI4OHWQd742c3Q
nIB9MbiMju50jCKFKtt9UTsi3+j8qI+dxEMKaOSJibh6nz8Z3VJgFKQnASciw0Z0Bi/4bhIwrI/3
RFE4OOjfYM54eEY3CiJfIH0kMCbgbz2gyj+zwo9Hgayxi9OvSwVhpKMgQNZMYLmwSGqMsgEUkudv
SggtkVZgzgHfH11A1NFek+0/pRNy4iJl/Pxa8CYcm7k9HAPm+I4IROvupSTuSKTNBcsTYlg310+O
CNigEhjRr3WgG4mnu5SNaXMUJxjZuYD8mAvDCY+7bi6cXJWoqZNcJI98RB6Mb49Ex1t6FACZUCrz
IOt0o3CyOzgk0NhAdWhn3TO6uGDA85FeEdihmax6tZ/w4ugx2B3EQQo+jSC8HJ4xzgXpkgLVdfZH
mH9mHx1PVgTObhMN3irDNLqIAArKlM0dmc7E1DQAZ+4vagq6yqWBtPvxKDW6UQDFbkuPAlcnWOmm
wFQdnpNZgKIjZ2YweUcMxujOi7ivaLKjYFA6NQRv67hHnmRTHcB3ZNcgpfZrZYyjIMiesudFUmUG
671PmZzcoNgzgF4JRM5xexjdqdGkCig7CnQSYBVX6T6nfLIiqLjCPycCjXkUPF5aai6IFQHmljpL
FxaeZNbJqLA5YEHcR8/usD6mU6NJ0JIcBZN7JKse2G2fQT5dEYc9gmtkj3ocU/fJdchOAjDJLha0
FFCev0aDvXCRYRDVlx9XC2bdmEZBwIllJwEoQ93VvWPG5BSZLa4OcN9VgUQ8PN2wj2gUnjMk/qcQ
DEMj9qNfwmTvIgJr6/GhGZS+wSGCudAD9bhmjmsu9FLVcmGRsEdNBTWf51MqDnBFhgCyfH+cGl1K
oRe0kRoFqg42RwTY7/26PwmLpFqpx4FX8v45KOm/WDY/mC+zIIwWB85LuMyfo8b86g+OlIinv+8J
H1eLP/8QlJbBHwqBoe6zf1Ji/jMAbR5C36NfHkPh4XP6f+87+PSjB5917NXxh5fhMvOzhwA1VkHx
6V/z1t/CnPmfyP/mb/0BI+UABPv5Jn/+MXjPRxHx/2g435y0K5AL0u1mYZvEw4aRy3iJhjd+nA+9
1ZFrI1TJvvLMj8LvSXaift9he6XbRrI58xfJ8S3F5OsAo/Itx/HyoQgfymLQ+AGWLtv42TLyKz9b
Pm65439It9xzrF4l318h0lhuv4WDydLhSWU/5YJRDxeDhnuopmzLr5cJTgnDltkPOIjItnzJiIfh
sR0xUTTjIDUm2/DVwg8GE7AH7Em3G0VhnIT54JU7upx00/Ei9E+iSIeyk245qYZfXgdbk232zdPY
1GGgpBumgfJh0wwGWWSujj94VhrvxxHgd1vA26QM8yfD7B1AS7KvfeOH8SB6UJ5+ie3lxoe17ceL
Y+8Pm3mHtJF/5Tz3H6CiL4tiMKd73p90++FDEK78IbW2w4nIN81egA3RYGb3uAP5tnNkn/MQs9LB
oHdl/ZdoPcE166RpUSuXbjqJi5MY0ldeZVu+XX7L/JPTE0A8UdSUb3rvD/ctsl6iTijfcPXq0t+m
eRAOt3XaFxW4l2j/epnly0GkIo0tClsv0fjNsg4fBtsYjYtKyUs0/gUZ9WNLh5DSpd+lm06yIng1
87OEnXK4OLvM9st8wJm/OV378PNe4EjyLgiHI97lYGXf+t0m4kQyvNXoVO1Irkg3nS1Xp+oFh1yh
bMPvlxjiNdHeP7kmIK0pcnGyzd8FyWL56ip/srd1SS7Z5v9Kyl9MxB6S8zIf8HQi9gwh2ebvGf1l
ni8HR4q+Xizfdj28VfYpNdl2PxZ+cJwYIqb0PEnZZj8tsy0726DlDmwr3fJvPOAe6YT8m2zD3z77
TrwqhkuzL/XKvvffy7x49ayBXUdSlm7/d+LRsgPTJAiPrAbfpo3M8fEHvzrdP5dp+pGdf5p/OiqB
PPdvw+Sa+IuHaOln//lfAAAA//8=</cx:binary>
              </cx:geoCache>
            </cx:geography>
          </cx:layoutPr>
          <cx:valueColors>
            <cx:minColor>
              <a:srgbClr val="910A67"/>
            </cx:minColor>
            <cx:maxColor>
              <a:schemeClr val="bg1"/>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solidFill>
      <a:srgbClr val="3C0753"/>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1.emf"/><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1.xml"/><Relationship Id="rId11" Type="http://schemas.openxmlformats.org/officeDocument/2006/relationships/image" Target="../media/image5.emf"/><Relationship Id="rId5" Type="http://schemas.openxmlformats.org/officeDocument/2006/relationships/image" Target="../media/image2.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6</xdr:col>
      <xdr:colOff>312420</xdr:colOff>
      <xdr:row>4</xdr:row>
      <xdr:rowOff>114300</xdr:rowOff>
    </xdr:from>
    <xdr:to>
      <xdr:col>13</xdr:col>
      <xdr:colOff>144780</xdr:colOff>
      <xdr:row>15</xdr:row>
      <xdr:rowOff>163830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8BDE12F-6C04-933E-AD9B-57B4DFC504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9680" y="845820"/>
              <a:ext cx="4099560" cy="2061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487680</xdr:colOff>
      <xdr:row>1</xdr:row>
      <xdr:rowOff>171450</xdr:rowOff>
    </xdr:from>
    <xdr:to>
      <xdr:col>10</xdr:col>
      <xdr:colOff>365760</xdr:colOff>
      <xdr:row>14</xdr:row>
      <xdr:rowOff>22860</xdr:rowOff>
    </xdr:to>
    <xdr:graphicFrame macro="">
      <xdr:nvGraphicFramePr>
        <xdr:cNvPr id="2" name="Chart 1">
          <a:extLst>
            <a:ext uri="{FF2B5EF4-FFF2-40B4-BE49-F238E27FC236}">
              <a16:creationId xmlns:a16="http://schemas.microsoft.com/office/drawing/2014/main" id="{C2FF1169-91AA-E124-8293-D6990C749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723900</xdr:colOff>
      <xdr:row>1</xdr:row>
      <xdr:rowOff>289560</xdr:rowOff>
    </xdr:from>
    <xdr:to>
      <xdr:col>16</xdr:col>
      <xdr:colOff>0</xdr:colOff>
      <xdr:row>15</xdr:row>
      <xdr:rowOff>22860</xdr:rowOff>
    </xdr:to>
    <xdr:graphicFrame macro="">
      <xdr:nvGraphicFramePr>
        <xdr:cNvPr id="2" name="Chart 1">
          <a:extLst>
            <a:ext uri="{FF2B5EF4-FFF2-40B4-BE49-F238E27FC236}">
              <a16:creationId xmlns:a16="http://schemas.microsoft.com/office/drawing/2014/main" id="{A5979922-8169-A5D5-DC38-3C5A76E26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xdr:colOff>
      <xdr:row>2</xdr:row>
      <xdr:rowOff>15240</xdr:rowOff>
    </xdr:from>
    <xdr:to>
      <xdr:col>21</xdr:col>
      <xdr:colOff>312420</xdr:colOff>
      <xdr:row>15</xdr:row>
      <xdr:rowOff>228600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37D68C40-B5D7-44AC-86D5-B569058CF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16680" y="381000"/>
              <a:ext cx="9448800" cy="3680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289560</xdr:colOff>
      <xdr:row>2</xdr:row>
      <xdr:rowOff>243840</xdr:rowOff>
    </xdr:from>
    <xdr:to>
      <xdr:col>2</xdr:col>
      <xdr:colOff>1440180</xdr:colOff>
      <xdr:row>8</xdr:row>
      <xdr:rowOff>76200</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B5C9FA15-7F32-470E-9F60-040020254C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9560" y="609600"/>
              <a:ext cx="115062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19050</xdr:rowOff>
    </xdr:from>
    <xdr:to>
      <xdr:col>18</xdr:col>
      <xdr:colOff>22193</xdr:colOff>
      <xdr:row>19</xdr:row>
      <xdr:rowOff>118369</xdr:rowOff>
    </xdr:to>
    <xdr:graphicFrame macro="">
      <xdr:nvGraphicFramePr>
        <xdr:cNvPr id="2" name="Chart 1">
          <a:extLst>
            <a:ext uri="{FF2B5EF4-FFF2-40B4-BE49-F238E27FC236}">
              <a16:creationId xmlns:a16="http://schemas.microsoft.com/office/drawing/2014/main" id="{4C8AAC04-3F81-D892-0FBA-E085BC2507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0</xdr:rowOff>
    </xdr:from>
    <xdr:to>
      <xdr:col>2</xdr:col>
      <xdr:colOff>5561</xdr:colOff>
      <xdr:row>19</xdr:row>
      <xdr:rowOff>172424</xdr:rowOff>
    </xdr:to>
    <xdr:graphicFrame macro="">
      <xdr:nvGraphicFramePr>
        <xdr:cNvPr id="2" name="Chart 1">
          <a:extLst>
            <a:ext uri="{FF2B5EF4-FFF2-40B4-BE49-F238E27FC236}">
              <a16:creationId xmlns:a16="http://schemas.microsoft.com/office/drawing/2014/main" id="{4F7C750F-FC1D-AD1A-94EC-D79D527506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605178</xdr:colOff>
      <xdr:row>16</xdr:row>
      <xdr:rowOff>164985</xdr:rowOff>
    </xdr:from>
    <xdr:to>
      <xdr:col>5</xdr:col>
      <xdr:colOff>23812</xdr:colOff>
      <xdr:row>19</xdr:row>
      <xdr:rowOff>177986</xdr:rowOff>
    </xdr:to>
    <xdr:graphicFrame macro="">
      <xdr:nvGraphicFramePr>
        <xdr:cNvPr id="3" name="Chart 2">
          <a:extLst>
            <a:ext uri="{FF2B5EF4-FFF2-40B4-BE49-F238E27FC236}">
              <a16:creationId xmlns:a16="http://schemas.microsoft.com/office/drawing/2014/main" id="{781C399D-79D1-A9D5-33D6-B33077831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8897</xdr:colOff>
      <xdr:row>16</xdr:row>
      <xdr:rowOff>160109</xdr:rowOff>
    </xdr:from>
    <xdr:to>
      <xdr:col>8</xdr:col>
      <xdr:colOff>5562</xdr:colOff>
      <xdr:row>19</xdr:row>
      <xdr:rowOff>177986</xdr:rowOff>
    </xdr:to>
    <xdr:graphicFrame macro="">
      <xdr:nvGraphicFramePr>
        <xdr:cNvPr id="4" name="Chart 3">
          <a:extLst>
            <a:ext uri="{FF2B5EF4-FFF2-40B4-BE49-F238E27FC236}">
              <a16:creationId xmlns:a16="http://schemas.microsoft.com/office/drawing/2014/main" id="{CBF00A3F-B600-0E49-0141-DF7E06E9DB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610037</xdr:colOff>
      <xdr:row>16</xdr:row>
      <xdr:rowOff>176675</xdr:rowOff>
    </xdr:from>
    <xdr:to>
      <xdr:col>11</xdr:col>
      <xdr:colOff>5562</xdr:colOff>
      <xdr:row>19</xdr:row>
      <xdr:rowOff>166862</xdr:rowOff>
    </xdr:to>
    <xdr:graphicFrame macro="">
      <xdr:nvGraphicFramePr>
        <xdr:cNvPr id="5" name="Chart 4">
          <a:extLst>
            <a:ext uri="{FF2B5EF4-FFF2-40B4-BE49-F238E27FC236}">
              <a16:creationId xmlns:a16="http://schemas.microsoft.com/office/drawing/2014/main" id="{F31E0B0A-91AB-C894-9C58-D7B17CA45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5284</xdr:colOff>
      <xdr:row>17</xdr:row>
      <xdr:rowOff>2821</xdr:rowOff>
    </xdr:from>
    <xdr:to>
      <xdr:col>14</xdr:col>
      <xdr:colOff>5562</xdr:colOff>
      <xdr:row>19</xdr:row>
      <xdr:rowOff>172424</xdr:rowOff>
    </xdr:to>
    <xdr:graphicFrame macro="">
      <xdr:nvGraphicFramePr>
        <xdr:cNvPr id="6" name="Chart 5">
          <a:extLst>
            <a:ext uri="{FF2B5EF4-FFF2-40B4-BE49-F238E27FC236}">
              <a16:creationId xmlns:a16="http://schemas.microsoft.com/office/drawing/2014/main" id="{57D39982-7749-9674-95E6-081320D2A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22</xdr:col>
      <xdr:colOff>420742</xdr:colOff>
      <xdr:row>5</xdr:row>
      <xdr:rowOff>28602</xdr:rowOff>
    </xdr:from>
    <xdr:to>
      <xdr:col>27</xdr:col>
      <xdr:colOff>326573</xdr:colOff>
      <xdr:row>23</xdr:row>
      <xdr:rowOff>36286</xdr:rowOff>
    </xdr:to>
    <xdr:sp macro="" textlink="">
      <xdr:nvSpPr>
        <xdr:cNvPr id="9" name="Rectangle: Rounded Corners 8">
          <a:extLst>
            <a:ext uri="{FF2B5EF4-FFF2-40B4-BE49-F238E27FC236}">
              <a16:creationId xmlns:a16="http://schemas.microsoft.com/office/drawing/2014/main" id="{10E70BFF-27A5-C9EB-6815-AA90AE93D68E}"/>
            </a:ext>
          </a:extLst>
        </xdr:cNvPr>
        <xdr:cNvSpPr/>
      </xdr:nvSpPr>
      <xdr:spPr>
        <a:xfrm>
          <a:off x="13792028" y="935745"/>
          <a:ext cx="2944759" cy="3273398"/>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386731</xdr:colOff>
      <xdr:row>15</xdr:row>
      <xdr:rowOff>80919</xdr:rowOff>
    </xdr:from>
    <xdr:to>
      <xdr:col>22</xdr:col>
      <xdr:colOff>263071</xdr:colOff>
      <xdr:row>29</xdr:row>
      <xdr:rowOff>36285</xdr:rowOff>
    </xdr:to>
    <xdr:grpSp>
      <xdr:nvGrpSpPr>
        <xdr:cNvPr id="86" name="Group 85">
          <a:extLst>
            <a:ext uri="{FF2B5EF4-FFF2-40B4-BE49-F238E27FC236}">
              <a16:creationId xmlns:a16="http://schemas.microsoft.com/office/drawing/2014/main" id="{5BFEE002-C748-8AB5-3A54-840508144F8F}"/>
            </a:ext>
          </a:extLst>
        </xdr:cNvPr>
        <xdr:cNvGrpSpPr/>
      </xdr:nvGrpSpPr>
      <xdr:grpSpPr>
        <a:xfrm>
          <a:off x="7680160" y="2802348"/>
          <a:ext cx="5954197" cy="2495366"/>
          <a:chOff x="4912084" y="3900255"/>
          <a:chExt cx="3880625" cy="1807250"/>
        </a:xfrm>
      </xdr:grpSpPr>
      <xdr:sp macro="" textlink="">
        <xdr:nvSpPr>
          <xdr:cNvPr id="80" name="Rectangle: Rounded Corners 79">
            <a:extLst>
              <a:ext uri="{FF2B5EF4-FFF2-40B4-BE49-F238E27FC236}">
                <a16:creationId xmlns:a16="http://schemas.microsoft.com/office/drawing/2014/main" id="{243B8DFB-1C4E-4781-A46B-240B7A986F49}"/>
              </a:ext>
            </a:extLst>
          </xdr:cNvPr>
          <xdr:cNvSpPr/>
        </xdr:nvSpPr>
        <xdr:spPr>
          <a:xfrm>
            <a:off x="4912084" y="3900255"/>
            <a:ext cx="3880625" cy="1807250"/>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B239A362-DE85-4AE8-9A61-EC31725F6F17}"/>
                  </a:ext>
                </a:extLst>
              </xdr:cNvPr>
              <xdr:cNvGraphicFramePr/>
            </xdr:nvGraphicFramePr>
            <xdr:xfrm>
              <a:off x="5113487" y="4114845"/>
              <a:ext cx="3592552" cy="1470211"/>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3487" y="4114845"/>
                <a:ext cx="3592552" cy="14702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23</xdr:col>
      <xdr:colOff>18144</xdr:colOff>
      <xdr:row>6</xdr:row>
      <xdr:rowOff>32294</xdr:rowOff>
    </xdr:from>
    <xdr:to>
      <xdr:col>27</xdr:col>
      <xdr:colOff>217715</xdr:colOff>
      <xdr:row>22</xdr:row>
      <xdr:rowOff>27213</xdr:rowOff>
    </xdr:to>
    <xdr:graphicFrame macro="">
      <xdr:nvGraphicFramePr>
        <xdr:cNvPr id="20" name="Chart 19">
          <a:extLst>
            <a:ext uri="{FF2B5EF4-FFF2-40B4-BE49-F238E27FC236}">
              <a16:creationId xmlns:a16="http://schemas.microsoft.com/office/drawing/2014/main" id="{03021227-61A9-46E3-ABF5-C57D349EA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266700</xdr:colOff>
      <xdr:row>0</xdr:row>
      <xdr:rowOff>144780</xdr:rowOff>
    </xdr:from>
    <xdr:to>
      <xdr:col>27</xdr:col>
      <xdr:colOff>473927</xdr:colOff>
      <xdr:row>3</xdr:row>
      <xdr:rowOff>129540</xdr:rowOff>
    </xdr:to>
    <xdr:sp macro="" textlink="">
      <xdr:nvSpPr>
        <xdr:cNvPr id="2" name="Rectangle 1">
          <a:extLst>
            <a:ext uri="{FF2B5EF4-FFF2-40B4-BE49-F238E27FC236}">
              <a16:creationId xmlns:a16="http://schemas.microsoft.com/office/drawing/2014/main" id="{008FA0BA-1CAA-4DEA-8DFD-F174287CC99E}"/>
            </a:ext>
          </a:extLst>
        </xdr:cNvPr>
        <xdr:cNvSpPr/>
      </xdr:nvSpPr>
      <xdr:spPr>
        <a:xfrm>
          <a:off x="266700" y="144780"/>
          <a:ext cx="16766788" cy="542321"/>
        </a:xfrm>
        <a:prstGeom prst="rect">
          <a:avLst/>
        </a:prstGeom>
        <a:solidFill>
          <a:srgbClr val="720455"/>
        </a:solidFill>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Black" panose="020B0A04020102020204"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0</xdr:col>
          <xdr:colOff>345440</xdr:colOff>
          <xdr:row>9</xdr:row>
          <xdr:rowOff>98535</xdr:rowOff>
        </xdr:from>
        <xdr:to>
          <xdr:col>3</xdr:col>
          <xdr:colOff>473491</xdr:colOff>
          <xdr:row>11</xdr:row>
          <xdr:rowOff>1369</xdr:rowOff>
        </xdr:to>
        <xdr:pic>
          <xdr:nvPicPr>
            <xdr:cNvPr id="58" name="Picture 57">
              <a:extLst>
                <a:ext uri="{FF2B5EF4-FFF2-40B4-BE49-F238E27FC236}">
                  <a16:creationId xmlns:a16="http://schemas.microsoft.com/office/drawing/2014/main" id="{A43E27EB-D706-5255-2D24-FAD632CBB16C}"/>
                </a:ext>
              </a:extLst>
            </xdr:cNvPr>
            <xdr:cNvPicPr>
              <a:picLocks noChangeAspect="1" noChangeArrowheads="1"/>
              <a:extLst>
                <a:ext uri="{84589F7E-364E-4C9E-8A38-B11213B215E9}">
                  <a14:cameraTool cellRange="'KPI YOY'!$D$9" spid="_x0000_s7252"/>
                </a:ext>
              </a:extLst>
            </xdr:cNvPicPr>
          </xdr:nvPicPr>
          <xdr:blipFill>
            <a:blip xmlns:r="http://schemas.openxmlformats.org/officeDocument/2006/relationships" r:embed="rId3"/>
            <a:srcRect/>
            <a:stretch>
              <a:fillRect/>
            </a:stretch>
          </xdr:blipFill>
          <xdr:spPr bwMode="auto">
            <a:xfrm>
              <a:off x="345440" y="1753914"/>
              <a:ext cx="1960792" cy="2681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263547</xdr:colOff>
      <xdr:row>4</xdr:row>
      <xdr:rowOff>45720</xdr:rowOff>
    </xdr:from>
    <xdr:to>
      <xdr:col>22</xdr:col>
      <xdr:colOff>45357</xdr:colOff>
      <xdr:row>14</xdr:row>
      <xdr:rowOff>90714</xdr:rowOff>
    </xdr:to>
    <xdr:grpSp>
      <xdr:nvGrpSpPr>
        <xdr:cNvPr id="99" name="Group 98">
          <a:extLst>
            <a:ext uri="{FF2B5EF4-FFF2-40B4-BE49-F238E27FC236}">
              <a16:creationId xmlns:a16="http://schemas.microsoft.com/office/drawing/2014/main" id="{BA2E62D6-2ACB-69D9-534B-FF55200CA4B3}"/>
            </a:ext>
          </a:extLst>
        </xdr:cNvPr>
        <xdr:cNvGrpSpPr/>
      </xdr:nvGrpSpPr>
      <xdr:grpSpPr>
        <a:xfrm>
          <a:off x="263547" y="771434"/>
          <a:ext cx="13153096" cy="1859280"/>
          <a:chOff x="263547" y="771434"/>
          <a:chExt cx="11568541" cy="1354377"/>
        </a:xfrm>
      </xdr:grpSpPr>
      <xdr:grpSp>
        <xdr:nvGrpSpPr>
          <xdr:cNvPr id="32" name="Group 31">
            <a:extLst>
              <a:ext uri="{FF2B5EF4-FFF2-40B4-BE49-F238E27FC236}">
                <a16:creationId xmlns:a16="http://schemas.microsoft.com/office/drawing/2014/main" id="{1E1F21BE-7693-093A-5D87-4BFCDD81B243}"/>
              </a:ext>
            </a:extLst>
          </xdr:cNvPr>
          <xdr:cNvGrpSpPr/>
        </xdr:nvGrpSpPr>
        <xdr:grpSpPr>
          <a:xfrm>
            <a:off x="263547" y="771434"/>
            <a:ext cx="2135777" cy="1307914"/>
            <a:chOff x="263511" y="769620"/>
            <a:chExt cx="2141220" cy="1082463"/>
          </a:xfrm>
        </xdr:grpSpPr>
        <xdr:sp macro="" textlink="">
          <xdr:nvSpPr>
            <xdr:cNvPr id="3" name="Rectangle: Rounded Corners 2">
              <a:extLst>
                <a:ext uri="{FF2B5EF4-FFF2-40B4-BE49-F238E27FC236}">
                  <a16:creationId xmlns:a16="http://schemas.microsoft.com/office/drawing/2014/main" id="{002CA813-66C2-21FA-D35C-316ADC8A6EA3}"/>
                </a:ext>
              </a:extLst>
            </xdr:cNvPr>
            <xdr:cNvSpPr/>
          </xdr:nvSpPr>
          <xdr:spPr>
            <a:xfrm>
              <a:off x="263511" y="769620"/>
              <a:ext cx="2141220" cy="1082463"/>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TextBox 9">
              <a:extLst>
                <a:ext uri="{FF2B5EF4-FFF2-40B4-BE49-F238E27FC236}">
                  <a16:creationId xmlns:a16="http://schemas.microsoft.com/office/drawing/2014/main" id="{6443CE97-9689-348D-C33F-1A62964CFE30}"/>
                </a:ext>
              </a:extLst>
            </xdr:cNvPr>
            <xdr:cNvSpPr txBox="1"/>
          </xdr:nvSpPr>
          <xdr:spPr>
            <a:xfrm>
              <a:off x="333709" y="835297"/>
              <a:ext cx="596416" cy="214721"/>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SALES</a:t>
              </a:r>
            </a:p>
          </xdr:txBody>
        </xdr:sp>
        <xdr:graphicFrame macro="">
          <xdr:nvGraphicFramePr>
            <xdr:cNvPr id="11" name="Chart 10">
              <a:extLst>
                <a:ext uri="{FF2B5EF4-FFF2-40B4-BE49-F238E27FC236}">
                  <a16:creationId xmlns:a16="http://schemas.microsoft.com/office/drawing/2014/main" id="{A27E8DDC-84D8-4FCC-8B42-C1F75A9564DA}"/>
                </a:ext>
              </a:extLst>
            </xdr:cNvPr>
            <xdr:cNvGraphicFramePr>
              <a:graphicFrameLocks/>
            </xdr:cNvGraphicFramePr>
          </xdr:nvGraphicFramePr>
          <xdr:xfrm>
            <a:off x="332619" y="1106231"/>
            <a:ext cx="1953381" cy="376706"/>
          </xdr:xfrm>
          <a:graphic>
            <a:graphicData uri="http://schemas.openxmlformats.org/drawingml/2006/chart">
              <c:chart xmlns:c="http://schemas.openxmlformats.org/drawingml/2006/chart" xmlns:r="http://schemas.openxmlformats.org/officeDocument/2006/relationships" r:id="rId4"/>
            </a:graphicData>
          </a:graphic>
        </xdr:graphicFrame>
        <xdr:sp macro="" textlink="KPIs!$B$16">
          <xdr:nvSpPr>
            <xdr:cNvPr id="12" name="TextBox 11">
              <a:extLst>
                <a:ext uri="{FF2B5EF4-FFF2-40B4-BE49-F238E27FC236}">
                  <a16:creationId xmlns:a16="http://schemas.microsoft.com/office/drawing/2014/main" id="{ADDA8835-7DFD-6713-3FE6-0B45EE8FE82B}"/>
                </a:ext>
              </a:extLst>
            </xdr:cNvPr>
            <xdr:cNvSpPr txBox="1"/>
          </xdr:nvSpPr>
          <xdr:spPr>
            <a:xfrm>
              <a:off x="978504" y="834823"/>
              <a:ext cx="1309914" cy="214736"/>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63BFAC-952B-4CA4-ACEA-0ABA361B8E22}" type="TxLink">
                <a:rPr lang="en-US" sz="1100" b="1" i="0" u="none" strike="noStrike">
                  <a:solidFill>
                    <a:schemeClr val="bg1"/>
                  </a:solidFill>
                  <a:latin typeface="Calibri"/>
                  <a:ea typeface="Calibri"/>
                  <a:cs typeface="Calibri"/>
                </a:rPr>
                <a:pPr algn="ctr"/>
                <a:t> $22,97,200.86 </a:t>
              </a:fld>
              <a:endParaRPr lang="en-IN" sz="900" b="1">
                <a:solidFill>
                  <a:schemeClr val="bg1"/>
                </a:solidFill>
              </a:endParaRPr>
            </a:p>
          </xdr:txBody>
        </xdr:sp>
        <xdr:sp macro="" textlink="KPIs!$B$16">
          <xdr:nvSpPr>
            <xdr:cNvPr id="31" name="TextBox 30">
              <a:extLst>
                <a:ext uri="{FF2B5EF4-FFF2-40B4-BE49-F238E27FC236}">
                  <a16:creationId xmlns:a16="http://schemas.microsoft.com/office/drawing/2014/main" id="{718296D4-7B87-4A49-87F5-0563F5395B77}"/>
                </a:ext>
              </a:extLst>
            </xdr:cNvPr>
            <xdr:cNvSpPr txBox="1"/>
          </xdr:nvSpPr>
          <xdr:spPr>
            <a:xfrm>
              <a:off x="335904" y="1559681"/>
              <a:ext cx="916912" cy="211214"/>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YOY</a:t>
              </a:r>
              <a:r>
                <a:rPr lang="en-IN" sz="900" b="1" baseline="0">
                  <a:solidFill>
                    <a:schemeClr val="bg1"/>
                  </a:solidFill>
                </a:rPr>
                <a:t> GROWTH</a:t>
              </a:r>
              <a:endParaRPr lang="en-IN" sz="900" b="1">
                <a:solidFill>
                  <a:schemeClr val="bg1"/>
                </a:solidFill>
              </a:endParaRPr>
            </a:p>
          </xdr:txBody>
        </xdr:sp>
      </xdr:grpSp>
      <xdr:grpSp>
        <xdr:nvGrpSpPr>
          <xdr:cNvPr id="78" name="Group 77">
            <a:extLst>
              <a:ext uri="{FF2B5EF4-FFF2-40B4-BE49-F238E27FC236}">
                <a16:creationId xmlns:a16="http://schemas.microsoft.com/office/drawing/2014/main" id="{A7871C7D-A126-CDCE-A429-A24A0D793961}"/>
              </a:ext>
            </a:extLst>
          </xdr:cNvPr>
          <xdr:cNvGrpSpPr/>
        </xdr:nvGrpSpPr>
        <xdr:grpSpPr>
          <a:xfrm>
            <a:off x="7335990" y="771434"/>
            <a:ext cx="2135777" cy="1354377"/>
            <a:chOff x="2507037" y="776837"/>
            <a:chExt cx="2136926" cy="1091317"/>
          </a:xfrm>
        </xdr:grpSpPr>
        <xdr:grpSp>
          <xdr:nvGrpSpPr>
            <xdr:cNvPr id="33" name="Group 32">
              <a:extLst>
                <a:ext uri="{FF2B5EF4-FFF2-40B4-BE49-F238E27FC236}">
                  <a16:creationId xmlns:a16="http://schemas.microsoft.com/office/drawing/2014/main" id="{B0F6C4ED-CDB8-41FF-BEC4-002BE3B10E38}"/>
                </a:ext>
              </a:extLst>
            </xdr:cNvPr>
            <xdr:cNvGrpSpPr/>
          </xdr:nvGrpSpPr>
          <xdr:grpSpPr>
            <a:xfrm>
              <a:off x="2507037" y="776837"/>
              <a:ext cx="2136926" cy="1091317"/>
              <a:chOff x="243840" y="769620"/>
              <a:chExt cx="2141220" cy="1082463"/>
            </a:xfrm>
          </xdr:grpSpPr>
          <xdr:sp macro="" textlink="">
            <xdr:nvSpPr>
              <xdr:cNvPr id="34" name="Rectangle: Rounded Corners 33">
                <a:extLst>
                  <a:ext uri="{FF2B5EF4-FFF2-40B4-BE49-F238E27FC236}">
                    <a16:creationId xmlns:a16="http://schemas.microsoft.com/office/drawing/2014/main" id="{6043F252-3B29-5B09-4B2E-0C1935495320}"/>
                  </a:ext>
                </a:extLst>
              </xdr:cNvPr>
              <xdr:cNvSpPr/>
            </xdr:nvSpPr>
            <xdr:spPr>
              <a:xfrm>
                <a:off x="243840" y="769620"/>
                <a:ext cx="2141220" cy="1082463"/>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TextBox 34">
                <a:extLst>
                  <a:ext uri="{FF2B5EF4-FFF2-40B4-BE49-F238E27FC236}">
                    <a16:creationId xmlns:a16="http://schemas.microsoft.com/office/drawing/2014/main" id="{B792ECF3-1656-9175-5CB8-46AD959CE496}"/>
                  </a:ext>
                </a:extLst>
              </xdr:cNvPr>
              <xdr:cNvSpPr txBox="1"/>
            </xdr:nvSpPr>
            <xdr:spPr>
              <a:xfrm>
                <a:off x="333709" y="835297"/>
                <a:ext cx="692845" cy="214721"/>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PROFIT</a:t>
                </a:r>
              </a:p>
            </xdr:txBody>
          </xdr:sp>
          <xdr:sp macro="" textlink="KPIs!$E$16">
            <xdr:nvSpPr>
              <xdr:cNvPr id="37" name="TextBox 36">
                <a:extLst>
                  <a:ext uri="{FF2B5EF4-FFF2-40B4-BE49-F238E27FC236}">
                    <a16:creationId xmlns:a16="http://schemas.microsoft.com/office/drawing/2014/main" id="{155CD6DC-F407-CCDD-9804-22801783F496}"/>
                  </a:ext>
                </a:extLst>
              </xdr:cNvPr>
              <xdr:cNvSpPr txBox="1"/>
            </xdr:nvSpPr>
            <xdr:spPr>
              <a:xfrm>
                <a:off x="1136421" y="834823"/>
                <a:ext cx="1151997" cy="214736"/>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46F904-6BE6-40A1-ADFF-3E4C1C8A9C9F}" type="TxLink">
                  <a:rPr lang="en-US" sz="1200" b="1" i="0" u="none" strike="noStrike">
                    <a:solidFill>
                      <a:schemeClr val="bg1"/>
                    </a:solidFill>
                    <a:latin typeface="Calibri"/>
                    <a:ea typeface="Calibri"/>
                    <a:cs typeface="Calibri"/>
                  </a:rPr>
                  <a:t> $2,86,397.02 </a:t>
                </a:fld>
                <a:endParaRPr lang="en-IN" sz="700" b="1">
                  <a:solidFill>
                    <a:schemeClr val="bg1"/>
                  </a:solidFill>
                </a:endParaRPr>
              </a:p>
            </xdr:txBody>
          </xdr:sp>
          <xdr:sp macro="" textlink="KPIs!$B$16">
            <xdr:nvSpPr>
              <xdr:cNvPr id="38" name="TextBox 37">
                <a:extLst>
                  <a:ext uri="{FF2B5EF4-FFF2-40B4-BE49-F238E27FC236}">
                    <a16:creationId xmlns:a16="http://schemas.microsoft.com/office/drawing/2014/main" id="{30D04BEF-AD1A-6589-AA00-861A3257FE9D}"/>
                  </a:ext>
                </a:extLst>
              </xdr:cNvPr>
              <xdr:cNvSpPr txBox="1"/>
            </xdr:nvSpPr>
            <xdr:spPr>
              <a:xfrm>
                <a:off x="335903" y="1559681"/>
                <a:ext cx="935272" cy="211214"/>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YOY</a:t>
                </a:r>
                <a:r>
                  <a:rPr lang="en-IN" sz="900" b="1" baseline="0">
                    <a:solidFill>
                      <a:schemeClr val="bg1"/>
                    </a:solidFill>
                  </a:rPr>
                  <a:t> GROWTH</a:t>
                </a:r>
                <a:endParaRPr lang="en-IN" sz="900" b="1">
                  <a:solidFill>
                    <a:schemeClr val="bg1"/>
                  </a:solidFill>
                </a:endParaRPr>
              </a:p>
            </xdr:txBody>
          </xdr:sp>
        </xdr:grpSp>
        <mc:AlternateContent xmlns:mc="http://schemas.openxmlformats.org/markup-compatibility/2006">
          <mc:Choice xmlns:a14="http://schemas.microsoft.com/office/drawing/2010/main" Requires="a14">
            <xdr:pic>
              <xdr:nvPicPr>
                <xdr:cNvPr id="62" name="Picture 61">
                  <a:extLst>
                    <a:ext uri="{FF2B5EF4-FFF2-40B4-BE49-F238E27FC236}">
                      <a16:creationId xmlns:a16="http://schemas.microsoft.com/office/drawing/2014/main" id="{FB3B5CBA-C253-F0F7-3062-003C1DBF4FF8}"/>
                    </a:ext>
                  </a:extLst>
                </xdr:cNvPr>
                <xdr:cNvPicPr>
                  <a:picLocks noChangeAspect="1" noChangeArrowheads="1"/>
                  <a:extLst>
                    <a:ext uri="{84589F7E-364E-4C9E-8A38-B11213B215E9}">
                      <a14:cameraTool cellRange="'KPI YOY'!$E$9" spid="_x0000_s7253"/>
                    </a:ext>
                  </a:extLst>
                </xdr:cNvPicPr>
              </xdr:nvPicPr>
              <xdr:blipFill>
                <a:blip xmlns:r="http://schemas.openxmlformats.org/officeDocument/2006/relationships" r:embed="rId5"/>
                <a:srcRect/>
                <a:stretch>
                  <a:fillRect/>
                </a:stretch>
              </xdr:blipFill>
              <xdr:spPr bwMode="auto">
                <a:xfrm>
                  <a:off x="2603468" y="1564710"/>
                  <a:ext cx="1936180" cy="228433"/>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74" name="Chart 73">
              <a:extLst>
                <a:ext uri="{FF2B5EF4-FFF2-40B4-BE49-F238E27FC236}">
                  <a16:creationId xmlns:a16="http://schemas.microsoft.com/office/drawing/2014/main" id="{63DEAD4B-E385-4DC8-8648-FDA402185FD4}"/>
                </a:ext>
              </a:extLst>
            </xdr:cNvPr>
            <xdr:cNvGraphicFramePr>
              <a:graphicFrameLocks/>
            </xdr:cNvGraphicFramePr>
          </xdr:nvGraphicFramePr>
          <xdr:xfrm>
            <a:off x="2601500" y="1126191"/>
            <a:ext cx="1932773" cy="383794"/>
          </xdr:xfrm>
          <a:graphic>
            <a:graphicData uri="http://schemas.openxmlformats.org/drawingml/2006/chart">
              <c:chart xmlns:c="http://schemas.openxmlformats.org/drawingml/2006/chart" xmlns:r="http://schemas.openxmlformats.org/officeDocument/2006/relationships" r:id="rId6"/>
            </a:graphicData>
          </a:graphic>
        </xdr:graphicFrame>
      </xdr:grpSp>
      <xdr:grpSp>
        <xdr:nvGrpSpPr>
          <xdr:cNvPr id="79" name="Group 78">
            <a:extLst>
              <a:ext uri="{FF2B5EF4-FFF2-40B4-BE49-F238E27FC236}">
                <a16:creationId xmlns:a16="http://schemas.microsoft.com/office/drawing/2014/main" id="{4C4BEEC2-A21A-B4A8-714E-C4259148C8F3}"/>
              </a:ext>
            </a:extLst>
          </xdr:cNvPr>
          <xdr:cNvGrpSpPr/>
        </xdr:nvGrpSpPr>
        <xdr:grpSpPr>
          <a:xfrm>
            <a:off x="9693908" y="771434"/>
            <a:ext cx="2138180" cy="1352237"/>
            <a:chOff x="4736717" y="788924"/>
            <a:chExt cx="2134182" cy="1091317"/>
          </a:xfrm>
        </xdr:grpSpPr>
        <xdr:grpSp>
          <xdr:nvGrpSpPr>
            <xdr:cNvPr id="39" name="Group 38">
              <a:extLst>
                <a:ext uri="{FF2B5EF4-FFF2-40B4-BE49-F238E27FC236}">
                  <a16:creationId xmlns:a16="http://schemas.microsoft.com/office/drawing/2014/main" id="{E3D603EA-FFE3-4CD9-BBEB-2D543765D95C}"/>
                </a:ext>
              </a:extLst>
            </xdr:cNvPr>
            <xdr:cNvGrpSpPr/>
          </xdr:nvGrpSpPr>
          <xdr:grpSpPr>
            <a:xfrm>
              <a:off x="4736717" y="788924"/>
              <a:ext cx="2134182" cy="1091317"/>
              <a:chOff x="243840" y="769620"/>
              <a:chExt cx="2141220" cy="1082463"/>
            </a:xfrm>
          </xdr:grpSpPr>
          <xdr:sp macro="" textlink="">
            <xdr:nvSpPr>
              <xdr:cNvPr id="40" name="Rectangle: Rounded Corners 39">
                <a:extLst>
                  <a:ext uri="{FF2B5EF4-FFF2-40B4-BE49-F238E27FC236}">
                    <a16:creationId xmlns:a16="http://schemas.microsoft.com/office/drawing/2014/main" id="{68885E10-761A-664C-0318-2ACB757C1A07}"/>
                  </a:ext>
                </a:extLst>
              </xdr:cNvPr>
              <xdr:cNvSpPr/>
            </xdr:nvSpPr>
            <xdr:spPr>
              <a:xfrm>
                <a:off x="243840" y="769620"/>
                <a:ext cx="2141220" cy="1082463"/>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TextBox 40">
                <a:extLst>
                  <a:ext uri="{FF2B5EF4-FFF2-40B4-BE49-F238E27FC236}">
                    <a16:creationId xmlns:a16="http://schemas.microsoft.com/office/drawing/2014/main" id="{0DEC009F-3C1B-15C2-39C4-51CF1EE97B75}"/>
                  </a:ext>
                </a:extLst>
              </xdr:cNvPr>
              <xdr:cNvSpPr txBox="1"/>
            </xdr:nvSpPr>
            <xdr:spPr>
              <a:xfrm>
                <a:off x="333709" y="835297"/>
                <a:ext cx="810252" cy="214721"/>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QUANTITY</a:t>
                </a:r>
              </a:p>
            </xdr:txBody>
          </xdr:sp>
          <xdr:sp macro="" textlink="KPIs!$H$16">
            <xdr:nvSpPr>
              <xdr:cNvPr id="43" name="TextBox 42">
                <a:extLst>
                  <a:ext uri="{FF2B5EF4-FFF2-40B4-BE49-F238E27FC236}">
                    <a16:creationId xmlns:a16="http://schemas.microsoft.com/office/drawing/2014/main" id="{7408A002-C65C-57AF-1EEC-3F6BC865A702}"/>
                  </a:ext>
                </a:extLst>
              </xdr:cNvPr>
              <xdr:cNvSpPr txBox="1"/>
            </xdr:nvSpPr>
            <xdr:spPr>
              <a:xfrm>
                <a:off x="1196153" y="834823"/>
                <a:ext cx="1092265" cy="214736"/>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E9C65F0-B68B-49F9-90CE-AABE9CA4E735}" type="TxLink">
                  <a:rPr lang="en-US" sz="1200" b="1" i="0" u="none" strike="noStrike">
                    <a:solidFill>
                      <a:schemeClr val="bg1"/>
                    </a:solidFill>
                    <a:latin typeface="Calibri"/>
                    <a:ea typeface="Calibri"/>
                    <a:cs typeface="Calibri"/>
                  </a:rPr>
                  <a:t># 37873</a:t>
                </a:fld>
                <a:endParaRPr lang="en-IN" sz="700" b="1">
                  <a:solidFill>
                    <a:schemeClr val="bg1"/>
                  </a:solidFill>
                </a:endParaRPr>
              </a:p>
            </xdr:txBody>
          </xdr:sp>
          <xdr:sp macro="" textlink="KPIs!$B$16">
            <xdr:nvSpPr>
              <xdr:cNvPr id="44" name="TextBox 43">
                <a:extLst>
                  <a:ext uri="{FF2B5EF4-FFF2-40B4-BE49-F238E27FC236}">
                    <a16:creationId xmlns:a16="http://schemas.microsoft.com/office/drawing/2014/main" id="{35751865-015F-D8DE-D9A2-D0693B72B24B}"/>
                  </a:ext>
                </a:extLst>
              </xdr:cNvPr>
              <xdr:cNvSpPr txBox="1"/>
            </xdr:nvSpPr>
            <xdr:spPr>
              <a:xfrm>
                <a:off x="335903" y="1546755"/>
                <a:ext cx="871800" cy="211214"/>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YOY GROWTH</a:t>
                </a:r>
              </a:p>
            </xdr:txBody>
          </xdr:sp>
        </xdr:grpSp>
        <mc:AlternateContent xmlns:mc="http://schemas.openxmlformats.org/markup-compatibility/2006">
          <mc:Choice xmlns:a14="http://schemas.microsoft.com/office/drawing/2010/main" Requires="a14">
            <xdr:pic>
              <xdr:nvPicPr>
                <xdr:cNvPr id="64" name="Picture 63">
                  <a:extLst>
                    <a:ext uri="{FF2B5EF4-FFF2-40B4-BE49-F238E27FC236}">
                      <a16:creationId xmlns:a16="http://schemas.microsoft.com/office/drawing/2014/main" id="{6C686A2C-07D3-180B-E4F2-334D75A54376}"/>
                    </a:ext>
                  </a:extLst>
                </xdr:cNvPr>
                <xdr:cNvPicPr>
                  <a:picLocks noChangeAspect="1" noChangeArrowheads="1"/>
                  <a:extLst>
                    <a:ext uri="{84589F7E-364E-4C9E-8A38-B11213B215E9}">
                      <a14:cameraTool cellRange="'KPI YOY'!$F$9" spid="_x0000_s7254"/>
                    </a:ext>
                  </a:extLst>
                </xdr:cNvPicPr>
              </xdr:nvPicPr>
              <xdr:blipFill>
                <a:blip xmlns:r="http://schemas.openxmlformats.org/officeDocument/2006/relationships" r:embed="rId7"/>
                <a:srcRect/>
                <a:stretch>
                  <a:fillRect/>
                </a:stretch>
              </xdr:blipFill>
              <xdr:spPr bwMode="auto">
                <a:xfrm>
                  <a:off x="4835251" y="1572495"/>
                  <a:ext cx="1940004" cy="220649"/>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75" name="Chart 74">
              <a:extLst>
                <a:ext uri="{FF2B5EF4-FFF2-40B4-BE49-F238E27FC236}">
                  <a16:creationId xmlns:a16="http://schemas.microsoft.com/office/drawing/2014/main" id="{1607E2A2-1AEE-46AB-8EE9-43F02148E99C}"/>
                </a:ext>
              </a:extLst>
            </xdr:cNvPr>
            <xdr:cNvGraphicFramePr>
              <a:graphicFrameLocks/>
            </xdr:cNvGraphicFramePr>
          </xdr:nvGraphicFramePr>
          <xdr:xfrm>
            <a:off x="4830257" y="1138786"/>
            <a:ext cx="1941469" cy="377498"/>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85" name="Group 84">
            <a:extLst>
              <a:ext uri="{FF2B5EF4-FFF2-40B4-BE49-F238E27FC236}">
                <a16:creationId xmlns:a16="http://schemas.microsoft.com/office/drawing/2014/main" id="{8CFD17AE-49B7-4018-A839-09D356752396}"/>
              </a:ext>
            </a:extLst>
          </xdr:cNvPr>
          <xdr:cNvGrpSpPr/>
        </xdr:nvGrpSpPr>
        <xdr:grpSpPr>
          <a:xfrm>
            <a:off x="2621466" y="771434"/>
            <a:ext cx="2134463" cy="1331857"/>
            <a:chOff x="7081271" y="762896"/>
            <a:chExt cx="2139906" cy="1072378"/>
          </a:xfrm>
        </xdr:grpSpPr>
        <xdr:grpSp>
          <xdr:nvGrpSpPr>
            <xdr:cNvPr id="45" name="Group 44">
              <a:extLst>
                <a:ext uri="{FF2B5EF4-FFF2-40B4-BE49-F238E27FC236}">
                  <a16:creationId xmlns:a16="http://schemas.microsoft.com/office/drawing/2014/main" id="{666D9B52-AEFA-4FD6-BC4F-A668DCB37C7E}"/>
                </a:ext>
              </a:extLst>
            </xdr:cNvPr>
            <xdr:cNvGrpSpPr/>
          </xdr:nvGrpSpPr>
          <xdr:grpSpPr>
            <a:xfrm>
              <a:off x="7081271" y="762896"/>
              <a:ext cx="2139906" cy="1072378"/>
              <a:chOff x="243840" y="769620"/>
              <a:chExt cx="2141220" cy="1082463"/>
            </a:xfrm>
          </xdr:grpSpPr>
          <xdr:sp macro="" textlink="">
            <xdr:nvSpPr>
              <xdr:cNvPr id="46" name="Rectangle: Rounded Corners 45">
                <a:extLst>
                  <a:ext uri="{FF2B5EF4-FFF2-40B4-BE49-F238E27FC236}">
                    <a16:creationId xmlns:a16="http://schemas.microsoft.com/office/drawing/2014/main" id="{2281A1C3-66F9-1114-E1BF-800BA52CBDA6}"/>
                  </a:ext>
                </a:extLst>
              </xdr:cNvPr>
              <xdr:cNvSpPr/>
            </xdr:nvSpPr>
            <xdr:spPr>
              <a:xfrm>
                <a:off x="243840" y="769620"/>
                <a:ext cx="2141220" cy="1082463"/>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TextBox 46">
                <a:extLst>
                  <a:ext uri="{FF2B5EF4-FFF2-40B4-BE49-F238E27FC236}">
                    <a16:creationId xmlns:a16="http://schemas.microsoft.com/office/drawing/2014/main" id="{1663400F-DC33-2D2B-334A-D65CBA7E1208}"/>
                  </a:ext>
                </a:extLst>
              </xdr:cNvPr>
              <xdr:cNvSpPr txBox="1"/>
            </xdr:nvSpPr>
            <xdr:spPr>
              <a:xfrm>
                <a:off x="333709" y="835297"/>
                <a:ext cx="1182723" cy="214721"/>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NO.</a:t>
                </a:r>
                <a:r>
                  <a:rPr lang="en-IN" sz="1100" b="1" baseline="0">
                    <a:solidFill>
                      <a:schemeClr val="bg1"/>
                    </a:solidFill>
                  </a:rPr>
                  <a:t> OF ORDERS</a:t>
                </a:r>
                <a:endParaRPr lang="en-IN" sz="1100" b="1">
                  <a:solidFill>
                    <a:schemeClr val="bg1"/>
                  </a:solidFill>
                </a:endParaRPr>
              </a:p>
            </xdr:txBody>
          </xdr:sp>
          <xdr:sp macro="" textlink="KPIs!$K$16">
            <xdr:nvSpPr>
              <xdr:cNvPr id="49" name="TextBox 48">
                <a:extLst>
                  <a:ext uri="{FF2B5EF4-FFF2-40B4-BE49-F238E27FC236}">
                    <a16:creationId xmlns:a16="http://schemas.microsoft.com/office/drawing/2014/main" id="{25E02484-FE36-C263-A64D-88A50BA27411}"/>
                  </a:ext>
                </a:extLst>
              </xdr:cNvPr>
              <xdr:cNvSpPr txBox="1"/>
            </xdr:nvSpPr>
            <xdr:spPr>
              <a:xfrm>
                <a:off x="1579613" y="834823"/>
                <a:ext cx="708806" cy="214736"/>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E061A4-17F2-48A9-9758-410134BC3A8B}" type="TxLink">
                  <a:rPr lang="en-US" sz="1200" b="1" i="0" u="none" strike="noStrike">
                    <a:solidFill>
                      <a:schemeClr val="bg1"/>
                    </a:solidFill>
                    <a:latin typeface="Calibri"/>
                    <a:ea typeface="Calibri"/>
                    <a:cs typeface="Calibri"/>
                  </a:rPr>
                  <a:t># 9994</a:t>
                </a:fld>
                <a:endParaRPr lang="en-IN" sz="700" b="1">
                  <a:solidFill>
                    <a:schemeClr val="bg1"/>
                  </a:solidFill>
                </a:endParaRPr>
              </a:p>
            </xdr:txBody>
          </xdr:sp>
          <xdr:sp macro="" textlink="KPIs!$B$16">
            <xdr:nvSpPr>
              <xdr:cNvPr id="50" name="TextBox 49">
                <a:extLst>
                  <a:ext uri="{FF2B5EF4-FFF2-40B4-BE49-F238E27FC236}">
                    <a16:creationId xmlns:a16="http://schemas.microsoft.com/office/drawing/2014/main" id="{EB6845EA-8D24-BB98-E0B7-3046BE341A9F}"/>
                  </a:ext>
                </a:extLst>
              </xdr:cNvPr>
              <xdr:cNvSpPr txBox="1"/>
            </xdr:nvSpPr>
            <xdr:spPr>
              <a:xfrm>
                <a:off x="335903" y="1559681"/>
                <a:ext cx="977645" cy="200613"/>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YOY</a:t>
                </a:r>
                <a:r>
                  <a:rPr lang="en-IN" sz="900" b="1" baseline="0">
                    <a:solidFill>
                      <a:schemeClr val="bg1"/>
                    </a:solidFill>
                  </a:rPr>
                  <a:t> GROWTH</a:t>
                </a:r>
                <a:endParaRPr lang="en-IN" sz="900" b="1">
                  <a:solidFill>
                    <a:schemeClr val="bg1"/>
                  </a:solidFill>
                </a:endParaRPr>
              </a:p>
            </xdr:txBody>
          </xdr:sp>
        </xdr:grpSp>
        <mc:AlternateContent xmlns:mc="http://schemas.openxmlformats.org/markup-compatibility/2006">
          <mc:Choice xmlns:a14="http://schemas.microsoft.com/office/drawing/2010/main" Requires="a14">
            <xdr:pic>
              <xdr:nvPicPr>
                <xdr:cNvPr id="71" name="Picture 70">
                  <a:extLst>
                    <a:ext uri="{FF2B5EF4-FFF2-40B4-BE49-F238E27FC236}">
                      <a16:creationId xmlns:a16="http://schemas.microsoft.com/office/drawing/2014/main" id="{79E7ADB7-D0E9-0191-2E77-8288F6AB4255}"/>
                    </a:ext>
                  </a:extLst>
                </xdr:cNvPr>
                <xdr:cNvPicPr>
                  <a:picLocks noChangeAspect="1" noChangeArrowheads="1"/>
                  <a:extLst>
                    <a:ext uri="{84589F7E-364E-4C9E-8A38-B11213B215E9}">
                      <a14:cameraTool cellRange="'KPI YOY'!$G$9" spid="_x0000_s7255"/>
                    </a:ext>
                  </a:extLst>
                </xdr:cNvPicPr>
              </xdr:nvPicPr>
              <xdr:blipFill>
                <a:blip xmlns:r="http://schemas.openxmlformats.org/officeDocument/2006/relationships" r:embed="rId9"/>
                <a:srcRect/>
                <a:stretch>
                  <a:fillRect/>
                </a:stretch>
              </xdr:blipFill>
              <xdr:spPr bwMode="auto">
                <a:xfrm>
                  <a:off x="7162800" y="1561353"/>
                  <a:ext cx="1944914" cy="204695"/>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76" name="Chart 75">
              <a:extLst>
                <a:ext uri="{FF2B5EF4-FFF2-40B4-BE49-F238E27FC236}">
                  <a16:creationId xmlns:a16="http://schemas.microsoft.com/office/drawing/2014/main" id="{8CCD1E47-7341-4E7F-A645-239A0EA1D4F6}"/>
                </a:ext>
              </a:extLst>
            </xdr:cNvPr>
            <xdr:cNvGraphicFramePr>
              <a:graphicFrameLocks/>
            </xdr:cNvGraphicFramePr>
          </xdr:nvGraphicFramePr>
          <xdr:xfrm>
            <a:off x="7165317" y="1119846"/>
            <a:ext cx="1954752" cy="383779"/>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87" name="Group 86">
            <a:extLst>
              <a:ext uri="{FF2B5EF4-FFF2-40B4-BE49-F238E27FC236}">
                <a16:creationId xmlns:a16="http://schemas.microsoft.com/office/drawing/2014/main" id="{B110E1DC-251D-A479-26A7-E2D3430E2EB4}"/>
              </a:ext>
            </a:extLst>
          </xdr:cNvPr>
          <xdr:cNvGrpSpPr/>
        </xdr:nvGrpSpPr>
        <xdr:grpSpPr>
          <a:xfrm>
            <a:off x="4978071" y="771434"/>
            <a:ext cx="2135777" cy="1313927"/>
            <a:chOff x="9354207" y="762896"/>
            <a:chExt cx="2141220" cy="1072378"/>
          </a:xfrm>
        </xdr:grpSpPr>
        <xdr:grpSp>
          <xdr:nvGrpSpPr>
            <xdr:cNvPr id="51" name="Group 50">
              <a:extLst>
                <a:ext uri="{FF2B5EF4-FFF2-40B4-BE49-F238E27FC236}">
                  <a16:creationId xmlns:a16="http://schemas.microsoft.com/office/drawing/2014/main" id="{B0A0C919-F11D-4B60-97F3-80A4245F2E17}"/>
                </a:ext>
              </a:extLst>
            </xdr:cNvPr>
            <xdr:cNvGrpSpPr/>
          </xdr:nvGrpSpPr>
          <xdr:grpSpPr>
            <a:xfrm>
              <a:off x="9354207" y="762896"/>
              <a:ext cx="2141220" cy="1072378"/>
              <a:chOff x="243840" y="769620"/>
              <a:chExt cx="2141220" cy="1082463"/>
            </a:xfrm>
          </xdr:grpSpPr>
          <xdr:sp macro="" textlink="">
            <xdr:nvSpPr>
              <xdr:cNvPr id="52" name="Rectangle: Rounded Corners 51">
                <a:extLst>
                  <a:ext uri="{FF2B5EF4-FFF2-40B4-BE49-F238E27FC236}">
                    <a16:creationId xmlns:a16="http://schemas.microsoft.com/office/drawing/2014/main" id="{9E590CA3-F072-1092-BBFA-7371BC303F3E}"/>
                  </a:ext>
                </a:extLst>
              </xdr:cNvPr>
              <xdr:cNvSpPr/>
            </xdr:nvSpPr>
            <xdr:spPr>
              <a:xfrm>
                <a:off x="243840" y="769620"/>
                <a:ext cx="2141220" cy="1082463"/>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TextBox 52">
                <a:extLst>
                  <a:ext uri="{FF2B5EF4-FFF2-40B4-BE49-F238E27FC236}">
                    <a16:creationId xmlns:a16="http://schemas.microsoft.com/office/drawing/2014/main" id="{8F85F86E-3E31-BC7C-BB6C-3499C30DAB51}"/>
                  </a:ext>
                </a:extLst>
              </xdr:cNvPr>
              <xdr:cNvSpPr txBox="1"/>
            </xdr:nvSpPr>
            <xdr:spPr>
              <a:xfrm>
                <a:off x="333709" y="835297"/>
                <a:ext cx="1142248" cy="214721"/>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PROFIT</a:t>
                </a:r>
                <a:r>
                  <a:rPr lang="en-IN" sz="1100" b="1" baseline="0">
                    <a:solidFill>
                      <a:schemeClr val="bg1"/>
                    </a:solidFill>
                  </a:rPr>
                  <a:t> MARGIN</a:t>
                </a:r>
                <a:endParaRPr lang="en-IN" sz="1100" b="1">
                  <a:solidFill>
                    <a:schemeClr val="bg1"/>
                  </a:solidFill>
                </a:endParaRPr>
              </a:p>
            </xdr:txBody>
          </xdr:sp>
          <xdr:sp macro="" textlink="KPIs!$N$16">
            <xdr:nvSpPr>
              <xdr:cNvPr id="55" name="TextBox 54">
                <a:extLst>
                  <a:ext uri="{FF2B5EF4-FFF2-40B4-BE49-F238E27FC236}">
                    <a16:creationId xmlns:a16="http://schemas.microsoft.com/office/drawing/2014/main" id="{882293EF-729E-3886-2FA1-487E8DD6D822}"/>
                  </a:ext>
                </a:extLst>
              </xdr:cNvPr>
              <xdr:cNvSpPr txBox="1"/>
            </xdr:nvSpPr>
            <xdr:spPr>
              <a:xfrm>
                <a:off x="1544625" y="834823"/>
                <a:ext cx="743793" cy="214736"/>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01400E-70A4-4AAB-9A14-0EDE0CF7225C}" type="TxLink">
                  <a:rPr lang="en-US" sz="1200" b="1" i="0" u="none" strike="noStrike">
                    <a:solidFill>
                      <a:schemeClr val="bg1"/>
                    </a:solidFill>
                    <a:latin typeface="Calibri"/>
                    <a:ea typeface="Calibri"/>
                    <a:cs typeface="Calibri"/>
                  </a:rPr>
                  <a:t>12.47%</a:t>
                </a:fld>
                <a:endParaRPr lang="en-IN" sz="700" b="1">
                  <a:solidFill>
                    <a:schemeClr val="bg1"/>
                  </a:solidFill>
                </a:endParaRPr>
              </a:p>
            </xdr:txBody>
          </xdr:sp>
          <xdr:sp macro="" textlink="KPIs!$B$16">
            <xdr:nvSpPr>
              <xdr:cNvPr id="56" name="TextBox 55">
                <a:extLst>
                  <a:ext uri="{FF2B5EF4-FFF2-40B4-BE49-F238E27FC236}">
                    <a16:creationId xmlns:a16="http://schemas.microsoft.com/office/drawing/2014/main" id="{FAAE71A3-7B69-ABF7-0DD1-8AB4EB3C7AEF}"/>
                  </a:ext>
                </a:extLst>
              </xdr:cNvPr>
              <xdr:cNvSpPr txBox="1"/>
            </xdr:nvSpPr>
            <xdr:spPr>
              <a:xfrm>
                <a:off x="335903" y="1559681"/>
                <a:ext cx="1012513" cy="202717"/>
              </a:xfrm>
              <a:prstGeom prst="rect">
                <a:avLst/>
              </a:prstGeom>
              <a:solidFill>
                <a:srgbClr val="3C075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bg1"/>
                    </a:solidFill>
                  </a:rPr>
                  <a:t>YOY</a:t>
                </a:r>
                <a:r>
                  <a:rPr lang="en-IN" sz="900" b="1" baseline="0">
                    <a:solidFill>
                      <a:schemeClr val="bg1"/>
                    </a:solidFill>
                  </a:rPr>
                  <a:t> GROWTH</a:t>
                </a:r>
                <a:endParaRPr lang="en-IN" sz="900" b="1">
                  <a:solidFill>
                    <a:schemeClr val="bg1"/>
                  </a:solidFill>
                </a:endParaRPr>
              </a:p>
            </xdr:txBody>
          </xdr:sp>
        </xdr:grpSp>
        <mc:AlternateContent xmlns:mc="http://schemas.openxmlformats.org/markup-compatibility/2006">
          <mc:Choice xmlns:a14="http://schemas.microsoft.com/office/drawing/2010/main" Requires="a14">
            <xdr:pic>
              <xdr:nvPicPr>
                <xdr:cNvPr id="73" name="Picture 72">
                  <a:extLst>
                    <a:ext uri="{FF2B5EF4-FFF2-40B4-BE49-F238E27FC236}">
                      <a16:creationId xmlns:a16="http://schemas.microsoft.com/office/drawing/2014/main" id="{E352326B-B9F0-A3F2-CEA9-EBE558A8C258}"/>
                    </a:ext>
                  </a:extLst>
                </xdr:cNvPr>
                <xdr:cNvPicPr>
                  <a:picLocks noChangeAspect="1" noChangeArrowheads="1"/>
                  <a:extLst>
                    <a:ext uri="{84589F7E-364E-4C9E-8A38-B11213B215E9}">
                      <a14:cameraTool cellRange="'KPI YOY'!$H$9" spid="_x0000_s7256"/>
                    </a:ext>
                  </a:extLst>
                </xdr:cNvPicPr>
              </xdr:nvPicPr>
              <xdr:blipFill>
                <a:blip xmlns:r="http://schemas.openxmlformats.org/officeDocument/2006/relationships" r:embed="rId11"/>
                <a:srcRect/>
                <a:stretch>
                  <a:fillRect/>
                </a:stretch>
              </xdr:blipFill>
              <xdr:spPr bwMode="auto">
                <a:xfrm>
                  <a:off x="9455573" y="1550816"/>
                  <a:ext cx="1916528" cy="201684"/>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77" name="Chart 76">
              <a:extLst>
                <a:ext uri="{FF2B5EF4-FFF2-40B4-BE49-F238E27FC236}">
                  <a16:creationId xmlns:a16="http://schemas.microsoft.com/office/drawing/2014/main" id="{D7923B75-7D7C-4E01-AA88-98466C892024}"/>
                </a:ext>
              </a:extLst>
            </xdr:cNvPr>
            <xdr:cNvGraphicFramePr>
              <a:graphicFrameLocks/>
            </xdr:cNvGraphicFramePr>
          </xdr:nvGraphicFramePr>
          <xdr:xfrm>
            <a:off x="9439983" y="1100954"/>
            <a:ext cx="1954751" cy="377481"/>
          </xdr:xfrm>
          <a:graphic>
            <a:graphicData uri="http://schemas.openxmlformats.org/drawingml/2006/chart">
              <c:chart xmlns:c="http://schemas.openxmlformats.org/drawingml/2006/chart" xmlns:r="http://schemas.openxmlformats.org/officeDocument/2006/relationships" r:id="rId12"/>
            </a:graphicData>
          </a:graphic>
        </xdr:graphicFrame>
      </xdr:grpSp>
    </xdr:grpSp>
    <xdr:clientData/>
  </xdr:twoCellAnchor>
  <xdr:twoCellAnchor>
    <xdr:from>
      <xdr:col>0</xdr:col>
      <xdr:colOff>281214</xdr:colOff>
      <xdr:row>15</xdr:row>
      <xdr:rowOff>36285</xdr:rowOff>
    </xdr:from>
    <xdr:to>
      <xdr:col>12</xdr:col>
      <xdr:colOff>226785</xdr:colOff>
      <xdr:row>30</xdr:row>
      <xdr:rowOff>35326</xdr:rowOff>
    </xdr:to>
    <xdr:grpSp>
      <xdr:nvGrpSpPr>
        <xdr:cNvPr id="83" name="Group 82">
          <a:extLst>
            <a:ext uri="{FF2B5EF4-FFF2-40B4-BE49-F238E27FC236}">
              <a16:creationId xmlns:a16="http://schemas.microsoft.com/office/drawing/2014/main" id="{58B0E765-2E50-E776-EA2A-83BD39ED8753}"/>
            </a:ext>
          </a:extLst>
        </xdr:cNvPr>
        <xdr:cNvGrpSpPr/>
      </xdr:nvGrpSpPr>
      <xdr:grpSpPr>
        <a:xfrm>
          <a:off x="281214" y="2757714"/>
          <a:ext cx="7239000" cy="2720469"/>
          <a:chOff x="228601" y="2122473"/>
          <a:chExt cx="3618476" cy="1761868"/>
        </a:xfrm>
      </xdr:grpSpPr>
      <xdr:sp macro="" textlink="">
        <xdr:nvSpPr>
          <xdr:cNvPr id="4" name="Rectangle: Rounded Corners 3">
            <a:extLst>
              <a:ext uri="{FF2B5EF4-FFF2-40B4-BE49-F238E27FC236}">
                <a16:creationId xmlns:a16="http://schemas.microsoft.com/office/drawing/2014/main" id="{B3580369-4DB2-49CE-16B4-711F982E2C18}"/>
              </a:ext>
            </a:extLst>
          </xdr:cNvPr>
          <xdr:cNvSpPr/>
        </xdr:nvSpPr>
        <xdr:spPr>
          <a:xfrm>
            <a:off x="228601" y="2122473"/>
            <a:ext cx="3618476" cy="1761868"/>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6" name="Chart 15">
            <a:extLst>
              <a:ext uri="{FF2B5EF4-FFF2-40B4-BE49-F238E27FC236}">
                <a16:creationId xmlns:a16="http://schemas.microsoft.com/office/drawing/2014/main" id="{07ED5519-C4B3-4B01-9121-7268E0628E13}"/>
              </a:ext>
            </a:extLst>
          </xdr:cNvPr>
          <xdr:cNvGraphicFramePr>
            <a:graphicFrameLocks/>
          </xdr:cNvGraphicFramePr>
        </xdr:nvGraphicFramePr>
        <xdr:xfrm>
          <a:off x="350520" y="2276707"/>
          <a:ext cx="3347968" cy="1468243"/>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81" name="TextBox 80">
            <a:extLst>
              <a:ext uri="{FF2B5EF4-FFF2-40B4-BE49-F238E27FC236}">
                <a16:creationId xmlns:a16="http://schemas.microsoft.com/office/drawing/2014/main" id="{2AB2B5AB-4044-6634-A24F-B5ACA7CEAE65}"/>
              </a:ext>
            </a:extLst>
          </xdr:cNvPr>
          <xdr:cNvSpPr txBox="1"/>
        </xdr:nvSpPr>
        <xdr:spPr>
          <a:xfrm>
            <a:off x="656797" y="2215602"/>
            <a:ext cx="2727177" cy="162714"/>
          </a:xfrm>
          <a:prstGeom prst="rect">
            <a:avLst/>
          </a:prstGeom>
          <a:solidFill>
            <a:srgbClr val="72045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SALES AND PROFIT ANALYSIS</a:t>
            </a:r>
          </a:p>
        </xdr:txBody>
      </xdr:sp>
    </xdr:grpSp>
    <xdr:clientData/>
  </xdr:twoCellAnchor>
  <xdr:twoCellAnchor>
    <xdr:from>
      <xdr:col>0</xdr:col>
      <xdr:colOff>290285</xdr:colOff>
      <xdr:row>30</xdr:row>
      <xdr:rowOff>127001</xdr:rowOff>
    </xdr:from>
    <xdr:to>
      <xdr:col>12</xdr:col>
      <xdr:colOff>108856</xdr:colOff>
      <xdr:row>42</xdr:row>
      <xdr:rowOff>154214</xdr:rowOff>
    </xdr:to>
    <xdr:grpSp>
      <xdr:nvGrpSpPr>
        <xdr:cNvPr id="88" name="Group 87">
          <a:extLst>
            <a:ext uri="{FF2B5EF4-FFF2-40B4-BE49-F238E27FC236}">
              <a16:creationId xmlns:a16="http://schemas.microsoft.com/office/drawing/2014/main" id="{0FF95038-C7BF-D2F7-F3CA-B04629C414E2}"/>
            </a:ext>
          </a:extLst>
        </xdr:cNvPr>
        <xdr:cNvGrpSpPr/>
      </xdr:nvGrpSpPr>
      <xdr:grpSpPr>
        <a:xfrm>
          <a:off x="290285" y="5569858"/>
          <a:ext cx="7112000" cy="2204356"/>
          <a:chOff x="7570742" y="3221317"/>
          <a:chExt cx="4383740" cy="1936377"/>
        </a:xfrm>
      </xdr:grpSpPr>
      <xdr:sp macro="" textlink="">
        <xdr:nvSpPr>
          <xdr:cNvPr id="84" name="Rectangle: Rounded Corners 83">
            <a:extLst>
              <a:ext uri="{FF2B5EF4-FFF2-40B4-BE49-F238E27FC236}">
                <a16:creationId xmlns:a16="http://schemas.microsoft.com/office/drawing/2014/main" id="{D16DA6BA-95C1-AB8C-8520-FD545644DD2A}"/>
              </a:ext>
            </a:extLst>
          </xdr:cNvPr>
          <xdr:cNvSpPr/>
        </xdr:nvSpPr>
        <xdr:spPr>
          <a:xfrm>
            <a:off x="7570742" y="3221317"/>
            <a:ext cx="4383740" cy="1936377"/>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65204E3D-A4C4-497F-A73D-97C549E3B052}"/>
                  </a:ext>
                </a:extLst>
              </xdr:cNvPr>
              <xdr:cNvGraphicFramePr/>
            </xdr:nvGraphicFramePr>
            <xdr:xfrm>
              <a:off x="7745506" y="3379693"/>
              <a:ext cx="4038380" cy="1659028"/>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745506" y="3379693"/>
                <a:ext cx="4038380" cy="16590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12</xdr:col>
      <xdr:colOff>263071</xdr:colOff>
      <xdr:row>30</xdr:row>
      <xdr:rowOff>63499</xdr:rowOff>
    </xdr:from>
    <xdr:to>
      <xdr:col>22</xdr:col>
      <xdr:colOff>553357</xdr:colOff>
      <xdr:row>42</xdr:row>
      <xdr:rowOff>63499</xdr:rowOff>
    </xdr:to>
    <xdr:grpSp>
      <xdr:nvGrpSpPr>
        <xdr:cNvPr id="91" name="Group 90">
          <a:extLst>
            <a:ext uri="{FF2B5EF4-FFF2-40B4-BE49-F238E27FC236}">
              <a16:creationId xmlns:a16="http://schemas.microsoft.com/office/drawing/2014/main" id="{21404B7D-565F-0747-8A68-261FF64E774F}"/>
            </a:ext>
          </a:extLst>
        </xdr:cNvPr>
        <xdr:cNvGrpSpPr/>
      </xdr:nvGrpSpPr>
      <xdr:grpSpPr>
        <a:xfrm>
          <a:off x="7556500" y="5506356"/>
          <a:ext cx="6368143" cy="2177143"/>
          <a:chOff x="6808158" y="1084726"/>
          <a:chExt cx="3820885" cy="2704645"/>
        </a:xfrm>
      </xdr:grpSpPr>
      <xdr:sp macro="" textlink="">
        <xdr:nvSpPr>
          <xdr:cNvPr id="90" name="Rectangle: Rounded Corners 89">
            <a:extLst>
              <a:ext uri="{FF2B5EF4-FFF2-40B4-BE49-F238E27FC236}">
                <a16:creationId xmlns:a16="http://schemas.microsoft.com/office/drawing/2014/main" id="{7BA71F45-BC0D-6D6B-06AA-03F1E714D6A2}"/>
              </a:ext>
            </a:extLst>
          </xdr:cNvPr>
          <xdr:cNvSpPr/>
        </xdr:nvSpPr>
        <xdr:spPr>
          <a:xfrm>
            <a:off x="6808158" y="1084726"/>
            <a:ext cx="3820885" cy="2704645"/>
          </a:xfrm>
          <a:prstGeom prst="roundRect">
            <a:avLst/>
          </a:prstGeom>
          <a:solidFill>
            <a:srgbClr val="72045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9" name="Chart 88">
            <a:extLst>
              <a:ext uri="{FF2B5EF4-FFF2-40B4-BE49-F238E27FC236}">
                <a16:creationId xmlns:a16="http://schemas.microsoft.com/office/drawing/2014/main" id="{04F74D25-C5E6-4430-BE4B-188CD9129989}"/>
              </a:ext>
            </a:extLst>
          </xdr:cNvPr>
          <xdr:cNvGraphicFramePr>
            <a:graphicFrameLocks/>
          </xdr:cNvGraphicFramePr>
        </xdr:nvGraphicFramePr>
        <xdr:xfrm>
          <a:off x="6983571" y="1377467"/>
          <a:ext cx="3429000" cy="2231571"/>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15</xdr:col>
      <xdr:colOff>281214</xdr:colOff>
      <xdr:row>16</xdr:row>
      <xdr:rowOff>90714</xdr:rowOff>
    </xdr:from>
    <xdr:to>
      <xdr:col>19</xdr:col>
      <xdr:colOff>453571</xdr:colOff>
      <xdr:row>17</xdr:row>
      <xdr:rowOff>154215</xdr:rowOff>
    </xdr:to>
    <xdr:sp macro="" textlink="">
      <xdr:nvSpPr>
        <xdr:cNvPr id="92" name="TextBox 91">
          <a:extLst>
            <a:ext uri="{FF2B5EF4-FFF2-40B4-BE49-F238E27FC236}">
              <a16:creationId xmlns:a16="http://schemas.microsoft.com/office/drawing/2014/main" id="{3FB14C98-21ED-4651-AF36-B2857F55B069}"/>
            </a:ext>
          </a:extLst>
        </xdr:cNvPr>
        <xdr:cNvSpPr txBox="1"/>
      </xdr:nvSpPr>
      <xdr:spPr>
        <a:xfrm>
          <a:off x="9398000" y="2993571"/>
          <a:ext cx="2603500" cy="244930"/>
        </a:xfrm>
        <a:prstGeom prst="rect">
          <a:avLst/>
        </a:prstGeom>
        <a:solidFill>
          <a:srgbClr val="72045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CATEGORY</a:t>
          </a:r>
          <a:r>
            <a:rPr lang="en-IN" sz="1400" b="1" baseline="0">
              <a:solidFill>
                <a:schemeClr val="bg1"/>
              </a:solidFill>
            </a:rPr>
            <a:t> WISE SALES</a:t>
          </a:r>
          <a:endParaRPr lang="en-IN" sz="1400" b="1">
            <a:solidFill>
              <a:schemeClr val="bg1"/>
            </a:solidFill>
          </a:endParaRPr>
        </a:p>
      </xdr:txBody>
    </xdr:sp>
    <xdr:clientData/>
  </xdr:twoCellAnchor>
  <xdr:twoCellAnchor>
    <xdr:from>
      <xdr:col>15</xdr:col>
      <xdr:colOff>471713</xdr:colOff>
      <xdr:row>31</xdr:row>
      <xdr:rowOff>1</xdr:rowOff>
    </xdr:from>
    <xdr:to>
      <xdr:col>19</xdr:col>
      <xdr:colOff>371928</xdr:colOff>
      <xdr:row>32</xdr:row>
      <xdr:rowOff>2</xdr:rowOff>
    </xdr:to>
    <xdr:sp macro="" textlink="">
      <xdr:nvSpPr>
        <xdr:cNvPr id="93" name="TextBox 92">
          <a:extLst>
            <a:ext uri="{FF2B5EF4-FFF2-40B4-BE49-F238E27FC236}">
              <a16:creationId xmlns:a16="http://schemas.microsoft.com/office/drawing/2014/main" id="{AE2338EC-5B89-4A7E-92F8-773C685DD319}"/>
            </a:ext>
          </a:extLst>
        </xdr:cNvPr>
        <xdr:cNvSpPr txBox="1"/>
      </xdr:nvSpPr>
      <xdr:spPr>
        <a:xfrm>
          <a:off x="9588499" y="5624287"/>
          <a:ext cx="2331358" cy="181429"/>
        </a:xfrm>
        <a:prstGeom prst="rect">
          <a:avLst/>
        </a:prstGeom>
        <a:solidFill>
          <a:srgbClr val="72045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rPr>
            <a:t>SUBWISE</a:t>
          </a:r>
          <a:r>
            <a:rPr lang="en-IN" sz="1400" b="1" baseline="0">
              <a:solidFill>
                <a:schemeClr val="bg1"/>
              </a:solidFill>
            </a:rPr>
            <a:t> CATEGORY SALES</a:t>
          </a:r>
          <a:endParaRPr lang="en-IN" sz="1400" b="1">
            <a:solidFill>
              <a:schemeClr val="bg1"/>
            </a:solidFill>
          </a:endParaRPr>
        </a:p>
      </xdr:txBody>
    </xdr:sp>
    <xdr:clientData/>
  </xdr:twoCellAnchor>
  <xdr:twoCellAnchor>
    <xdr:from>
      <xdr:col>4</xdr:col>
      <xdr:colOff>43541</xdr:colOff>
      <xdr:row>31</xdr:row>
      <xdr:rowOff>70758</xdr:rowOff>
    </xdr:from>
    <xdr:to>
      <xdr:col>7</xdr:col>
      <xdr:colOff>551542</xdr:colOff>
      <xdr:row>32</xdr:row>
      <xdr:rowOff>70759</xdr:rowOff>
    </xdr:to>
    <xdr:sp macro="" textlink="">
      <xdr:nvSpPr>
        <xdr:cNvPr id="94" name="TextBox 93">
          <a:extLst>
            <a:ext uri="{FF2B5EF4-FFF2-40B4-BE49-F238E27FC236}">
              <a16:creationId xmlns:a16="http://schemas.microsoft.com/office/drawing/2014/main" id="{2B56B59A-A2D9-402D-B723-AD40F99AAD5F}"/>
            </a:ext>
          </a:extLst>
        </xdr:cNvPr>
        <xdr:cNvSpPr txBox="1"/>
      </xdr:nvSpPr>
      <xdr:spPr>
        <a:xfrm>
          <a:off x="2474684" y="5695044"/>
          <a:ext cx="2331358" cy="181429"/>
        </a:xfrm>
        <a:prstGeom prst="rect">
          <a:avLst/>
        </a:prstGeom>
        <a:solidFill>
          <a:srgbClr val="72045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bg1"/>
              </a:solidFill>
            </a:rPr>
            <a:t>STATE WISE SALES</a:t>
          </a:r>
          <a:endParaRPr lang="en-IN" sz="1400" b="1">
            <a:solidFill>
              <a:schemeClr val="bg1"/>
            </a:solidFill>
          </a:endParaRPr>
        </a:p>
      </xdr:txBody>
    </xdr:sp>
    <xdr:clientData/>
  </xdr:twoCellAnchor>
  <xdr:twoCellAnchor>
    <xdr:from>
      <xdr:col>23</xdr:col>
      <xdr:colOff>290286</xdr:colOff>
      <xdr:row>7</xdr:row>
      <xdr:rowOff>16329</xdr:rowOff>
    </xdr:from>
    <xdr:to>
      <xdr:col>26</xdr:col>
      <xdr:colOff>562428</xdr:colOff>
      <xdr:row>8</xdr:row>
      <xdr:rowOff>18142</xdr:rowOff>
    </xdr:to>
    <xdr:sp macro="" textlink="">
      <xdr:nvSpPr>
        <xdr:cNvPr id="95" name="TextBox 94">
          <a:extLst>
            <a:ext uri="{FF2B5EF4-FFF2-40B4-BE49-F238E27FC236}">
              <a16:creationId xmlns:a16="http://schemas.microsoft.com/office/drawing/2014/main" id="{863586D2-6EB8-4738-AE41-6ED3EEC7D293}"/>
            </a:ext>
          </a:extLst>
        </xdr:cNvPr>
        <xdr:cNvSpPr txBox="1"/>
      </xdr:nvSpPr>
      <xdr:spPr>
        <a:xfrm>
          <a:off x="14269357" y="1286329"/>
          <a:ext cx="2095500" cy="183242"/>
        </a:xfrm>
        <a:prstGeom prst="rect">
          <a:avLst/>
        </a:prstGeom>
        <a:solidFill>
          <a:srgbClr val="72045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bg1"/>
              </a:solidFill>
            </a:rPr>
            <a:t> CATEGORY WISE SALES %</a:t>
          </a:r>
          <a:endParaRPr lang="en-IN" sz="1400" b="1">
            <a:solidFill>
              <a:schemeClr val="bg1"/>
            </a:solidFill>
          </a:endParaRPr>
        </a:p>
      </xdr:txBody>
    </xdr:sp>
    <xdr:clientData/>
  </xdr:twoCellAnchor>
  <xdr:twoCellAnchor editAs="oneCell">
    <xdr:from>
      <xdr:col>25</xdr:col>
      <xdr:colOff>399141</xdr:colOff>
      <xdr:row>24</xdr:row>
      <xdr:rowOff>163280</xdr:rowOff>
    </xdr:from>
    <xdr:to>
      <xdr:col>27</xdr:col>
      <xdr:colOff>426356</xdr:colOff>
      <xdr:row>32</xdr:row>
      <xdr:rowOff>99785</xdr:rowOff>
    </xdr:to>
    <mc:AlternateContent xmlns:mc="http://schemas.openxmlformats.org/markup-compatibility/2006">
      <mc:Choice xmlns:a14="http://schemas.microsoft.com/office/drawing/2010/main" Requires="a14">
        <xdr:graphicFrame macro="">
          <xdr:nvGraphicFramePr>
            <xdr:cNvPr id="96" name="Year 1">
              <a:extLst>
                <a:ext uri="{FF2B5EF4-FFF2-40B4-BE49-F238E27FC236}">
                  <a16:creationId xmlns:a16="http://schemas.microsoft.com/office/drawing/2014/main" id="{E224CFF0-87C8-4771-A11E-BF3BFF1613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593784" y="4517566"/>
              <a:ext cx="1242786" cy="1387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216990</xdr:colOff>
      <xdr:row>34</xdr:row>
      <xdr:rowOff>1</xdr:rowOff>
    </xdr:from>
    <xdr:to>
      <xdr:col>27</xdr:col>
      <xdr:colOff>308429</xdr:colOff>
      <xdr:row>40</xdr:row>
      <xdr:rowOff>72572</xdr:rowOff>
    </xdr:to>
    <mc:AlternateContent xmlns:mc="http://schemas.openxmlformats.org/markup-compatibility/2006">
      <mc:Choice xmlns:a14="http://schemas.microsoft.com/office/drawing/2010/main" Requires="a14">
        <xdr:graphicFrame macro="">
          <xdr:nvGraphicFramePr>
            <xdr:cNvPr id="97" name="Segment">
              <a:extLst>
                <a:ext uri="{FF2B5EF4-FFF2-40B4-BE49-F238E27FC236}">
                  <a16:creationId xmlns:a16="http://schemas.microsoft.com/office/drawing/2014/main" id="{B35A629F-8CD4-46C4-9074-7874E33643E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4196061" y="6168572"/>
              <a:ext cx="2522582" cy="1161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136076</xdr:colOff>
      <xdr:row>24</xdr:row>
      <xdr:rowOff>127001</xdr:rowOff>
    </xdr:from>
    <xdr:to>
      <xdr:col>25</xdr:col>
      <xdr:colOff>181430</xdr:colOff>
      <xdr:row>32</xdr:row>
      <xdr:rowOff>154215</xdr:rowOff>
    </xdr:to>
    <mc:AlternateContent xmlns:mc="http://schemas.openxmlformats.org/markup-compatibility/2006">
      <mc:Choice xmlns:a14="http://schemas.microsoft.com/office/drawing/2010/main" Requires="a14">
        <xdr:graphicFrame macro="">
          <xdr:nvGraphicFramePr>
            <xdr:cNvPr id="98" name="Region">
              <a:extLst>
                <a:ext uri="{FF2B5EF4-FFF2-40B4-BE49-F238E27FC236}">
                  <a16:creationId xmlns:a16="http://schemas.microsoft.com/office/drawing/2014/main" id="{1A9B907C-8120-4312-91FD-54E546211F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115147" y="4481287"/>
              <a:ext cx="1260926" cy="1478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362856</xdr:colOff>
          <xdr:row>11</xdr:row>
          <xdr:rowOff>90715</xdr:rowOff>
        </xdr:from>
        <xdr:to>
          <xdr:col>4</xdr:col>
          <xdr:colOff>99786</xdr:colOff>
          <xdr:row>13</xdr:row>
          <xdr:rowOff>99872</xdr:rowOff>
        </xdr:to>
        <xdr:pic>
          <xdr:nvPicPr>
            <xdr:cNvPr id="100" name="Picture 99">
              <a:extLst>
                <a:ext uri="{FF2B5EF4-FFF2-40B4-BE49-F238E27FC236}">
                  <a16:creationId xmlns:a16="http://schemas.microsoft.com/office/drawing/2014/main" id="{1AE283BA-38CC-19B1-A253-EA7285ABC2D0}"/>
                </a:ext>
              </a:extLst>
            </xdr:cNvPr>
            <xdr:cNvPicPr>
              <a:picLocks noChangeAspect="1" noChangeArrowheads="1"/>
              <a:extLst>
                <a:ext uri="{84589F7E-364E-4C9E-8A38-B11213B215E9}">
                  <a14:cameraTool cellRange="'KPI YOY'!$D$9" spid="_x0000_s7257"/>
                </a:ext>
              </a:extLst>
            </xdr:cNvPicPr>
          </xdr:nvPicPr>
          <xdr:blipFill>
            <a:blip xmlns:r="http://schemas.openxmlformats.org/officeDocument/2006/relationships" r:embed="rId3"/>
            <a:srcRect/>
            <a:stretch>
              <a:fillRect/>
            </a:stretch>
          </xdr:blipFill>
          <xdr:spPr bwMode="auto">
            <a:xfrm>
              <a:off x="362856" y="2086429"/>
              <a:ext cx="2168073" cy="37201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k" refreshedDate="45522.521437037038" createdVersion="8" refreshedVersion="8" minRefreshableVersion="3" recordCount="9994" xr:uid="{AB2F74A2-3DB3-441C-9C73-32DD3D8C0A6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556611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472AAA-F1A2-46BB-B766-CA2CEA95B973}"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D957A5-FB68-46C0-B673-6C196EA007BE}"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2">
    <format dxfId="270">
      <pivotArea type="all" dataOnly="0" outline="0" fieldPosition="0"/>
    </format>
    <format dxfId="269">
      <pivotArea field="15" type="button" dataOnly="0" labelOnly="1" outline="0" axis="axisRow" fieldPosition="0"/>
    </format>
    <format dxfId="268">
      <pivotArea dataOnly="0" labelOnly="1" grandRow="1" outline="0" fieldPosition="0"/>
    </format>
    <format dxfId="267">
      <pivotArea dataOnly="0" labelOnly="1" outline="0" axis="axisValues" fieldPosition="0"/>
    </format>
    <format dxfId="266">
      <pivotArea field="15" type="button" dataOnly="0" labelOnly="1" outline="0" axis="axisRow" fieldPosition="0"/>
    </format>
    <format dxfId="265">
      <pivotArea dataOnly="0" labelOnly="1" outline="0" axis="axisValues" fieldPosition="0"/>
    </format>
    <format dxfId="264">
      <pivotArea field="15" type="button" dataOnly="0" labelOnly="1" outline="0" axis="axisRow" fieldPosition="0"/>
    </format>
    <format dxfId="263">
      <pivotArea dataOnly="0" labelOnly="1" outline="0" axis="axisValues" fieldPosition="0"/>
    </format>
    <format dxfId="262">
      <pivotArea grandRow="1" outline="0" collapsedLevelsAreSubtotals="1" fieldPosition="0"/>
    </format>
    <format dxfId="261">
      <pivotArea dataOnly="0" labelOnly="1" grandRow="1" outline="0" fieldPosition="0"/>
    </format>
    <format dxfId="260">
      <pivotArea type="all" dataOnly="0" outline="0" fieldPosition="0"/>
    </format>
    <format dxfId="259">
      <pivotArea outline="0" collapsedLevelsAreSubtotals="1" fieldPosition="0"/>
    </format>
    <format dxfId="258">
      <pivotArea field="15" type="button" dataOnly="0" labelOnly="1" outline="0" axis="axisRow" fieldPosition="0"/>
    </format>
    <format dxfId="257">
      <pivotArea dataOnly="0" labelOnly="1" fieldPosition="0">
        <references count="1">
          <reference field="15" count="0"/>
        </references>
      </pivotArea>
    </format>
    <format dxfId="256">
      <pivotArea dataOnly="0" labelOnly="1" grandRow="1" outline="0" fieldPosition="0"/>
    </format>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field="15" type="button" dataOnly="0" labelOnly="1" outline="0" axis="axisRow" fieldPosition="0"/>
    </format>
    <format dxfId="251">
      <pivotArea dataOnly="0" labelOnly="1" fieldPosition="0">
        <references count="1">
          <reference field="15" count="0"/>
        </references>
      </pivotArea>
    </format>
    <format dxfId="250">
      <pivotArea dataOnly="0" labelOnly="1" grandRow="1" outline="0" fieldPosition="0"/>
    </format>
    <format dxfId="249">
      <pivotArea dataOnly="0" labelOnly="1" outline="0" axis="axisValues"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1"/>
          </reference>
        </references>
      </pivotArea>
    </chartFormat>
    <chartFormat chart="1" format="2">
      <pivotArea type="data" outline="0" fieldPosition="0">
        <references count="2">
          <reference field="4294967294" count="1" selected="0">
            <x v="0"/>
          </reference>
          <reference field="15" count="1" selected="0">
            <x v="2"/>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81E5849-2A92-47CB-A282-64A35BE8B6BD}"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1">
    <format dxfId="337">
      <pivotArea collapsedLevelsAreSubtotals="1" fieldPosition="0">
        <references count="1">
          <reference field="22" count="12">
            <x v="1"/>
            <x v="2"/>
            <x v="3"/>
            <x v="4"/>
            <x v="5"/>
            <x v="6"/>
            <x v="7"/>
            <x v="8"/>
            <x v="9"/>
            <x v="10"/>
            <x v="11"/>
            <x v="12"/>
          </reference>
        </references>
      </pivotArea>
    </format>
    <format dxfId="338">
      <pivotArea type="all" dataOnly="0" outline="0" fieldPosition="0"/>
    </format>
    <format dxfId="339">
      <pivotArea outline="0" collapsedLevelsAreSubtotals="1" fieldPosition="0"/>
    </format>
    <format dxfId="340">
      <pivotArea field="22" type="button" dataOnly="0" labelOnly="1" outline="0" axis="axisRow" fieldPosition="0"/>
    </format>
    <format dxfId="341">
      <pivotArea dataOnly="0" labelOnly="1" fieldPosition="0">
        <references count="1">
          <reference field="22" count="12">
            <x v="1"/>
            <x v="2"/>
            <x v="3"/>
            <x v="4"/>
            <x v="5"/>
            <x v="6"/>
            <x v="7"/>
            <x v="8"/>
            <x v="9"/>
            <x v="10"/>
            <x v="11"/>
            <x v="12"/>
          </reference>
        </references>
      </pivotArea>
    </format>
    <format dxfId="342">
      <pivotArea dataOnly="0" labelOnly="1" grandRow="1" outline="0" fieldPosition="0"/>
    </format>
    <format dxfId="343">
      <pivotArea dataOnly="0" labelOnly="1" outline="0" fieldPosition="0">
        <references count="1">
          <reference field="4294967294" count="2">
            <x v="0"/>
            <x v="1"/>
          </reference>
        </references>
      </pivotArea>
    </format>
    <format dxfId="344">
      <pivotArea type="all" dataOnly="0" outline="0" fieldPosition="0"/>
    </format>
    <format dxfId="345">
      <pivotArea outline="0" collapsedLevelsAreSubtotals="1" fieldPosition="0"/>
    </format>
    <format dxfId="346">
      <pivotArea field="22" type="button" dataOnly="0" labelOnly="1" outline="0" axis="axisRow" fieldPosition="0"/>
    </format>
    <format dxfId="347">
      <pivotArea dataOnly="0" labelOnly="1" fieldPosition="0">
        <references count="1">
          <reference field="22" count="12">
            <x v="1"/>
            <x v="2"/>
            <x v="3"/>
            <x v="4"/>
            <x v="5"/>
            <x v="6"/>
            <x v="7"/>
            <x v="8"/>
            <x v="9"/>
            <x v="10"/>
            <x v="11"/>
            <x v="12"/>
          </reference>
        </references>
      </pivotArea>
    </format>
    <format dxfId="348">
      <pivotArea dataOnly="0" labelOnly="1" grandRow="1" outline="0" fieldPosition="0"/>
    </format>
    <format dxfId="349">
      <pivotArea dataOnly="0" labelOnly="1" outline="0" fieldPosition="0">
        <references count="1">
          <reference field="4294967294" count="2">
            <x v="0"/>
            <x v="1"/>
          </reference>
        </references>
      </pivotArea>
    </format>
    <format dxfId="350">
      <pivotArea field="22" type="button" dataOnly="0" labelOnly="1" outline="0" axis="axisRow" fieldPosition="0"/>
    </format>
    <format dxfId="351">
      <pivotArea dataOnly="0" labelOnly="1" outline="0" fieldPosition="0">
        <references count="1">
          <reference field="4294967294" count="2">
            <x v="0"/>
            <x v="1"/>
          </reference>
        </references>
      </pivotArea>
    </format>
    <format dxfId="352">
      <pivotArea field="22" type="button" dataOnly="0" labelOnly="1" outline="0" axis="axisRow" fieldPosition="0"/>
    </format>
    <format dxfId="353">
      <pivotArea dataOnly="0" labelOnly="1" outline="0" fieldPosition="0">
        <references count="1">
          <reference field="4294967294" count="2">
            <x v="0"/>
            <x v="1"/>
          </reference>
        </references>
      </pivotArea>
    </format>
    <format dxfId="354">
      <pivotArea grandRow="1" outline="0" collapsedLevelsAreSubtotals="1" fieldPosition="0"/>
    </format>
    <format dxfId="355">
      <pivotArea dataOnly="0" labelOnly="1" grandRow="1" outline="0" fieldPosition="0"/>
    </format>
    <format dxfId="356">
      <pivotArea grandRow="1" outline="0" collapsedLevelsAreSubtotals="1" fieldPosition="0"/>
    </format>
    <format dxfId="357">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EBD6D1-E56C-4AA8-AC3A-3CE1A3ADD6D1}"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01E57B-7014-4514-8DD0-8A707D0DEA1F}"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formats count="28">
    <format dxfId="336">
      <pivotArea field="16" type="button" dataOnly="0" labelOnly="1" outline="0" axis="axisRow" fieldPosition="0"/>
    </format>
    <format dxfId="335">
      <pivotArea dataOnly="0" labelOnly="1" outline="0" axis="axisValues" fieldPosition="0"/>
    </format>
    <format dxfId="334">
      <pivotArea field="16" type="button" dataOnly="0" labelOnly="1" outline="0" axis="axisRow" fieldPosition="0"/>
    </format>
    <format dxfId="333">
      <pivotArea dataOnly="0" labelOnly="1" outline="0" axis="axisValues" fieldPosition="0"/>
    </format>
    <format dxfId="332">
      <pivotArea field="16" type="button" dataOnly="0" labelOnly="1" outline="0" axis="axisRow" fieldPosition="0"/>
    </format>
    <format dxfId="331">
      <pivotArea dataOnly="0" labelOnly="1" outline="0" axis="axisValues" fieldPosition="0"/>
    </format>
    <format dxfId="330">
      <pivotArea collapsedLevelsAreSubtotals="1" fieldPosition="0">
        <references count="1">
          <reference field="16" count="5">
            <x v="3"/>
            <x v="5"/>
            <x v="13"/>
            <x v="14"/>
            <x v="16"/>
          </reference>
        </references>
      </pivotArea>
    </format>
    <format dxfId="329">
      <pivotArea dataOnly="0" grandRow="1" fieldPosition="0"/>
    </format>
    <format dxfId="328">
      <pivotArea field="16" type="button" dataOnly="0" labelOnly="1" outline="0" axis="axisRow" fieldPosition="0"/>
    </format>
    <format dxfId="327">
      <pivotArea dataOnly="0" labelOnly="1" outline="0" axis="axisValues" fieldPosition="0"/>
    </format>
    <format dxfId="326">
      <pivotArea grandRow="1" outline="0" collapsedLevelsAreSubtotals="1" fieldPosition="0"/>
    </format>
    <format dxfId="325">
      <pivotArea dataOnly="0" labelOnly="1" grandRow="1" outline="0" fieldPosition="0"/>
    </format>
    <format dxfId="324">
      <pivotArea grandRow="1" outline="0" collapsedLevelsAreSubtotals="1" fieldPosition="0"/>
    </format>
    <format dxfId="323">
      <pivotArea dataOnly="0" labelOnly="1" grandRow="1" outline="0" fieldPosition="0"/>
    </format>
    <format dxfId="322">
      <pivotArea field="16" type="button" dataOnly="0" labelOnly="1" outline="0" axis="axisRow" fieldPosition="0"/>
    </format>
    <format dxfId="321">
      <pivotArea dataOnly="0" labelOnly="1" outline="0" axis="axisValues" fieldPosition="0"/>
    </format>
    <format dxfId="248">
      <pivotArea type="all" dataOnly="0" outline="0" fieldPosition="0"/>
    </format>
    <format dxfId="247">
      <pivotArea outline="0" collapsedLevelsAreSubtotals="1" fieldPosition="0"/>
    </format>
    <format dxfId="246">
      <pivotArea field="16" type="button" dataOnly="0" labelOnly="1" outline="0" axis="axisRow" fieldPosition="0"/>
    </format>
    <format dxfId="245">
      <pivotArea dataOnly="0" labelOnly="1" fieldPosition="0">
        <references count="1">
          <reference field="16" count="5">
            <x v="3"/>
            <x v="5"/>
            <x v="13"/>
            <x v="14"/>
            <x v="16"/>
          </reference>
        </references>
      </pivotArea>
    </format>
    <format dxfId="244">
      <pivotArea dataOnly="0" labelOnly="1" grandRow="1" outline="0" fieldPosition="0"/>
    </format>
    <format dxfId="243">
      <pivotArea dataOnly="0" labelOnly="1" outline="0" axis="axisValues" fieldPosition="0"/>
    </format>
    <format dxfId="242">
      <pivotArea type="all" dataOnly="0" outline="0" fieldPosition="0"/>
    </format>
    <format dxfId="241">
      <pivotArea outline="0" collapsedLevelsAreSubtotals="1" fieldPosition="0"/>
    </format>
    <format dxfId="240">
      <pivotArea field="16" type="button" dataOnly="0" labelOnly="1" outline="0" axis="axisRow" fieldPosition="0"/>
    </format>
    <format dxfId="239">
      <pivotArea dataOnly="0" labelOnly="1" fieldPosition="0">
        <references count="1">
          <reference field="16" count="5">
            <x v="3"/>
            <x v="5"/>
            <x v="13"/>
            <x v="14"/>
            <x v="16"/>
          </reference>
        </references>
      </pivotArea>
    </format>
    <format dxfId="238">
      <pivotArea dataOnly="0" labelOnly="1" grandRow="1" outline="0" fieldPosition="0"/>
    </format>
    <format dxfId="237">
      <pivotArea dataOnly="0" labelOnly="1" outline="0" axis="axisValues" fieldPosition="0"/>
    </format>
  </format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F6CE6A-9DBA-4E01-AF17-002DDC9B0D51}"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2:N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18">
    <format dxfId="312">
      <pivotArea field="22" type="button" dataOnly="0" labelOnly="1" outline="0" axis="axisRow" fieldPosition="0"/>
    </format>
    <format dxfId="311">
      <pivotArea dataOnly="0" labelOnly="1" outline="0" axis="axisValues" fieldPosition="0"/>
    </format>
    <format dxfId="310">
      <pivotArea field="22" type="button" dataOnly="0" labelOnly="1" outline="0" axis="axisRow" fieldPosition="0"/>
    </format>
    <format dxfId="309">
      <pivotArea dataOnly="0" labelOnly="1" outline="0" axis="axisValues" fieldPosition="0"/>
    </format>
    <format dxfId="300">
      <pivotArea type="all" dataOnly="0" outline="0" fieldPosition="0"/>
    </format>
    <format dxfId="299">
      <pivotArea outline="0" collapsedLevelsAreSubtotals="1" fieldPosition="0"/>
    </format>
    <format dxfId="298">
      <pivotArea field="22" type="button" dataOnly="0" labelOnly="1" outline="0" axis="axisRow" fieldPosition="0"/>
    </format>
    <format dxfId="297">
      <pivotArea dataOnly="0" labelOnly="1" fieldPosition="0">
        <references count="1">
          <reference field="22" count="12">
            <x v="1"/>
            <x v="2"/>
            <x v="3"/>
            <x v="4"/>
            <x v="5"/>
            <x v="6"/>
            <x v="7"/>
            <x v="8"/>
            <x v="9"/>
            <x v="10"/>
            <x v="11"/>
            <x v="12"/>
          </reference>
        </references>
      </pivotArea>
    </format>
    <format dxfId="296">
      <pivotArea dataOnly="0" labelOnly="1" grandRow="1" outline="0" fieldPosition="0"/>
    </format>
    <format dxfId="295">
      <pivotArea dataOnly="0" labelOnly="1" outline="0" axis="axisValues" fieldPosition="0"/>
    </format>
    <format dxfId="212">
      <pivotArea type="all" dataOnly="0" outline="0" fieldPosition="0"/>
    </format>
    <format dxfId="211">
      <pivotArea outline="0" collapsedLevelsAreSubtotals="1" fieldPosition="0"/>
    </format>
    <format dxfId="210">
      <pivotArea field="22" type="button" dataOnly="0" labelOnly="1" outline="0" axis="axisRow" fieldPosition="0"/>
    </format>
    <format dxfId="209">
      <pivotArea dataOnly="0" labelOnly="1" fieldPosition="0">
        <references count="1">
          <reference field="22" count="12">
            <x v="1"/>
            <x v="2"/>
            <x v="3"/>
            <x v="4"/>
            <x v="5"/>
            <x v="6"/>
            <x v="7"/>
            <x v="8"/>
            <x v="9"/>
            <x v="10"/>
            <x v="11"/>
            <x v="12"/>
          </reference>
        </references>
      </pivotArea>
    </format>
    <format dxfId="208">
      <pivotArea dataOnly="0" labelOnly="1" grandRow="1" outline="0" fieldPosition="0"/>
    </format>
    <format dxfId="207">
      <pivotArea dataOnly="0" labelOnly="1" outline="0" axis="axisValues" fieldPosition="0"/>
    </format>
    <format dxfId="201">
      <pivotArea grandRow="1" outline="0" collapsedLevelsAreSubtotals="1" fieldPosition="0"/>
    </format>
    <format dxfId="200">
      <pivotArea dataOnly="0" labelOnly="1" grandRow="1" outline="0"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6545DF-E571-4FF6-8060-B78A12EE055A}"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2:K15"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8">
    <format dxfId="314">
      <pivotArea field="22" type="button" dataOnly="0" labelOnly="1" outline="0" axis="axisRow" fieldPosition="0"/>
    </format>
    <format dxfId="313">
      <pivotArea dataOnly="0" labelOnly="1" outline="0" axis="axisValues" fieldPosition="0"/>
    </format>
    <format dxfId="308">
      <pivotArea field="22" type="button" dataOnly="0" labelOnly="1" outline="0" axis="axisRow" fieldPosition="0"/>
    </format>
    <format dxfId="307">
      <pivotArea dataOnly="0" labelOnly="1" outline="0" axis="axisValues" fieldPosition="0"/>
    </format>
    <format dxfId="294">
      <pivotArea type="all" dataOnly="0" outline="0" fieldPosition="0"/>
    </format>
    <format dxfId="293">
      <pivotArea outline="0" collapsedLevelsAreSubtotals="1" fieldPosition="0"/>
    </format>
    <format dxfId="292">
      <pivotArea field="22" type="button" dataOnly="0" labelOnly="1" outline="0" axis="axisRow" fieldPosition="0"/>
    </format>
    <format dxfId="291">
      <pivotArea dataOnly="0" labelOnly="1" fieldPosition="0">
        <references count="1">
          <reference field="22" count="12">
            <x v="1"/>
            <x v="2"/>
            <x v="3"/>
            <x v="4"/>
            <x v="5"/>
            <x v="6"/>
            <x v="7"/>
            <x v="8"/>
            <x v="9"/>
            <x v="10"/>
            <x v="11"/>
            <x v="12"/>
          </reference>
        </references>
      </pivotArea>
    </format>
    <format dxfId="290">
      <pivotArea dataOnly="0" labelOnly="1" grandRow="1" outline="0" fieldPosition="0"/>
    </format>
    <format dxfId="289">
      <pivotArea dataOnly="0" labelOnly="1" outline="0" axis="axisValues" fieldPosition="0"/>
    </format>
    <format dxfId="218">
      <pivotArea type="all" dataOnly="0" outline="0" fieldPosition="0"/>
    </format>
    <format dxfId="217">
      <pivotArea outline="0" collapsedLevelsAreSubtotals="1" fieldPosition="0"/>
    </format>
    <format dxfId="216">
      <pivotArea field="22" type="button" dataOnly="0" labelOnly="1" outline="0" axis="axisRow" fieldPosition="0"/>
    </format>
    <format dxfId="215">
      <pivotArea dataOnly="0" labelOnly="1" fieldPosition="0">
        <references count="1">
          <reference field="22" count="12">
            <x v="1"/>
            <x v="2"/>
            <x v="3"/>
            <x v="4"/>
            <x v="5"/>
            <x v="6"/>
            <x v="7"/>
            <x v="8"/>
            <x v="9"/>
            <x v="10"/>
            <x v="11"/>
            <x v="12"/>
          </reference>
        </references>
      </pivotArea>
    </format>
    <format dxfId="214">
      <pivotArea dataOnly="0" labelOnly="1" grandRow="1" outline="0" fieldPosition="0"/>
    </format>
    <format dxfId="213">
      <pivotArea dataOnly="0" labelOnly="1" outline="0" axis="axisValues" fieldPosition="0"/>
    </format>
    <format dxfId="203">
      <pivotArea grandRow="1" outline="0" collapsedLevelsAreSubtotals="1" fieldPosition="0"/>
    </format>
    <format dxfId="202">
      <pivotArea dataOnly="0" labelOnly="1" grandRow="1" outline="0"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AD55F3-D754-4B39-99BE-2CDE2B72D3DF}"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2:H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7">
    <format dxfId="316">
      <pivotArea field="22" type="button" dataOnly="0" labelOnly="1" outline="0" axis="axisRow" fieldPosition="0"/>
    </format>
    <format dxfId="315">
      <pivotArea dataOnly="0" labelOnly="1" outline="0" axis="axisValues" fieldPosition="0"/>
    </format>
    <format dxfId="306">
      <pivotArea field="22" type="button" dataOnly="0" labelOnly="1" outline="0" axis="axisRow" fieldPosition="0"/>
    </format>
    <format dxfId="305">
      <pivotArea dataOnly="0" labelOnly="1" outline="0" axis="axisValues" fieldPosition="0"/>
    </format>
    <format dxfId="288">
      <pivotArea type="all" dataOnly="0" outline="0" fieldPosition="0"/>
    </format>
    <format dxfId="287">
      <pivotArea outline="0" collapsedLevelsAreSubtotals="1" fieldPosition="0"/>
    </format>
    <format dxfId="286">
      <pivotArea field="22" type="button" dataOnly="0" labelOnly="1" outline="0" axis="axisRow" fieldPosition="0"/>
    </format>
    <format dxfId="285">
      <pivotArea dataOnly="0" labelOnly="1" fieldPosition="0">
        <references count="1">
          <reference field="22" count="12">
            <x v="1"/>
            <x v="2"/>
            <x v="3"/>
            <x v="4"/>
            <x v="5"/>
            <x v="6"/>
            <x v="7"/>
            <x v="8"/>
            <x v="9"/>
            <x v="10"/>
            <x v="11"/>
            <x v="12"/>
          </reference>
        </references>
      </pivotArea>
    </format>
    <format dxfId="284">
      <pivotArea dataOnly="0" labelOnly="1" grandRow="1" outline="0" fieldPosition="0"/>
    </format>
    <format dxfId="283">
      <pivotArea dataOnly="0" labelOnly="1" outline="0" axis="axisValues" fieldPosition="0"/>
    </format>
    <format dxfId="224">
      <pivotArea type="all" dataOnly="0" outline="0" fieldPosition="0"/>
    </format>
    <format dxfId="223">
      <pivotArea outline="0" collapsedLevelsAreSubtotals="1" fieldPosition="0"/>
    </format>
    <format dxfId="222">
      <pivotArea field="22" type="button" dataOnly="0" labelOnly="1" outline="0" axis="axisRow" fieldPosition="0"/>
    </format>
    <format dxfId="221">
      <pivotArea dataOnly="0" labelOnly="1" fieldPosition="0">
        <references count="1">
          <reference field="22" count="12">
            <x v="1"/>
            <x v="2"/>
            <x v="3"/>
            <x v="4"/>
            <x v="5"/>
            <x v="6"/>
            <x v="7"/>
            <x v="8"/>
            <x v="9"/>
            <x v="10"/>
            <x v="11"/>
            <x v="12"/>
          </reference>
        </references>
      </pivotArea>
    </format>
    <format dxfId="220">
      <pivotArea dataOnly="0" labelOnly="1" grandRow="1" outline="0" fieldPosition="0"/>
    </format>
    <format dxfId="219">
      <pivotArea dataOnly="0" labelOnly="1" outline="0" axis="axisValues" fieldPosition="0"/>
    </format>
    <format dxfId="204">
      <pivotArea dataOnly="0" grandRow="1" axis="axisRow" fieldPosition="0"/>
    </format>
  </formats>
  <chartFormats count="2">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C57715-4337-4D57-AE38-E84ABD9FB360}"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2:E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7">
    <format dxfId="318">
      <pivotArea field="22" type="button" dataOnly="0" labelOnly="1" outline="0" axis="axisRow" fieldPosition="0"/>
    </format>
    <format dxfId="317">
      <pivotArea dataOnly="0" labelOnly="1" outline="0" axis="axisValues" fieldPosition="0"/>
    </format>
    <format dxfId="304">
      <pivotArea field="22" type="button" dataOnly="0" labelOnly="1" outline="0" axis="axisRow" fieldPosition="0"/>
    </format>
    <format dxfId="303">
      <pivotArea dataOnly="0" labelOnly="1" outline="0" axis="axisValues" fieldPosition="0"/>
    </format>
    <format dxfId="282">
      <pivotArea type="all" dataOnly="0" outline="0" fieldPosition="0"/>
    </format>
    <format dxfId="281">
      <pivotArea outline="0" collapsedLevelsAreSubtotals="1" fieldPosition="0"/>
    </format>
    <format dxfId="280">
      <pivotArea field="22" type="button" dataOnly="0" labelOnly="1" outline="0" axis="axisRow" fieldPosition="0"/>
    </format>
    <format dxfId="279">
      <pivotArea dataOnly="0" labelOnly="1" fieldPosition="0">
        <references count="1">
          <reference field="22" count="12">
            <x v="1"/>
            <x v="2"/>
            <x v="3"/>
            <x v="4"/>
            <x v="5"/>
            <x v="6"/>
            <x v="7"/>
            <x v="8"/>
            <x v="9"/>
            <x v="10"/>
            <x v="11"/>
            <x v="12"/>
          </reference>
        </references>
      </pivotArea>
    </format>
    <format dxfId="278">
      <pivotArea dataOnly="0" labelOnly="1" grandRow="1" outline="0" fieldPosition="0"/>
    </format>
    <format dxfId="277">
      <pivotArea dataOnly="0" labelOnly="1" outline="0" axis="axisValues" fieldPosition="0"/>
    </format>
    <format dxfId="230">
      <pivotArea type="all" dataOnly="0" outline="0" fieldPosition="0"/>
    </format>
    <format dxfId="229">
      <pivotArea outline="0" collapsedLevelsAreSubtotals="1" fieldPosition="0"/>
    </format>
    <format dxfId="228">
      <pivotArea field="22" type="button" dataOnly="0" labelOnly="1" outline="0" axis="axisRow" fieldPosition="0"/>
    </format>
    <format dxfId="227">
      <pivotArea dataOnly="0" labelOnly="1" fieldPosition="0">
        <references count="1">
          <reference field="22" count="12">
            <x v="1"/>
            <x v="2"/>
            <x v="3"/>
            <x v="4"/>
            <x v="5"/>
            <x v="6"/>
            <x v="7"/>
            <x v="8"/>
            <x v="9"/>
            <x v="10"/>
            <x v="11"/>
            <x v="12"/>
          </reference>
        </references>
      </pivotArea>
    </format>
    <format dxfId="226">
      <pivotArea dataOnly="0" labelOnly="1" grandRow="1" outline="0" fieldPosition="0"/>
    </format>
    <format dxfId="225">
      <pivotArea dataOnly="0" labelOnly="1" outline="0" axis="axisValues" fieldPosition="0"/>
    </format>
    <format dxfId="205">
      <pivotArea dataOnly="0" grandRow="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CCAB0E-DFA8-4B6D-848A-D8BCD6134C62}"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B15"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7">
    <format dxfId="320">
      <pivotArea field="22" type="button" dataOnly="0" labelOnly="1" outline="0" axis="axisRow" fieldPosition="0"/>
    </format>
    <format dxfId="319">
      <pivotArea dataOnly="0" labelOnly="1" outline="0" axis="axisValues" fieldPosition="0"/>
    </format>
    <format dxfId="302">
      <pivotArea field="22" type="button" dataOnly="0" labelOnly="1" outline="0" axis="axisRow" fieldPosition="0"/>
    </format>
    <format dxfId="301">
      <pivotArea dataOnly="0" labelOnly="1" outline="0" axis="axisValues" fieldPosition="0"/>
    </format>
    <format dxfId="276">
      <pivotArea type="all" dataOnly="0" outline="0" fieldPosition="0"/>
    </format>
    <format dxfId="275">
      <pivotArea outline="0" collapsedLevelsAreSubtotals="1" fieldPosition="0"/>
    </format>
    <format dxfId="274">
      <pivotArea field="22" type="button" dataOnly="0" labelOnly="1" outline="0" axis="axisRow" fieldPosition="0"/>
    </format>
    <format dxfId="273">
      <pivotArea dataOnly="0" labelOnly="1" fieldPosition="0">
        <references count="1">
          <reference field="22" count="12">
            <x v="1"/>
            <x v="2"/>
            <x v="3"/>
            <x v="4"/>
            <x v="5"/>
            <x v="6"/>
            <x v="7"/>
            <x v="8"/>
            <x v="9"/>
            <x v="10"/>
            <x v="11"/>
            <x v="12"/>
          </reference>
        </references>
      </pivotArea>
    </format>
    <format dxfId="272">
      <pivotArea dataOnly="0" labelOnly="1" grandRow="1" outline="0" fieldPosition="0"/>
    </format>
    <format dxfId="271">
      <pivotArea dataOnly="0" labelOnly="1" outline="0" axis="axisValues" fieldPosition="0"/>
    </format>
    <format dxfId="236">
      <pivotArea type="all" dataOnly="0" outline="0" fieldPosition="0"/>
    </format>
    <format dxfId="235">
      <pivotArea outline="0" collapsedLevelsAreSubtotals="1" fieldPosition="0"/>
    </format>
    <format dxfId="234">
      <pivotArea field="22" type="button" dataOnly="0" labelOnly="1" outline="0" axis="axisRow" fieldPosition="0"/>
    </format>
    <format dxfId="233">
      <pivotArea dataOnly="0" labelOnly="1" fieldPosition="0">
        <references count="1">
          <reference field="22" count="12">
            <x v="1"/>
            <x v="2"/>
            <x v="3"/>
            <x v="4"/>
            <x v="5"/>
            <x v="6"/>
            <x v="7"/>
            <x v="8"/>
            <x v="9"/>
            <x v="10"/>
            <x v="11"/>
            <x v="12"/>
          </reference>
        </references>
      </pivotArea>
    </format>
    <format dxfId="232">
      <pivotArea dataOnly="0" labelOnly="1" grandRow="1" outline="0" fieldPosition="0"/>
    </format>
    <format dxfId="231">
      <pivotArea dataOnly="0" labelOnly="1" outline="0" axis="axisValues" fieldPosition="0"/>
    </format>
    <format dxfId="206">
      <pivotArea dataOnly="0" grandRow="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6"/>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57290E-2489-449A-A947-DBAC84121604}" name="PivotTable1"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20">
    <format dxfId="180">
      <pivotArea type="all" dataOnly="0" outline="0" fieldPosition="0"/>
    </format>
    <format dxfId="181">
      <pivotArea outline="0" collapsedLevelsAreSubtotals="1" fieldPosition="0"/>
    </format>
    <format dxfId="182">
      <pivotArea field="2" type="button" dataOnly="0" labelOnly="1" outline="0" axis="axisRow" fieldPosition="0"/>
    </format>
    <format dxfId="183">
      <pivotArea dataOnly="0" labelOnly="1" fieldPosition="0">
        <references count="1">
          <reference field="2" count="0"/>
        </references>
      </pivotArea>
    </format>
    <format dxfId="184">
      <pivotArea dataOnly="0" labelOnly="1" grandRow="1" outline="0" fieldPosition="0"/>
    </format>
    <format dxfId="185">
      <pivotArea dataOnly="0" labelOnly="1" outline="0" fieldPosition="0">
        <references count="1">
          <reference field="4294967294" count="4">
            <x v="0"/>
            <x v="1"/>
            <x v="2"/>
            <x v="3"/>
          </reference>
        </references>
      </pivotArea>
    </format>
    <format dxfId="186">
      <pivotArea field="2" type="button" dataOnly="0" labelOnly="1" outline="0" axis="axisRow" fieldPosition="0"/>
    </format>
    <format dxfId="187">
      <pivotArea dataOnly="0" labelOnly="1" outline="0" fieldPosition="0">
        <references count="1">
          <reference field="4294967294" count="4">
            <x v="0"/>
            <x v="1"/>
            <x v="2"/>
            <x v="3"/>
          </reference>
        </references>
      </pivotArea>
    </format>
    <format dxfId="188">
      <pivotArea field="2" type="button" dataOnly="0" labelOnly="1" outline="0" axis="axisRow" fieldPosition="0"/>
    </format>
    <format dxfId="189">
      <pivotArea dataOnly="0" labelOnly="1" outline="0" fieldPosition="0">
        <references count="1">
          <reference field="4294967294" count="4">
            <x v="0"/>
            <x v="1"/>
            <x v="2"/>
            <x v="3"/>
          </reference>
        </references>
      </pivotArea>
    </format>
    <format dxfId="190">
      <pivotArea grandRow="1" outline="0" collapsedLevelsAreSubtotals="1" fieldPosition="0"/>
    </format>
    <format dxfId="191">
      <pivotArea dataOnly="0" labelOnly="1" grandRow="1" outline="0" fieldPosition="0"/>
    </format>
    <format dxfId="192">
      <pivotArea type="all" dataOnly="0" outline="0" fieldPosition="0"/>
    </format>
    <format dxfId="193">
      <pivotArea outline="0" collapsedLevelsAreSubtotals="1" fieldPosition="0"/>
    </format>
    <format dxfId="194">
      <pivotArea field="2" type="button" dataOnly="0" labelOnly="1" outline="0" axis="axisRow" fieldPosition="0"/>
    </format>
    <format dxfId="195">
      <pivotArea dataOnly="0" labelOnly="1" fieldPosition="0">
        <references count="1">
          <reference field="2" count="0"/>
        </references>
      </pivotArea>
    </format>
    <format dxfId="196">
      <pivotArea dataOnly="0" labelOnly="1" grandRow="1" outline="0" fieldPosition="0"/>
    </format>
    <format dxfId="197">
      <pivotArea dataOnly="0" labelOnly="1" outline="0" fieldPosition="0">
        <references count="1">
          <reference field="4294967294" count="4">
            <x v="0"/>
            <x v="1"/>
            <x v="2"/>
            <x v="3"/>
          </reference>
        </references>
      </pivotArea>
    </format>
    <format dxfId="198">
      <pivotArea dataOnly="0" labelOnly="1" outline="0" fieldPosition="0">
        <references count="1">
          <reference field="4294967294" count="1">
            <x v="4"/>
          </reference>
        </references>
      </pivotArea>
    </format>
    <format dxfId="199">
      <pivotArea dataOnly="0" labelOnly="1"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C9C6684-4EC5-4906-AE6E-F25FC4C5729E}" sourceName="Year">
  <pivotTables>
    <pivotTable tabId="3" name="PivotTable1"/>
    <pivotTable tabId="8" name="PivotTable4"/>
    <pivotTable tabId="10" name="PivotTable5"/>
    <pivotTable tabId="10" name="PivotTable6"/>
    <pivotTable tabId="10" name="PivotTable7"/>
    <pivotTable tabId="10" name="PivotTable8"/>
    <pivotTable tabId="10" name="PivotTable9"/>
    <pivotTable tabId="7" name="PivotTable3"/>
    <pivotTable tabId="6" name="PivotTable2"/>
    <pivotTable tabId="5" name="PivotTable1"/>
  </pivotTables>
  <data>
    <tabular pivotCacheId="155661197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BCC236-8897-408D-9C03-2B37809EB8F4}" sourceName="Segment">
  <pivotTables>
    <pivotTable tabId="3" name="PivotTable1"/>
    <pivotTable tabId="8" name="PivotTable4"/>
    <pivotTable tabId="10" name="PivotTable5"/>
    <pivotTable tabId="10" name="PivotTable6"/>
    <pivotTable tabId="10" name="PivotTable7"/>
    <pivotTable tabId="10" name="PivotTable8"/>
    <pivotTable tabId="10" name="PivotTable9"/>
    <pivotTable tabId="7" name="PivotTable3"/>
    <pivotTable tabId="6" name="PivotTable2"/>
    <pivotTable tabId="12" name="PivotTable1"/>
    <pivotTable tabId="5" name="PivotTable1"/>
  </pivotTables>
  <data>
    <tabular pivotCacheId="155661197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0A1C3CE-3592-4279-95B0-A331FC3030CE}" sourceName="Region">
  <pivotTables>
    <pivotTable tabId="3" name="PivotTable1"/>
    <pivotTable tabId="8" name="PivotTable4"/>
    <pivotTable tabId="10" name="PivotTable5"/>
    <pivotTable tabId="10" name="PivotTable6"/>
    <pivotTable tabId="10" name="PivotTable7"/>
    <pivotTable tabId="10" name="PivotTable8"/>
    <pivotTable tabId="10" name="PivotTable9"/>
    <pivotTable tabId="6" name="PivotTable2"/>
    <pivotTable tabId="12" name="PivotTable1"/>
    <pivotTable tabId="5" name="PivotTable1"/>
    <pivotTable tabId="7" name="PivotTable3"/>
  </pivotTables>
  <data>
    <tabular pivotCacheId="155661197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6EC2233-D533-4BDD-B8EF-EA7C1DE66C86}" cache="Slicer_Year1" caption="Year"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7978258-6E10-4E03-AA98-49C3C4F63251}" cache="Slicer_Year1" caption="Year" style="SlicerStyleLight1 2" rowHeight="234950"/>
  <slicer name="Segment" xr10:uid="{39EB7D48-618C-4309-B57D-4EB09DCB7A2E}" cache="Slicer_Segment" caption="Segment" style="SlicerStyleLight1 2" rowHeight="234950"/>
  <slicer name="Region" xr10:uid="{B2EC4E38-825A-4D05-AA37-4BE2C300C144}"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ED849A-3887-4E88-B47E-EDC0805F89BA}" name="Table2" displayName="Table2" ref="A1:V797" totalsRowShown="0">
  <autoFilter ref="A1:V797" xr:uid="{FBED849A-3887-4E88-B47E-EDC0805F89BA}"/>
  <tableColumns count="22">
    <tableColumn id="1" xr3:uid="{195F1D3C-12F4-4697-B6AE-A14DE71E0568}" name="Row ID"/>
    <tableColumn id="2" xr3:uid="{D0E80B97-1DEA-4BF4-B151-D545E3FE0DC8}" name="Order ID"/>
    <tableColumn id="3" xr3:uid="{0F0758BC-9B00-43F9-8BC4-B4C71A9B274B}" name="Year"/>
    <tableColumn id="4" xr3:uid="{3783D0D3-ED6C-4B7A-9B98-CF46E704F450}" name="Order Date" dataDxfId="359"/>
    <tableColumn id="5" xr3:uid="{098C5DB2-9E30-45DB-9BEE-70369812BAEA}" name="Ship Date" dataDxfId="358"/>
    <tableColumn id="6" xr3:uid="{60275EDA-5970-4B1F-BD96-2F7610ED7963}" name="Ship Mode"/>
    <tableColumn id="7" xr3:uid="{0FFFE117-30A0-433A-8721-382C65C1BD1C}" name="Customer ID"/>
    <tableColumn id="8" xr3:uid="{636FEBCF-C43B-4931-AB8C-4FDAE26E4E17}" name="Customer Name"/>
    <tableColumn id="9" xr3:uid="{32F3FCB1-1066-47BD-89D8-83BBD3441807}" name="Segment"/>
    <tableColumn id="10" xr3:uid="{58D60E06-9FC2-4EEB-99F6-D2BCCBAD4E00}" name="Country"/>
    <tableColumn id="11" xr3:uid="{188E0C29-6CD4-49E6-9337-1E496F1726A2}" name="City"/>
    <tableColumn id="12" xr3:uid="{0ED22B20-1E4A-44EF-996F-1E79D4137B87}" name="State"/>
    <tableColumn id="13" xr3:uid="{1283F963-7D2A-4E3E-9B1F-5EBFF3D2AE3A}" name="Postal Code"/>
    <tableColumn id="14" xr3:uid="{26726727-27E9-42A6-ACE4-138FED7A16DB}" name="Region"/>
    <tableColumn id="15" xr3:uid="{3AA4DF86-2B47-40A6-A1FB-862D1A3F7CA3}" name="Product ID"/>
    <tableColumn id="16" xr3:uid="{2550AE6B-37D4-4F73-A04E-0E17B8A479E4}" name="Category"/>
    <tableColumn id="17" xr3:uid="{C9E5780D-8AEB-4748-923C-EBB790F0F740}" name="Sub-Category"/>
    <tableColumn id="18" xr3:uid="{41F2C51A-692F-4F2E-A403-4C1ADFA16E1B}" name="Product Name"/>
    <tableColumn id="19" xr3:uid="{8DDCC2AF-A21C-42D7-AE38-151E88BD4C14}" name="Sales"/>
    <tableColumn id="20" xr3:uid="{258252EC-BCA9-476F-B24A-464CD2CA6A9A}" name="Quantity"/>
    <tableColumn id="21" xr3:uid="{0188E9CE-ED7C-4580-BF81-487FFF5D7479}" name="Discount"/>
    <tableColumn id="22" xr3:uid="{2DC9D85A-D670-4B87-B39D-4F71F1C435B3}"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09D03-9DAB-40B1-8F41-3B6E902B9E6A}">
  <dimension ref="A3:E7"/>
  <sheetViews>
    <sheetView workbookViewId="0">
      <selection activeCell="G28" sqref="G28"/>
    </sheetView>
  </sheetViews>
  <sheetFormatPr defaultRowHeight="14.4" x14ac:dyDescent="0.3"/>
  <cols>
    <col min="1" max="1" width="13.109375" bestFit="1" customWidth="1"/>
    <col min="2" max="2" width="12" bestFit="1" customWidth="1"/>
    <col min="4" max="4" width="13.33203125" customWidth="1"/>
    <col min="5" max="5" width="13" customWidth="1"/>
  </cols>
  <sheetData>
    <row r="3" spans="1:5" x14ac:dyDescent="0.3">
      <c r="A3" s="4" t="s">
        <v>10932</v>
      </c>
      <c r="B3" s="8" t="s">
        <v>10947</v>
      </c>
      <c r="D3" t="s">
        <v>15</v>
      </c>
      <c r="E3" t="s">
        <v>10948</v>
      </c>
    </row>
    <row r="4" spans="1:5" x14ac:dyDescent="0.3">
      <c r="A4" s="5" t="s">
        <v>32</v>
      </c>
      <c r="B4" s="20">
        <v>18451.272799999992</v>
      </c>
      <c r="D4" t="s">
        <v>32</v>
      </c>
      <c r="E4" s="9">
        <f>GETPIVOTDATA("Profit",$A$3,"Category",A4)</f>
        <v>18451.272799999992</v>
      </c>
    </row>
    <row r="5" spans="1:5" x14ac:dyDescent="0.3">
      <c r="A5" s="7" t="s">
        <v>46</v>
      </c>
      <c r="B5" s="21">
        <v>122490.8008000001</v>
      </c>
      <c r="D5" t="s">
        <v>46</v>
      </c>
      <c r="E5" s="9">
        <f>GETPIVOTDATA("Profit",$A$3,"Category",A5)</f>
        <v>122490.8008000001</v>
      </c>
    </row>
    <row r="6" spans="1:5" x14ac:dyDescent="0.3">
      <c r="A6" s="7" t="s">
        <v>71</v>
      </c>
      <c r="B6" s="21">
        <v>145454.9480999998</v>
      </c>
      <c r="D6" t="s">
        <v>71</v>
      </c>
      <c r="E6" s="9">
        <f>GETPIVOTDATA("Profit",$A$3,"Category",A6)</f>
        <v>145454.9480999998</v>
      </c>
    </row>
    <row r="7" spans="1:5" x14ac:dyDescent="0.3">
      <c r="A7" s="6" t="s">
        <v>10933</v>
      </c>
      <c r="B7" s="22">
        <v>286397.02169999992</v>
      </c>
      <c r="D7" t="s">
        <v>10933</v>
      </c>
      <c r="E7" s="10">
        <v>286397.02169999992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1376-ED5B-4D39-BDFF-E9047FEEFFBC}">
  <dimension ref="A1:B7"/>
  <sheetViews>
    <sheetView workbookViewId="0">
      <selection sqref="A1:B7"/>
    </sheetView>
  </sheetViews>
  <sheetFormatPr defaultRowHeight="14.4" x14ac:dyDescent="0.3"/>
  <cols>
    <col min="1" max="1" width="31.109375" bestFit="1" customWidth="1"/>
    <col min="2" max="2" width="26.77734375" bestFit="1" customWidth="1"/>
  </cols>
  <sheetData>
    <row r="1" spans="1:2" x14ac:dyDescent="0.3">
      <c r="A1" s="32" t="s">
        <v>10957</v>
      </c>
      <c r="B1" s="32"/>
    </row>
    <row r="2" spans="1:2" x14ac:dyDescent="0.3">
      <c r="A2" s="32"/>
      <c r="B2" s="32"/>
    </row>
    <row r="3" spans="1:2" ht="33.6" x14ac:dyDescent="0.65">
      <c r="A3" s="33" t="s">
        <v>10932</v>
      </c>
      <c r="B3" s="33" t="s">
        <v>10934</v>
      </c>
    </row>
    <row r="4" spans="1:2" ht="33.6" x14ac:dyDescent="0.65">
      <c r="A4" s="34" t="s">
        <v>32</v>
      </c>
      <c r="B4" s="35">
        <v>0.32300170530281774</v>
      </c>
    </row>
    <row r="5" spans="1:2" ht="33.6" x14ac:dyDescent="0.65">
      <c r="A5" s="34" t="s">
        <v>46</v>
      </c>
      <c r="B5" s="35">
        <v>0.31301008302169103</v>
      </c>
    </row>
    <row r="6" spans="1:2" ht="33.6" x14ac:dyDescent="0.65">
      <c r="A6" s="34" t="s">
        <v>71</v>
      </c>
      <c r="B6" s="35">
        <v>0.36398821167549117</v>
      </c>
    </row>
    <row r="7" spans="1:2" ht="33.6" x14ac:dyDescent="0.65">
      <c r="A7" s="36" t="s">
        <v>10933</v>
      </c>
      <c r="B7" s="37">
        <v>1</v>
      </c>
    </row>
  </sheetData>
  <mergeCells count="1">
    <mergeCell ref="A1:B2"/>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AA0EC-314B-436B-803A-B2C7CB718214}">
  <dimension ref="A1:V797"/>
  <sheetViews>
    <sheetView workbookViewId="0">
      <selection activeCell="B1" sqref="B1"/>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9975</v>
      </c>
      <c r="B2" t="s">
        <v>10922</v>
      </c>
      <c r="C2">
        <v>2013</v>
      </c>
      <c r="D2" s="11">
        <v>41615</v>
      </c>
      <c r="E2" s="11">
        <v>41619</v>
      </c>
      <c r="F2" t="s">
        <v>50</v>
      </c>
      <c r="G2" t="s">
        <v>3340</v>
      </c>
      <c r="H2" t="s">
        <v>3341</v>
      </c>
      <c r="I2" t="s">
        <v>102</v>
      </c>
      <c r="J2" t="s">
        <v>27</v>
      </c>
      <c r="K2" t="s">
        <v>42</v>
      </c>
      <c r="L2" t="s">
        <v>43</v>
      </c>
      <c r="M2">
        <v>90032</v>
      </c>
      <c r="N2" t="s">
        <v>44</v>
      </c>
      <c r="O2" t="s">
        <v>4497</v>
      </c>
      <c r="P2" t="s">
        <v>46</v>
      </c>
      <c r="Q2" t="s">
        <v>68</v>
      </c>
      <c r="R2" t="s">
        <v>4498</v>
      </c>
      <c r="S2">
        <v>18.689999999999998</v>
      </c>
      <c r="T2">
        <v>7</v>
      </c>
      <c r="U2">
        <v>0</v>
      </c>
      <c r="V2">
        <v>5.2332000000000001</v>
      </c>
    </row>
    <row r="3" spans="1:22" x14ac:dyDescent="0.3">
      <c r="A3">
        <v>9972</v>
      </c>
      <c r="B3" t="s">
        <v>10920</v>
      </c>
      <c r="C3">
        <v>2012</v>
      </c>
      <c r="D3" s="11">
        <v>41088</v>
      </c>
      <c r="E3" s="11">
        <v>41092</v>
      </c>
      <c r="F3" t="s">
        <v>50</v>
      </c>
      <c r="G3" t="s">
        <v>762</v>
      </c>
      <c r="H3" t="s">
        <v>763</v>
      </c>
      <c r="I3" t="s">
        <v>102</v>
      </c>
      <c r="J3" t="s">
        <v>27</v>
      </c>
      <c r="K3" t="s">
        <v>3792</v>
      </c>
      <c r="L3" t="s">
        <v>1272</v>
      </c>
      <c r="M3">
        <v>30080</v>
      </c>
      <c r="N3" t="s">
        <v>30</v>
      </c>
      <c r="O3" t="s">
        <v>5148</v>
      </c>
      <c r="P3" t="s">
        <v>46</v>
      </c>
      <c r="Q3" t="s">
        <v>68</v>
      </c>
      <c r="R3" t="s">
        <v>5149</v>
      </c>
      <c r="S3">
        <v>140.75</v>
      </c>
      <c r="T3">
        <v>5</v>
      </c>
      <c r="U3">
        <v>0</v>
      </c>
      <c r="V3">
        <v>42.22499999999998</v>
      </c>
    </row>
    <row r="4" spans="1:22" x14ac:dyDescent="0.3">
      <c r="A4">
        <v>9960</v>
      </c>
      <c r="B4" t="s">
        <v>10914</v>
      </c>
      <c r="C4">
        <v>2014</v>
      </c>
      <c r="D4" s="11">
        <v>41919</v>
      </c>
      <c r="E4" s="11">
        <v>41924</v>
      </c>
      <c r="F4" t="s">
        <v>50</v>
      </c>
      <c r="G4" t="s">
        <v>1887</v>
      </c>
      <c r="H4" t="s">
        <v>1888</v>
      </c>
      <c r="I4" t="s">
        <v>26</v>
      </c>
      <c r="J4" t="s">
        <v>27</v>
      </c>
      <c r="K4" t="s">
        <v>8027</v>
      </c>
      <c r="L4" t="s">
        <v>310</v>
      </c>
      <c r="M4">
        <v>85224</v>
      </c>
      <c r="N4" t="s">
        <v>44</v>
      </c>
      <c r="O4" t="s">
        <v>7506</v>
      </c>
      <c r="P4" t="s">
        <v>46</v>
      </c>
      <c r="Q4" t="s">
        <v>68</v>
      </c>
      <c r="R4" t="s">
        <v>7507</v>
      </c>
      <c r="S4">
        <v>9.3439999999999994</v>
      </c>
      <c r="T4">
        <v>2</v>
      </c>
      <c r="U4">
        <v>0.2</v>
      </c>
      <c r="V4">
        <v>1.8687999999999998</v>
      </c>
    </row>
    <row r="5" spans="1:22" x14ac:dyDescent="0.3">
      <c r="A5">
        <v>9941</v>
      </c>
      <c r="B5" t="s">
        <v>10906</v>
      </c>
      <c r="C5">
        <v>2013</v>
      </c>
      <c r="D5" s="11">
        <v>41621</v>
      </c>
      <c r="E5" s="11">
        <v>41626</v>
      </c>
      <c r="F5" t="s">
        <v>50</v>
      </c>
      <c r="G5" t="s">
        <v>3094</v>
      </c>
      <c r="H5" t="s">
        <v>3095</v>
      </c>
      <c r="I5" t="s">
        <v>41</v>
      </c>
      <c r="J5" t="s">
        <v>27</v>
      </c>
      <c r="K5" t="s">
        <v>266</v>
      </c>
      <c r="L5" t="s">
        <v>267</v>
      </c>
      <c r="M5">
        <v>10009</v>
      </c>
      <c r="N5" t="s">
        <v>148</v>
      </c>
      <c r="O5" t="s">
        <v>3497</v>
      </c>
      <c r="P5" t="s">
        <v>46</v>
      </c>
      <c r="Q5" t="s">
        <v>68</v>
      </c>
      <c r="R5" t="s">
        <v>3498</v>
      </c>
      <c r="S5">
        <v>11.200000000000001</v>
      </c>
      <c r="T5">
        <v>7</v>
      </c>
      <c r="U5">
        <v>0</v>
      </c>
      <c r="V5">
        <v>4.8160000000000007</v>
      </c>
    </row>
    <row r="6" spans="1:22" x14ac:dyDescent="0.3">
      <c r="A6">
        <v>9890</v>
      </c>
      <c r="B6" t="s">
        <v>10881</v>
      </c>
      <c r="C6">
        <v>2014</v>
      </c>
      <c r="D6" s="11">
        <v>41718</v>
      </c>
      <c r="E6" s="11">
        <v>41719</v>
      </c>
      <c r="F6" t="s">
        <v>188</v>
      </c>
      <c r="G6" t="s">
        <v>4190</v>
      </c>
      <c r="H6" t="s">
        <v>4191</v>
      </c>
      <c r="I6" t="s">
        <v>41</v>
      </c>
      <c r="J6" t="s">
        <v>27</v>
      </c>
      <c r="K6" t="s">
        <v>1119</v>
      </c>
      <c r="L6" t="s">
        <v>788</v>
      </c>
      <c r="M6">
        <v>8701</v>
      </c>
      <c r="N6" t="s">
        <v>148</v>
      </c>
      <c r="O6" t="s">
        <v>7785</v>
      </c>
      <c r="P6" t="s">
        <v>46</v>
      </c>
      <c r="Q6" t="s">
        <v>68</v>
      </c>
      <c r="R6" t="s">
        <v>7786</v>
      </c>
      <c r="S6">
        <v>8.94</v>
      </c>
      <c r="T6">
        <v>3</v>
      </c>
      <c r="U6">
        <v>0</v>
      </c>
      <c r="V6">
        <v>2.4138000000000006</v>
      </c>
    </row>
    <row r="7" spans="1:22" x14ac:dyDescent="0.3">
      <c r="A7">
        <v>9873</v>
      </c>
      <c r="B7" t="s">
        <v>10869</v>
      </c>
      <c r="C7">
        <v>2014</v>
      </c>
      <c r="D7" s="11">
        <v>41919</v>
      </c>
      <c r="E7" s="11">
        <v>41919</v>
      </c>
      <c r="F7" t="s">
        <v>1290</v>
      </c>
      <c r="G7" t="s">
        <v>6663</v>
      </c>
      <c r="H7" t="s">
        <v>6664</v>
      </c>
      <c r="I7" t="s">
        <v>26</v>
      </c>
      <c r="J7" t="s">
        <v>27</v>
      </c>
      <c r="K7" t="s">
        <v>303</v>
      </c>
      <c r="L7" t="s">
        <v>211</v>
      </c>
      <c r="M7">
        <v>60623</v>
      </c>
      <c r="N7" t="s">
        <v>105</v>
      </c>
      <c r="O7" t="s">
        <v>3081</v>
      </c>
      <c r="P7" t="s">
        <v>46</v>
      </c>
      <c r="Q7" t="s">
        <v>68</v>
      </c>
      <c r="R7" t="s">
        <v>186</v>
      </c>
      <c r="S7">
        <v>19.152000000000001</v>
      </c>
      <c r="T7">
        <v>2</v>
      </c>
      <c r="U7">
        <v>0.2</v>
      </c>
      <c r="V7">
        <v>1.1969999999999992</v>
      </c>
    </row>
    <row r="8" spans="1:22" x14ac:dyDescent="0.3">
      <c r="A8">
        <v>7</v>
      </c>
      <c r="B8" t="s">
        <v>61</v>
      </c>
      <c r="C8">
        <v>2011</v>
      </c>
      <c r="D8" s="11">
        <v>40703</v>
      </c>
      <c r="E8" s="1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
      <c r="A9">
        <v>9850</v>
      </c>
      <c r="B9" t="s">
        <v>10860</v>
      </c>
      <c r="C9">
        <v>2011</v>
      </c>
      <c r="D9" s="11">
        <v>40645</v>
      </c>
      <c r="E9" s="11">
        <v>40651</v>
      </c>
      <c r="F9" t="s">
        <v>50</v>
      </c>
      <c r="G9" t="s">
        <v>4764</v>
      </c>
      <c r="H9" t="s">
        <v>4765</v>
      </c>
      <c r="I9" t="s">
        <v>41</v>
      </c>
      <c r="J9" t="s">
        <v>27</v>
      </c>
      <c r="K9" t="s">
        <v>10842</v>
      </c>
      <c r="L9" t="s">
        <v>43</v>
      </c>
      <c r="M9">
        <v>95240</v>
      </c>
      <c r="N9" t="s">
        <v>44</v>
      </c>
      <c r="O9" t="s">
        <v>6846</v>
      </c>
      <c r="P9" t="s">
        <v>46</v>
      </c>
      <c r="Q9" t="s">
        <v>68</v>
      </c>
      <c r="R9" t="s">
        <v>6847</v>
      </c>
      <c r="S9">
        <v>39.68</v>
      </c>
      <c r="T9">
        <v>2</v>
      </c>
      <c r="U9">
        <v>0</v>
      </c>
      <c r="V9">
        <v>16.268800000000002</v>
      </c>
    </row>
    <row r="10" spans="1:22" x14ac:dyDescent="0.3">
      <c r="A10">
        <v>9842</v>
      </c>
      <c r="B10" t="s">
        <v>10857</v>
      </c>
      <c r="C10">
        <v>2013</v>
      </c>
      <c r="D10" s="11">
        <v>41543</v>
      </c>
      <c r="E10" s="11">
        <v>41549</v>
      </c>
      <c r="F10" t="s">
        <v>50</v>
      </c>
      <c r="G10" t="s">
        <v>2450</v>
      </c>
      <c r="H10" t="s">
        <v>2451</v>
      </c>
      <c r="I10" t="s">
        <v>26</v>
      </c>
      <c r="J10" t="s">
        <v>27</v>
      </c>
      <c r="K10" t="s">
        <v>1173</v>
      </c>
      <c r="L10" t="s">
        <v>43</v>
      </c>
      <c r="M10">
        <v>90805</v>
      </c>
      <c r="N10" t="s">
        <v>44</v>
      </c>
      <c r="O10" t="s">
        <v>3233</v>
      </c>
      <c r="P10" t="s">
        <v>46</v>
      </c>
      <c r="Q10" t="s">
        <v>68</v>
      </c>
      <c r="R10" t="s">
        <v>3234</v>
      </c>
      <c r="S10">
        <v>5.76</v>
      </c>
      <c r="T10">
        <v>2</v>
      </c>
      <c r="U10">
        <v>0</v>
      </c>
      <c r="V10">
        <v>1.6703999999999999</v>
      </c>
    </row>
    <row r="11" spans="1:22" x14ac:dyDescent="0.3">
      <c r="A11">
        <v>9819</v>
      </c>
      <c r="B11" t="s">
        <v>10849</v>
      </c>
      <c r="C11">
        <v>2012</v>
      </c>
      <c r="D11" s="11">
        <v>41068</v>
      </c>
      <c r="E11" s="11">
        <v>41072</v>
      </c>
      <c r="F11" t="s">
        <v>50</v>
      </c>
      <c r="G11" t="s">
        <v>1033</v>
      </c>
      <c r="H11" t="s">
        <v>1034</v>
      </c>
      <c r="I11" t="s">
        <v>41</v>
      </c>
      <c r="J11" t="s">
        <v>27</v>
      </c>
      <c r="K11" t="s">
        <v>1151</v>
      </c>
      <c r="L11" t="s">
        <v>54</v>
      </c>
      <c r="M11">
        <v>33710</v>
      </c>
      <c r="N11" t="s">
        <v>30</v>
      </c>
      <c r="O11" t="s">
        <v>1739</v>
      </c>
      <c r="P11" t="s">
        <v>46</v>
      </c>
      <c r="Q11" t="s">
        <v>68</v>
      </c>
      <c r="R11" t="s">
        <v>1740</v>
      </c>
      <c r="S11">
        <v>4.4479999999999995</v>
      </c>
      <c r="T11">
        <v>2</v>
      </c>
      <c r="U11">
        <v>0.2</v>
      </c>
      <c r="V11">
        <v>0.3335999999999999</v>
      </c>
    </row>
    <row r="12" spans="1:22" x14ac:dyDescent="0.3">
      <c r="A12">
        <v>9813</v>
      </c>
      <c r="B12" t="s">
        <v>10848</v>
      </c>
      <c r="C12">
        <v>2013</v>
      </c>
      <c r="D12" s="11">
        <v>41606</v>
      </c>
      <c r="E12" s="11">
        <v>41609</v>
      </c>
      <c r="F12" t="s">
        <v>188</v>
      </c>
      <c r="G12" t="s">
        <v>777</v>
      </c>
      <c r="H12" t="s">
        <v>778</v>
      </c>
      <c r="I12" t="s">
        <v>26</v>
      </c>
      <c r="J12" t="s">
        <v>27</v>
      </c>
      <c r="K12" t="s">
        <v>10579</v>
      </c>
      <c r="L12" t="s">
        <v>788</v>
      </c>
      <c r="M12">
        <v>7017</v>
      </c>
      <c r="N12" t="s">
        <v>148</v>
      </c>
      <c r="O12" t="s">
        <v>1313</v>
      </c>
      <c r="P12" t="s">
        <v>46</v>
      </c>
      <c r="Q12" t="s">
        <v>68</v>
      </c>
      <c r="R12" t="s">
        <v>1314</v>
      </c>
      <c r="S12">
        <v>34.650000000000006</v>
      </c>
      <c r="T12">
        <v>3</v>
      </c>
      <c r="U12">
        <v>0</v>
      </c>
      <c r="V12">
        <v>9.702</v>
      </c>
    </row>
    <row r="13" spans="1:22" x14ac:dyDescent="0.3">
      <c r="A13">
        <v>9811</v>
      </c>
      <c r="B13" t="s">
        <v>10847</v>
      </c>
      <c r="C13">
        <v>2011</v>
      </c>
      <c r="D13" s="11">
        <v>40854</v>
      </c>
      <c r="E13" s="11">
        <v>40858</v>
      </c>
      <c r="F13" t="s">
        <v>23</v>
      </c>
      <c r="G13" t="s">
        <v>1553</v>
      </c>
      <c r="H13" t="s">
        <v>1554</v>
      </c>
      <c r="I13" t="s">
        <v>26</v>
      </c>
      <c r="J13" t="s">
        <v>27</v>
      </c>
      <c r="K13" t="s">
        <v>419</v>
      </c>
      <c r="L13" t="s">
        <v>420</v>
      </c>
      <c r="M13">
        <v>97206</v>
      </c>
      <c r="N13" t="s">
        <v>44</v>
      </c>
      <c r="O13" t="s">
        <v>3824</v>
      </c>
      <c r="P13" t="s">
        <v>46</v>
      </c>
      <c r="Q13" t="s">
        <v>68</v>
      </c>
      <c r="R13" t="s">
        <v>3825</v>
      </c>
      <c r="S13">
        <v>120.76800000000001</v>
      </c>
      <c r="T13">
        <v>4</v>
      </c>
      <c r="U13">
        <v>0.2</v>
      </c>
      <c r="V13">
        <v>9.0575999999999972</v>
      </c>
    </row>
    <row r="14" spans="1:22" x14ac:dyDescent="0.3">
      <c r="A14">
        <v>9797</v>
      </c>
      <c r="B14" t="s">
        <v>10840</v>
      </c>
      <c r="C14">
        <v>2012</v>
      </c>
      <c r="D14" s="11">
        <v>40920</v>
      </c>
      <c r="E14" s="11">
        <v>40925</v>
      </c>
      <c r="F14" t="s">
        <v>50</v>
      </c>
      <c r="G14" t="s">
        <v>6583</v>
      </c>
      <c r="H14" t="s">
        <v>6584</v>
      </c>
      <c r="I14" t="s">
        <v>41</v>
      </c>
      <c r="J14" t="s">
        <v>27</v>
      </c>
      <c r="K14" t="s">
        <v>2835</v>
      </c>
      <c r="L14" t="s">
        <v>498</v>
      </c>
      <c r="M14">
        <v>43615</v>
      </c>
      <c r="N14" t="s">
        <v>148</v>
      </c>
      <c r="O14" t="s">
        <v>1246</v>
      </c>
      <c r="P14" t="s">
        <v>46</v>
      </c>
      <c r="Q14" t="s">
        <v>68</v>
      </c>
      <c r="R14" t="s">
        <v>1247</v>
      </c>
      <c r="S14">
        <v>10.368000000000002</v>
      </c>
      <c r="T14">
        <v>2</v>
      </c>
      <c r="U14">
        <v>0.2</v>
      </c>
      <c r="V14">
        <v>1.5551999999999992</v>
      </c>
    </row>
    <row r="15" spans="1:22" x14ac:dyDescent="0.3">
      <c r="A15">
        <v>9761</v>
      </c>
      <c r="B15" t="s">
        <v>10822</v>
      </c>
      <c r="C15">
        <v>2014</v>
      </c>
      <c r="D15" s="11">
        <v>41948</v>
      </c>
      <c r="E15" s="11">
        <v>41952</v>
      </c>
      <c r="F15" t="s">
        <v>50</v>
      </c>
      <c r="G15" t="s">
        <v>3814</v>
      </c>
      <c r="H15" t="s">
        <v>3815</v>
      </c>
      <c r="I15" t="s">
        <v>102</v>
      </c>
      <c r="J15" t="s">
        <v>27</v>
      </c>
      <c r="K15" t="s">
        <v>10823</v>
      </c>
      <c r="L15" t="s">
        <v>1707</v>
      </c>
      <c r="M15">
        <v>72762</v>
      </c>
      <c r="N15" t="s">
        <v>30</v>
      </c>
      <c r="O15" t="s">
        <v>6648</v>
      </c>
      <c r="P15" t="s">
        <v>46</v>
      </c>
      <c r="Q15" t="s">
        <v>68</v>
      </c>
      <c r="R15" t="s">
        <v>6649</v>
      </c>
      <c r="S15">
        <v>4.3</v>
      </c>
      <c r="T15">
        <v>2</v>
      </c>
      <c r="U15">
        <v>0</v>
      </c>
      <c r="V15">
        <v>1.4189999999999996</v>
      </c>
    </row>
    <row r="16" spans="1:22" x14ac:dyDescent="0.3">
      <c r="A16">
        <v>9752</v>
      </c>
      <c r="B16" t="s">
        <v>10818</v>
      </c>
      <c r="C16">
        <v>2013</v>
      </c>
      <c r="D16" s="11">
        <v>41559</v>
      </c>
      <c r="E16" s="11">
        <v>41563</v>
      </c>
      <c r="F16" t="s">
        <v>50</v>
      </c>
      <c r="G16" t="s">
        <v>1827</v>
      </c>
      <c r="H16" t="s">
        <v>1828</v>
      </c>
      <c r="I16" t="s">
        <v>26</v>
      </c>
      <c r="J16" t="s">
        <v>27</v>
      </c>
      <c r="K16" t="s">
        <v>303</v>
      </c>
      <c r="L16" t="s">
        <v>211</v>
      </c>
      <c r="M16">
        <v>60610</v>
      </c>
      <c r="N16" t="s">
        <v>105</v>
      </c>
      <c r="O16" t="s">
        <v>4711</v>
      </c>
      <c r="P16" t="s">
        <v>46</v>
      </c>
      <c r="Q16" t="s">
        <v>68</v>
      </c>
      <c r="R16" t="s">
        <v>4712</v>
      </c>
      <c r="S16">
        <v>27.72</v>
      </c>
      <c r="T16">
        <v>3</v>
      </c>
      <c r="U16">
        <v>0.2</v>
      </c>
      <c r="V16">
        <v>3.4649999999999999</v>
      </c>
    </row>
    <row r="17" spans="1:22" x14ac:dyDescent="0.3">
      <c r="A17">
        <v>9751</v>
      </c>
      <c r="B17" t="s">
        <v>10818</v>
      </c>
      <c r="C17">
        <v>2013</v>
      </c>
      <c r="D17" s="11">
        <v>41559</v>
      </c>
      <c r="E17" s="11">
        <v>41563</v>
      </c>
      <c r="F17" t="s">
        <v>50</v>
      </c>
      <c r="G17" t="s">
        <v>1827</v>
      </c>
      <c r="H17" t="s">
        <v>1828</v>
      </c>
      <c r="I17" t="s">
        <v>26</v>
      </c>
      <c r="J17" t="s">
        <v>27</v>
      </c>
      <c r="K17" t="s">
        <v>303</v>
      </c>
      <c r="L17" t="s">
        <v>211</v>
      </c>
      <c r="M17">
        <v>60610</v>
      </c>
      <c r="N17" t="s">
        <v>105</v>
      </c>
      <c r="O17" t="s">
        <v>5845</v>
      </c>
      <c r="P17" t="s">
        <v>46</v>
      </c>
      <c r="Q17" t="s">
        <v>68</v>
      </c>
      <c r="R17" t="s">
        <v>5846</v>
      </c>
      <c r="S17">
        <v>5.3440000000000003</v>
      </c>
      <c r="T17">
        <v>2</v>
      </c>
      <c r="U17">
        <v>0.2</v>
      </c>
      <c r="V17">
        <v>0.66799999999999948</v>
      </c>
    </row>
    <row r="18" spans="1:22" x14ac:dyDescent="0.3">
      <c r="A18">
        <v>9732</v>
      </c>
      <c r="B18" t="s">
        <v>10806</v>
      </c>
      <c r="C18">
        <v>2014</v>
      </c>
      <c r="D18" s="11">
        <v>41958</v>
      </c>
      <c r="E18" s="11">
        <v>41963</v>
      </c>
      <c r="F18" t="s">
        <v>50</v>
      </c>
      <c r="G18" t="s">
        <v>4798</v>
      </c>
      <c r="H18" t="s">
        <v>4799</v>
      </c>
      <c r="I18" t="s">
        <v>26</v>
      </c>
      <c r="J18" t="s">
        <v>27</v>
      </c>
      <c r="K18" t="s">
        <v>42</v>
      </c>
      <c r="L18" t="s">
        <v>43</v>
      </c>
      <c r="M18">
        <v>90049</v>
      </c>
      <c r="N18" t="s">
        <v>44</v>
      </c>
      <c r="O18" t="s">
        <v>4162</v>
      </c>
      <c r="P18" t="s">
        <v>46</v>
      </c>
      <c r="Q18" t="s">
        <v>68</v>
      </c>
      <c r="R18" t="s">
        <v>4163</v>
      </c>
      <c r="S18">
        <v>34.24</v>
      </c>
      <c r="T18">
        <v>8</v>
      </c>
      <c r="U18">
        <v>0</v>
      </c>
      <c r="V18">
        <v>9.9295999999999971</v>
      </c>
    </row>
    <row r="19" spans="1:22" x14ac:dyDescent="0.3">
      <c r="A19">
        <v>9717</v>
      </c>
      <c r="B19" t="s">
        <v>10796</v>
      </c>
      <c r="C19">
        <v>2013</v>
      </c>
      <c r="D19" s="11">
        <v>41499</v>
      </c>
      <c r="E19" s="11">
        <v>41501</v>
      </c>
      <c r="F19" t="s">
        <v>23</v>
      </c>
      <c r="G19" t="s">
        <v>4100</v>
      </c>
      <c r="H19" t="s">
        <v>4101</v>
      </c>
      <c r="I19" t="s">
        <v>102</v>
      </c>
      <c r="J19" t="s">
        <v>27</v>
      </c>
      <c r="K19" t="s">
        <v>146</v>
      </c>
      <c r="L19" t="s">
        <v>147</v>
      </c>
      <c r="M19">
        <v>19134</v>
      </c>
      <c r="N19" t="s">
        <v>148</v>
      </c>
      <c r="O19" t="s">
        <v>8410</v>
      </c>
      <c r="P19" t="s">
        <v>46</v>
      </c>
      <c r="Q19" t="s">
        <v>68</v>
      </c>
      <c r="R19" t="s">
        <v>8411</v>
      </c>
      <c r="S19">
        <v>37.312000000000005</v>
      </c>
      <c r="T19">
        <v>4</v>
      </c>
      <c r="U19">
        <v>0.2</v>
      </c>
      <c r="V19">
        <v>2.7984000000000027</v>
      </c>
    </row>
    <row r="20" spans="1:22" x14ac:dyDescent="0.3">
      <c r="A20">
        <v>19</v>
      </c>
      <c r="B20" t="s">
        <v>124</v>
      </c>
      <c r="C20">
        <v>2011</v>
      </c>
      <c r="D20" s="11">
        <v>40782</v>
      </c>
      <c r="E20" s="1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
      <c r="A21">
        <v>9708</v>
      </c>
      <c r="B21" t="s">
        <v>10793</v>
      </c>
      <c r="C21">
        <v>2013</v>
      </c>
      <c r="D21" s="11">
        <v>41569</v>
      </c>
      <c r="E21" s="11">
        <v>41575</v>
      </c>
      <c r="F21" t="s">
        <v>50</v>
      </c>
      <c r="G21" t="s">
        <v>1952</v>
      </c>
      <c r="H21" t="s">
        <v>1953</v>
      </c>
      <c r="I21" t="s">
        <v>26</v>
      </c>
      <c r="J21" t="s">
        <v>27</v>
      </c>
      <c r="K21" t="s">
        <v>42</v>
      </c>
      <c r="L21" t="s">
        <v>43</v>
      </c>
      <c r="M21">
        <v>90045</v>
      </c>
      <c r="N21" t="s">
        <v>44</v>
      </c>
      <c r="O21" t="s">
        <v>472</v>
      </c>
      <c r="P21" t="s">
        <v>46</v>
      </c>
      <c r="Q21" t="s">
        <v>68</v>
      </c>
      <c r="R21" t="s">
        <v>473</v>
      </c>
      <c r="S21">
        <v>12.39</v>
      </c>
      <c r="T21">
        <v>3</v>
      </c>
      <c r="U21">
        <v>0</v>
      </c>
      <c r="V21">
        <v>5.6993999999999998</v>
      </c>
    </row>
    <row r="22" spans="1:22" x14ac:dyDescent="0.3">
      <c r="A22">
        <v>9691</v>
      </c>
      <c r="B22" t="s">
        <v>10781</v>
      </c>
      <c r="C22">
        <v>2014</v>
      </c>
      <c r="D22" s="11">
        <v>41734</v>
      </c>
      <c r="E22" s="11">
        <v>41735</v>
      </c>
      <c r="F22" t="s">
        <v>188</v>
      </c>
      <c r="G22" t="s">
        <v>5737</v>
      </c>
      <c r="H22" t="s">
        <v>5738</v>
      </c>
      <c r="I22" t="s">
        <v>102</v>
      </c>
      <c r="J22" t="s">
        <v>27</v>
      </c>
      <c r="K22" t="s">
        <v>266</v>
      </c>
      <c r="L22" t="s">
        <v>267</v>
      </c>
      <c r="M22">
        <v>10035</v>
      </c>
      <c r="N22" t="s">
        <v>148</v>
      </c>
      <c r="O22" t="s">
        <v>3229</v>
      </c>
      <c r="P22" t="s">
        <v>46</v>
      </c>
      <c r="Q22" t="s">
        <v>68</v>
      </c>
      <c r="R22" t="s">
        <v>3230</v>
      </c>
      <c r="S22">
        <v>7.04</v>
      </c>
      <c r="T22">
        <v>4</v>
      </c>
      <c r="U22">
        <v>0</v>
      </c>
      <c r="V22">
        <v>2.0415999999999999</v>
      </c>
    </row>
    <row r="23" spans="1:22" x14ac:dyDescent="0.3">
      <c r="A23">
        <v>22</v>
      </c>
      <c r="B23" t="s">
        <v>134</v>
      </c>
      <c r="C23">
        <v>2013</v>
      </c>
      <c r="D23" s="11">
        <v>41618</v>
      </c>
      <c r="E23" s="1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
      <c r="A24">
        <v>9687</v>
      </c>
      <c r="B24" t="s">
        <v>10778</v>
      </c>
      <c r="C24">
        <v>2014</v>
      </c>
      <c r="D24" s="11">
        <v>41790</v>
      </c>
      <c r="E24" s="11">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x14ac:dyDescent="0.3">
      <c r="A25">
        <v>9678</v>
      </c>
      <c r="B25" t="s">
        <v>10774</v>
      </c>
      <c r="C25">
        <v>2013</v>
      </c>
      <c r="D25" s="11">
        <v>41383</v>
      </c>
      <c r="E25" s="11">
        <v>41388</v>
      </c>
      <c r="F25" t="s">
        <v>50</v>
      </c>
      <c r="G25" t="s">
        <v>6583</v>
      </c>
      <c r="H25" t="s">
        <v>6584</v>
      </c>
      <c r="I25" t="s">
        <v>41</v>
      </c>
      <c r="J25" t="s">
        <v>27</v>
      </c>
      <c r="K25" t="s">
        <v>266</v>
      </c>
      <c r="L25" t="s">
        <v>267</v>
      </c>
      <c r="M25">
        <v>10009</v>
      </c>
      <c r="N25" t="s">
        <v>148</v>
      </c>
      <c r="O25" t="s">
        <v>1468</v>
      </c>
      <c r="P25" t="s">
        <v>46</v>
      </c>
      <c r="Q25" t="s">
        <v>68</v>
      </c>
      <c r="R25" t="s">
        <v>1469</v>
      </c>
      <c r="S25">
        <v>6.99</v>
      </c>
      <c r="T25">
        <v>3</v>
      </c>
      <c r="U25">
        <v>0</v>
      </c>
      <c r="V25">
        <v>2.027099999999999</v>
      </c>
    </row>
    <row r="26" spans="1:22" x14ac:dyDescent="0.3">
      <c r="A26">
        <v>9671</v>
      </c>
      <c r="B26" t="s">
        <v>10766</v>
      </c>
      <c r="C26">
        <v>2012</v>
      </c>
      <c r="D26" s="11">
        <v>41134</v>
      </c>
      <c r="E26" s="11">
        <v>41136</v>
      </c>
      <c r="F26" t="s">
        <v>188</v>
      </c>
      <c r="G26" t="s">
        <v>1177</v>
      </c>
      <c r="H26" t="s">
        <v>1178</v>
      </c>
      <c r="I26" t="s">
        <v>41</v>
      </c>
      <c r="J26" t="s">
        <v>27</v>
      </c>
      <c r="K26" t="s">
        <v>4488</v>
      </c>
      <c r="L26" t="s">
        <v>88</v>
      </c>
      <c r="M26">
        <v>27405</v>
      </c>
      <c r="N26" t="s">
        <v>30</v>
      </c>
      <c r="O26" t="s">
        <v>4711</v>
      </c>
      <c r="P26" t="s">
        <v>46</v>
      </c>
      <c r="Q26" t="s">
        <v>68</v>
      </c>
      <c r="R26" t="s">
        <v>4712</v>
      </c>
      <c r="S26">
        <v>64.680000000000007</v>
      </c>
      <c r="T26">
        <v>7</v>
      </c>
      <c r="U26">
        <v>0.2</v>
      </c>
      <c r="V26">
        <v>8.0849999999999973</v>
      </c>
    </row>
    <row r="27" spans="1:22" x14ac:dyDescent="0.3">
      <c r="A27">
        <v>9658</v>
      </c>
      <c r="B27" t="s">
        <v>10757</v>
      </c>
      <c r="C27">
        <v>2011</v>
      </c>
      <c r="D27" s="11">
        <v>40808</v>
      </c>
      <c r="E27" s="11">
        <v>40815</v>
      </c>
      <c r="F27" t="s">
        <v>50</v>
      </c>
      <c r="G27" t="s">
        <v>4708</v>
      </c>
      <c r="H27" t="s">
        <v>4709</v>
      </c>
      <c r="I27" t="s">
        <v>26</v>
      </c>
      <c r="J27" t="s">
        <v>27</v>
      </c>
      <c r="K27" t="s">
        <v>266</v>
      </c>
      <c r="L27" t="s">
        <v>267</v>
      </c>
      <c r="M27">
        <v>10035</v>
      </c>
      <c r="N27" t="s">
        <v>148</v>
      </c>
      <c r="O27" t="s">
        <v>8137</v>
      </c>
      <c r="P27" t="s">
        <v>46</v>
      </c>
      <c r="Q27" t="s">
        <v>68</v>
      </c>
      <c r="R27" t="s">
        <v>8138</v>
      </c>
      <c r="S27">
        <v>13.04</v>
      </c>
      <c r="T27">
        <v>4</v>
      </c>
      <c r="U27">
        <v>0</v>
      </c>
      <c r="V27">
        <v>5.7376000000000005</v>
      </c>
    </row>
    <row r="28" spans="1:22" x14ac:dyDescent="0.3">
      <c r="A28">
        <v>9651</v>
      </c>
      <c r="B28" t="s">
        <v>10755</v>
      </c>
      <c r="C28">
        <v>2013</v>
      </c>
      <c r="D28" s="11">
        <v>41605</v>
      </c>
      <c r="E28" s="11">
        <v>41609</v>
      </c>
      <c r="F28" t="s">
        <v>50</v>
      </c>
      <c r="G28" t="s">
        <v>2757</v>
      </c>
      <c r="H28" t="s">
        <v>2758</v>
      </c>
      <c r="I28" t="s">
        <v>26</v>
      </c>
      <c r="J28" t="s">
        <v>27</v>
      </c>
      <c r="K28" t="s">
        <v>42</v>
      </c>
      <c r="L28" t="s">
        <v>43</v>
      </c>
      <c r="M28">
        <v>90045</v>
      </c>
      <c r="N28" t="s">
        <v>44</v>
      </c>
      <c r="O28" t="s">
        <v>6807</v>
      </c>
      <c r="P28" t="s">
        <v>46</v>
      </c>
      <c r="Q28" t="s">
        <v>68</v>
      </c>
      <c r="R28" t="s">
        <v>6808</v>
      </c>
      <c r="S28">
        <v>37.17</v>
      </c>
      <c r="T28">
        <v>9</v>
      </c>
      <c r="U28">
        <v>0</v>
      </c>
      <c r="V28">
        <v>10.4076</v>
      </c>
    </row>
    <row r="29" spans="1:22" x14ac:dyDescent="0.3">
      <c r="A29">
        <v>9641</v>
      </c>
      <c r="B29" t="s">
        <v>10751</v>
      </c>
      <c r="C29">
        <v>2011</v>
      </c>
      <c r="D29" s="11">
        <v>40609</v>
      </c>
      <c r="E29" s="11">
        <v>40614</v>
      </c>
      <c r="F29" t="s">
        <v>50</v>
      </c>
      <c r="G29" t="s">
        <v>9528</v>
      </c>
      <c r="H29" t="s">
        <v>9529</v>
      </c>
      <c r="I29" t="s">
        <v>41</v>
      </c>
      <c r="J29" t="s">
        <v>27</v>
      </c>
      <c r="K29" t="s">
        <v>95</v>
      </c>
      <c r="L29" t="s">
        <v>96</v>
      </c>
      <c r="M29">
        <v>98103</v>
      </c>
      <c r="N29" t="s">
        <v>44</v>
      </c>
      <c r="O29" t="s">
        <v>472</v>
      </c>
      <c r="P29" t="s">
        <v>46</v>
      </c>
      <c r="Q29" t="s">
        <v>68</v>
      </c>
      <c r="R29" t="s">
        <v>473</v>
      </c>
      <c r="S29">
        <v>20.65</v>
      </c>
      <c r="T29">
        <v>5</v>
      </c>
      <c r="U29">
        <v>0</v>
      </c>
      <c r="V29">
        <v>9.4989999999999988</v>
      </c>
    </row>
    <row r="30" spans="1:22" x14ac:dyDescent="0.3">
      <c r="A30">
        <v>9619</v>
      </c>
      <c r="B30" t="s">
        <v>10739</v>
      </c>
      <c r="C30">
        <v>2014</v>
      </c>
      <c r="D30" s="11">
        <v>41960</v>
      </c>
      <c r="E30" s="11">
        <v>41965</v>
      </c>
      <c r="F30" t="s">
        <v>50</v>
      </c>
      <c r="G30" t="s">
        <v>4287</v>
      </c>
      <c r="H30" t="s">
        <v>4288</v>
      </c>
      <c r="I30" t="s">
        <v>41</v>
      </c>
      <c r="J30" t="s">
        <v>27</v>
      </c>
      <c r="K30" t="s">
        <v>4618</v>
      </c>
      <c r="L30" t="s">
        <v>498</v>
      </c>
      <c r="M30">
        <v>43402</v>
      </c>
      <c r="N30" t="s">
        <v>148</v>
      </c>
      <c r="O30" t="s">
        <v>3552</v>
      </c>
      <c r="P30" t="s">
        <v>46</v>
      </c>
      <c r="Q30" t="s">
        <v>68</v>
      </c>
      <c r="R30" t="s">
        <v>3553</v>
      </c>
      <c r="S30">
        <v>86.352000000000004</v>
      </c>
      <c r="T30">
        <v>3</v>
      </c>
      <c r="U30">
        <v>0.2</v>
      </c>
      <c r="V30">
        <v>5.3969999999999914</v>
      </c>
    </row>
    <row r="31" spans="1:22" x14ac:dyDescent="0.3">
      <c r="A31">
        <v>9617</v>
      </c>
      <c r="B31" t="s">
        <v>10738</v>
      </c>
      <c r="C31">
        <v>2013</v>
      </c>
      <c r="D31" s="11">
        <v>41509</v>
      </c>
      <c r="E31" s="11">
        <v>41516</v>
      </c>
      <c r="F31" t="s">
        <v>50</v>
      </c>
      <c r="G31" t="s">
        <v>3884</v>
      </c>
      <c r="H31" t="s">
        <v>3885</v>
      </c>
      <c r="I31" t="s">
        <v>41</v>
      </c>
      <c r="J31" t="s">
        <v>27</v>
      </c>
      <c r="K31" t="s">
        <v>42</v>
      </c>
      <c r="L31" t="s">
        <v>43</v>
      </c>
      <c r="M31">
        <v>90049</v>
      </c>
      <c r="N31" t="s">
        <v>44</v>
      </c>
      <c r="O31" t="s">
        <v>3233</v>
      </c>
      <c r="P31" t="s">
        <v>46</v>
      </c>
      <c r="Q31" t="s">
        <v>68</v>
      </c>
      <c r="R31" t="s">
        <v>3234</v>
      </c>
      <c r="S31">
        <v>5.76</v>
      </c>
      <c r="T31">
        <v>2</v>
      </c>
      <c r="U31">
        <v>0</v>
      </c>
      <c r="V31">
        <v>1.6703999999999999</v>
      </c>
    </row>
    <row r="32" spans="1:22" x14ac:dyDescent="0.3">
      <c r="A32">
        <v>9589</v>
      </c>
      <c r="B32" t="s">
        <v>10718</v>
      </c>
      <c r="C32">
        <v>2014</v>
      </c>
      <c r="D32" s="11">
        <v>41844</v>
      </c>
      <c r="E32" s="11">
        <v>41849</v>
      </c>
      <c r="F32" t="s">
        <v>50</v>
      </c>
      <c r="G32" t="s">
        <v>5492</v>
      </c>
      <c r="H32" t="s">
        <v>5493</v>
      </c>
      <c r="I32" t="s">
        <v>26</v>
      </c>
      <c r="J32" t="s">
        <v>27</v>
      </c>
      <c r="K32" t="s">
        <v>5697</v>
      </c>
      <c r="L32" t="s">
        <v>211</v>
      </c>
      <c r="M32">
        <v>60090</v>
      </c>
      <c r="N32" t="s">
        <v>105</v>
      </c>
      <c r="O32" t="s">
        <v>490</v>
      </c>
      <c r="P32" t="s">
        <v>46</v>
      </c>
      <c r="Q32" t="s">
        <v>68</v>
      </c>
      <c r="R32" t="s">
        <v>491</v>
      </c>
      <c r="S32">
        <v>121.536</v>
      </c>
      <c r="T32">
        <v>4</v>
      </c>
      <c r="U32">
        <v>0.2</v>
      </c>
      <c r="V32">
        <v>15.191999999999979</v>
      </c>
    </row>
    <row r="33" spans="1:22" x14ac:dyDescent="0.3">
      <c r="A33">
        <v>32</v>
      </c>
      <c r="B33" t="s">
        <v>163</v>
      </c>
      <c r="C33">
        <v>2012</v>
      </c>
      <c r="D33" s="11">
        <v>41169</v>
      </c>
      <c r="E33" s="1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
      <c r="A34">
        <v>9581</v>
      </c>
      <c r="B34" t="s">
        <v>10711</v>
      </c>
      <c r="C34">
        <v>2014</v>
      </c>
      <c r="D34" s="11">
        <v>41897</v>
      </c>
      <c r="E34" s="11">
        <v>41899</v>
      </c>
      <c r="F34" t="s">
        <v>188</v>
      </c>
      <c r="G34" t="s">
        <v>417</v>
      </c>
      <c r="H34" t="s">
        <v>418</v>
      </c>
      <c r="I34" t="s">
        <v>102</v>
      </c>
      <c r="J34" t="s">
        <v>27</v>
      </c>
      <c r="K34" t="s">
        <v>266</v>
      </c>
      <c r="L34" t="s">
        <v>267</v>
      </c>
      <c r="M34">
        <v>10035</v>
      </c>
      <c r="N34" t="s">
        <v>148</v>
      </c>
      <c r="O34" t="s">
        <v>2966</v>
      </c>
      <c r="P34" t="s">
        <v>46</v>
      </c>
      <c r="Q34" t="s">
        <v>68</v>
      </c>
      <c r="R34" t="s">
        <v>2967</v>
      </c>
      <c r="S34">
        <v>29.950000000000003</v>
      </c>
      <c r="T34">
        <v>5</v>
      </c>
      <c r="U34">
        <v>0</v>
      </c>
      <c r="V34">
        <v>8.6854999999999993</v>
      </c>
    </row>
    <row r="35" spans="1:22" x14ac:dyDescent="0.3">
      <c r="A35">
        <v>34</v>
      </c>
      <c r="B35" t="s">
        <v>163</v>
      </c>
      <c r="C35">
        <v>2012</v>
      </c>
      <c r="D35" s="11">
        <v>41169</v>
      </c>
      <c r="E35" s="1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
      <c r="A36">
        <v>9574</v>
      </c>
      <c r="B36" t="s">
        <v>10708</v>
      </c>
      <c r="C36">
        <v>2012</v>
      </c>
      <c r="D36" s="11">
        <v>41176</v>
      </c>
      <c r="E36" s="11">
        <v>41176</v>
      </c>
      <c r="F36" t="s">
        <v>1290</v>
      </c>
      <c r="G36" t="s">
        <v>799</v>
      </c>
      <c r="H36" t="s">
        <v>800</v>
      </c>
      <c r="I36" t="s">
        <v>26</v>
      </c>
      <c r="J36" t="s">
        <v>27</v>
      </c>
      <c r="K36" t="s">
        <v>497</v>
      </c>
      <c r="L36" t="s">
        <v>498</v>
      </c>
      <c r="M36">
        <v>43229</v>
      </c>
      <c r="N36" t="s">
        <v>148</v>
      </c>
      <c r="O36" t="s">
        <v>4162</v>
      </c>
      <c r="P36" t="s">
        <v>46</v>
      </c>
      <c r="Q36" t="s">
        <v>68</v>
      </c>
      <c r="R36" t="s">
        <v>4163</v>
      </c>
      <c r="S36">
        <v>17.12</v>
      </c>
      <c r="T36">
        <v>5</v>
      </c>
      <c r="U36">
        <v>0.2</v>
      </c>
      <c r="V36">
        <v>1.9259999999999975</v>
      </c>
    </row>
    <row r="37" spans="1:22" x14ac:dyDescent="0.3">
      <c r="A37">
        <v>9568</v>
      </c>
      <c r="B37" t="s">
        <v>10706</v>
      </c>
      <c r="C37">
        <v>2011</v>
      </c>
      <c r="D37" s="11">
        <v>40633</v>
      </c>
      <c r="E37" s="11">
        <v>40633</v>
      </c>
      <c r="F37" t="s">
        <v>1290</v>
      </c>
      <c r="G37" t="s">
        <v>1945</v>
      </c>
      <c r="H37" t="s">
        <v>1946</v>
      </c>
      <c r="I37" t="s">
        <v>26</v>
      </c>
      <c r="J37" t="s">
        <v>27</v>
      </c>
      <c r="K37" t="s">
        <v>900</v>
      </c>
      <c r="L37" t="s">
        <v>54</v>
      </c>
      <c r="M37">
        <v>33614</v>
      </c>
      <c r="N37" t="s">
        <v>30</v>
      </c>
      <c r="O37" t="s">
        <v>782</v>
      </c>
      <c r="P37" t="s">
        <v>46</v>
      </c>
      <c r="Q37" t="s">
        <v>68</v>
      </c>
      <c r="R37" t="s">
        <v>783</v>
      </c>
      <c r="S37">
        <v>4.032</v>
      </c>
      <c r="T37">
        <v>2</v>
      </c>
      <c r="U37">
        <v>0.2</v>
      </c>
      <c r="V37">
        <v>1.0584000000000002</v>
      </c>
    </row>
    <row r="38" spans="1:22" x14ac:dyDescent="0.3">
      <c r="A38">
        <v>9516</v>
      </c>
      <c r="B38" t="s">
        <v>10674</v>
      </c>
      <c r="C38">
        <v>2011</v>
      </c>
      <c r="D38" s="11">
        <v>40592</v>
      </c>
      <c r="E38" s="11">
        <v>40599</v>
      </c>
      <c r="F38" t="s">
        <v>50</v>
      </c>
      <c r="G38" t="s">
        <v>951</v>
      </c>
      <c r="H38" t="s">
        <v>952</v>
      </c>
      <c r="I38" t="s">
        <v>26</v>
      </c>
      <c r="J38" t="s">
        <v>27</v>
      </c>
      <c r="K38" t="s">
        <v>303</v>
      </c>
      <c r="L38" t="s">
        <v>211</v>
      </c>
      <c r="M38">
        <v>60653</v>
      </c>
      <c r="N38" t="s">
        <v>105</v>
      </c>
      <c r="O38" t="s">
        <v>4640</v>
      </c>
      <c r="P38" t="s">
        <v>46</v>
      </c>
      <c r="Q38" t="s">
        <v>68</v>
      </c>
      <c r="R38" t="s">
        <v>186</v>
      </c>
      <c r="S38">
        <v>54.207999999999998</v>
      </c>
      <c r="T38">
        <v>14</v>
      </c>
      <c r="U38">
        <v>0.2</v>
      </c>
      <c r="V38">
        <v>8.808799999999998</v>
      </c>
    </row>
    <row r="39" spans="1:22" x14ac:dyDescent="0.3">
      <c r="A39">
        <v>9511</v>
      </c>
      <c r="B39" t="s">
        <v>10669</v>
      </c>
      <c r="C39">
        <v>2013</v>
      </c>
      <c r="D39" s="11">
        <v>41493</v>
      </c>
      <c r="E39" s="11">
        <v>41498</v>
      </c>
      <c r="F39" t="s">
        <v>50</v>
      </c>
      <c r="G39" t="s">
        <v>1851</v>
      </c>
      <c r="H39" t="s">
        <v>1852</v>
      </c>
      <c r="I39" t="s">
        <v>26</v>
      </c>
      <c r="J39" t="s">
        <v>27</v>
      </c>
      <c r="K39" t="s">
        <v>266</v>
      </c>
      <c r="L39" t="s">
        <v>267</v>
      </c>
      <c r="M39">
        <v>10024</v>
      </c>
      <c r="N39" t="s">
        <v>148</v>
      </c>
      <c r="O39" t="s">
        <v>1264</v>
      </c>
      <c r="P39" t="s">
        <v>46</v>
      </c>
      <c r="Q39" t="s">
        <v>68</v>
      </c>
      <c r="R39" t="s">
        <v>1265</v>
      </c>
      <c r="S39">
        <v>38.339999999999996</v>
      </c>
      <c r="T39">
        <v>9</v>
      </c>
      <c r="U39">
        <v>0</v>
      </c>
      <c r="V39">
        <v>15.7194</v>
      </c>
    </row>
    <row r="40" spans="1:22" x14ac:dyDescent="0.3">
      <c r="A40">
        <v>9509</v>
      </c>
      <c r="B40" t="s">
        <v>10668</v>
      </c>
      <c r="C40">
        <v>2011</v>
      </c>
      <c r="D40" s="11">
        <v>40638</v>
      </c>
      <c r="E40" s="11">
        <v>40640</v>
      </c>
      <c r="F40" t="s">
        <v>23</v>
      </c>
      <c r="G40" t="s">
        <v>665</v>
      </c>
      <c r="H40" t="s">
        <v>666</v>
      </c>
      <c r="I40" t="s">
        <v>26</v>
      </c>
      <c r="J40" t="s">
        <v>27</v>
      </c>
      <c r="K40" t="s">
        <v>6668</v>
      </c>
      <c r="L40" t="s">
        <v>238</v>
      </c>
      <c r="M40">
        <v>48127</v>
      </c>
      <c r="N40" t="s">
        <v>105</v>
      </c>
      <c r="O40" t="s">
        <v>780</v>
      </c>
      <c r="P40" t="s">
        <v>46</v>
      </c>
      <c r="Q40" t="s">
        <v>68</v>
      </c>
      <c r="R40" t="s">
        <v>781</v>
      </c>
      <c r="S40">
        <v>13.89</v>
      </c>
      <c r="T40">
        <v>3</v>
      </c>
      <c r="U40">
        <v>0</v>
      </c>
      <c r="V40">
        <v>4.5836999999999994</v>
      </c>
    </row>
    <row r="41" spans="1:22" x14ac:dyDescent="0.3">
      <c r="A41">
        <v>9507</v>
      </c>
      <c r="B41" t="s">
        <v>10668</v>
      </c>
      <c r="C41">
        <v>2011</v>
      </c>
      <c r="D41" s="11">
        <v>40638</v>
      </c>
      <c r="E41" s="11">
        <v>40640</v>
      </c>
      <c r="F41" t="s">
        <v>23</v>
      </c>
      <c r="G41" t="s">
        <v>665</v>
      </c>
      <c r="H41" t="s">
        <v>666</v>
      </c>
      <c r="I41" t="s">
        <v>26</v>
      </c>
      <c r="J41" t="s">
        <v>27</v>
      </c>
      <c r="K41" t="s">
        <v>6668</v>
      </c>
      <c r="L41" t="s">
        <v>238</v>
      </c>
      <c r="M41">
        <v>48127</v>
      </c>
      <c r="N41" t="s">
        <v>105</v>
      </c>
      <c r="O41" t="s">
        <v>3206</v>
      </c>
      <c r="P41" t="s">
        <v>46</v>
      </c>
      <c r="Q41" t="s">
        <v>68</v>
      </c>
      <c r="R41" t="s">
        <v>3207</v>
      </c>
      <c r="S41">
        <v>26.7</v>
      </c>
      <c r="T41">
        <v>2</v>
      </c>
      <c r="U41">
        <v>0</v>
      </c>
      <c r="V41">
        <v>7.4759999999999991</v>
      </c>
    </row>
    <row r="42" spans="1:22" x14ac:dyDescent="0.3">
      <c r="A42">
        <v>9504</v>
      </c>
      <c r="B42" t="s">
        <v>10666</v>
      </c>
      <c r="C42">
        <v>2013</v>
      </c>
      <c r="D42" s="11">
        <v>41387</v>
      </c>
      <c r="E42" s="11">
        <v>41394</v>
      </c>
      <c r="F42" t="s">
        <v>50</v>
      </c>
      <c r="G42" t="s">
        <v>3881</v>
      </c>
      <c r="H42" t="s">
        <v>3882</v>
      </c>
      <c r="I42" t="s">
        <v>26</v>
      </c>
      <c r="J42" t="s">
        <v>27</v>
      </c>
      <c r="K42" t="s">
        <v>7569</v>
      </c>
      <c r="L42" t="s">
        <v>267</v>
      </c>
      <c r="M42">
        <v>13440</v>
      </c>
      <c r="N42" t="s">
        <v>148</v>
      </c>
      <c r="O42" t="s">
        <v>2535</v>
      </c>
      <c r="P42" t="s">
        <v>46</v>
      </c>
      <c r="Q42" t="s">
        <v>68</v>
      </c>
      <c r="R42" t="s">
        <v>2536</v>
      </c>
      <c r="S42">
        <v>2.88</v>
      </c>
      <c r="T42">
        <v>1</v>
      </c>
      <c r="U42">
        <v>0</v>
      </c>
      <c r="V42">
        <v>0.80640000000000001</v>
      </c>
    </row>
    <row r="43" spans="1:22" x14ac:dyDescent="0.3">
      <c r="A43">
        <v>9503</v>
      </c>
      <c r="B43" t="s">
        <v>10666</v>
      </c>
      <c r="C43">
        <v>2013</v>
      </c>
      <c r="D43" s="11">
        <v>41387</v>
      </c>
      <c r="E43" s="11">
        <v>41394</v>
      </c>
      <c r="F43" t="s">
        <v>50</v>
      </c>
      <c r="G43" t="s">
        <v>3881</v>
      </c>
      <c r="H43" t="s">
        <v>3882</v>
      </c>
      <c r="I43" t="s">
        <v>26</v>
      </c>
      <c r="J43" t="s">
        <v>27</v>
      </c>
      <c r="K43" t="s">
        <v>7569</v>
      </c>
      <c r="L43" t="s">
        <v>267</v>
      </c>
      <c r="M43">
        <v>13440</v>
      </c>
      <c r="N43" t="s">
        <v>148</v>
      </c>
      <c r="O43" t="s">
        <v>8249</v>
      </c>
      <c r="P43" t="s">
        <v>46</v>
      </c>
      <c r="Q43" t="s">
        <v>68</v>
      </c>
      <c r="R43" t="s">
        <v>8250</v>
      </c>
      <c r="S43">
        <v>32.129999999999995</v>
      </c>
      <c r="T43">
        <v>9</v>
      </c>
      <c r="U43">
        <v>0</v>
      </c>
      <c r="V43">
        <v>8.3537999999999997</v>
      </c>
    </row>
    <row r="44" spans="1:22" x14ac:dyDescent="0.3">
      <c r="A44">
        <v>9492</v>
      </c>
      <c r="B44" t="s">
        <v>10659</v>
      </c>
      <c r="C44">
        <v>2014</v>
      </c>
      <c r="D44" s="11">
        <v>41643</v>
      </c>
      <c r="E44" s="11">
        <v>41647</v>
      </c>
      <c r="F44" t="s">
        <v>50</v>
      </c>
      <c r="G44" t="s">
        <v>1734</v>
      </c>
      <c r="H44" t="s">
        <v>1735</v>
      </c>
      <c r="I44" t="s">
        <v>26</v>
      </c>
      <c r="J44" t="s">
        <v>27</v>
      </c>
      <c r="K44" t="s">
        <v>127</v>
      </c>
      <c r="L44" t="s">
        <v>43</v>
      </c>
      <c r="M44">
        <v>94110</v>
      </c>
      <c r="N44" t="s">
        <v>44</v>
      </c>
      <c r="O44" t="s">
        <v>5206</v>
      </c>
      <c r="P44" t="s">
        <v>46</v>
      </c>
      <c r="Q44" t="s">
        <v>68</v>
      </c>
      <c r="R44" t="s">
        <v>5207</v>
      </c>
      <c r="S44">
        <v>9.120000000000001</v>
      </c>
      <c r="T44">
        <v>3</v>
      </c>
      <c r="U44">
        <v>0</v>
      </c>
      <c r="V44">
        <v>3.1007999999999996</v>
      </c>
    </row>
    <row r="45" spans="1:22" x14ac:dyDescent="0.3">
      <c r="A45">
        <v>9490</v>
      </c>
      <c r="B45" t="s">
        <v>10658</v>
      </c>
      <c r="C45">
        <v>2013</v>
      </c>
      <c r="D45" s="11">
        <v>41492</v>
      </c>
      <c r="E45" s="11">
        <v>41498</v>
      </c>
      <c r="F45" t="s">
        <v>50</v>
      </c>
      <c r="G45" t="s">
        <v>6865</v>
      </c>
      <c r="H45" t="s">
        <v>6866</v>
      </c>
      <c r="I45" t="s">
        <v>41</v>
      </c>
      <c r="J45" t="s">
        <v>27</v>
      </c>
      <c r="K45" t="s">
        <v>1681</v>
      </c>
      <c r="L45" t="s">
        <v>358</v>
      </c>
      <c r="M45">
        <v>35810</v>
      </c>
      <c r="N45" t="s">
        <v>30</v>
      </c>
      <c r="O45" t="s">
        <v>5148</v>
      </c>
      <c r="P45" t="s">
        <v>46</v>
      </c>
      <c r="Q45" t="s">
        <v>68</v>
      </c>
      <c r="R45" t="s">
        <v>5149</v>
      </c>
      <c r="S45">
        <v>197.04999999999998</v>
      </c>
      <c r="T45">
        <v>7</v>
      </c>
      <c r="U45">
        <v>0</v>
      </c>
      <c r="V45">
        <v>59.114999999999981</v>
      </c>
    </row>
    <row r="46" spans="1:22" x14ac:dyDescent="0.3">
      <c r="A46">
        <v>9484</v>
      </c>
      <c r="B46" t="s">
        <v>10653</v>
      </c>
      <c r="C46">
        <v>2011</v>
      </c>
      <c r="D46" s="11">
        <v>40746</v>
      </c>
      <c r="E46" s="11">
        <v>40752</v>
      </c>
      <c r="F46" t="s">
        <v>50</v>
      </c>
      <c r="G46" t="s">
        <v>3676</v>
      </c>
      <c r="H46" t="s">
        <v>3677</v>
      </c>
      <c r="I46" t="s">
        <v>102</v>
      </c>
      <c r="J46" t="s">
        <v>27</v>
      </c>
      <c r="K46" t="s">
        <v>42</v>
      </c>
      <c r="L46" t="s">
        <v>43</v>
      </c>
      <c r="M46">
        <v>90008</v>
      </c>
      <c r="N46" t="s">
        <v>44</v>
      </c>
      <c r="O46" t="s">
        <v>1367</v>
      </c>
      <c r="P46" t="s">
        <v>46</v>
      </c>
      <c r="Q46" t="s">
        <v>68</v>
      </c>
      <c r="R46" t="s">
        <v>1368</v>
      </c>
      <c r="S46">
        <v>19.68</v>
      </c>
      <c r="T46">
        <v>6</v>
      </c>
      <c r="U46">
        <v>0</v>
      </c>
      <c r="V46">
        <v>6.4943999999999988</v>
      </c>
    </row>
    <row r="47" spans="1:22" x14ac:dyDescent="0.3">
      <c r="A47">
        <v>9464</v>
      </c>
      <c r="B47" t="s">
        <v>10644</v>
      </c>
      <c r="C47">
        <v>2011</v>
      </c>
      <c r="D47" s="11">
        <v>40602</v>
      </c>
      <c r="E47" s="11">
        <v>40605</v>
      </c>
      <c r="F47" t="s">
        <v>188</v>
      </c>
      <c r="G47" t="s">
        <v>4869</v>
      </c>
      <c r="H47" t="s">
        <v>4870</v>
      </c>
      <c r="I47" t="s">
        <v>26</v>
      </c>
      <c r="J47" t="s">
        <v>27</v>
      </c>
      <c r="K47" t="s">
        <v>497</v>
      </c>
      <c r="L47" t="s">
        <v>498</v>
      </c>
      <c r="M47">
        <v>43229</v>
      </c>
      <c r="N47" t="s">
        <v>148</v>
      </c>
      <c r="O47" t="s">
        <v>1889</v>
      </c>
      <c r="P47" t="s">
        <v>46</v>
      </c>
      <c r="Q47" t="s">
        <v>68</v>
      </c>
      <c r="R47" t="s">
        <v>1890</v>
      </c>
      <c r="S47">
        <v>19.456000000000003</v>
      </c>
      <c r="T47">
        <v>4</v>
      </c>
      <c r="U47">
        <v>0.2</v>
      </c>
      <c r="V47">
        <v>3.4047999999999981</v>
      </c>
    </row>
    <row r="48" spans="1:22" x14ac:dyDescent="0.3">
      <c r="A48">
        <v>9459</v>
      </c>
      <c r="B48" t="s">
        <v>10640</v>
      </c>
      <c r="C48">
        <v>2011</v>
      </c>
      <c r="D48" s="11">
        <v>40825</v>
      </c>
      <c r="E48" s="11">
        <v>40830</v>
      </c>
      <c r="F48" t="s">
        <v>50</v>
      </c>
      <c r="G48" t="s">
        <v>711</v>
      </c>
      <c r="H48" t="s">
        <v>712</v>
      </c>
      <c r="I48" t="s">
        <v>26</v>
      </c>
      <c r="J48" t="s">
        <v>27</v>
      </c>
      <c r="K48" t="s">
        <v>127</v>
      </c>
      <c r="L48" t="s">
        <v>43</v>
      </c>
      <c r="M48">
        <v>94122</v>
      </c>
      <c r="N48" t="s">
        <v>44</v>
      </c>
      <c r="O48" t="s">
        <v>1122</v>
      </c>
      <c r="P48" t="s">
        <v>46</v>
      </c>
      <c r="Q48" t="s">
        <v>68</v>
      </c>
      <c r="R48" t="s">
        <v>1123</v>
      </c>
      <c r="S48">
        <v>144.60000000000002</v>
      </c>
      <c r="T48">
        <v>3</v>
      </c>
      <c r="U48">
        <v>0</v>
      </c>
      <c r="V48">
        <v>41.933999999999983</v>
      </c>
    </row>
    <row r="49" spans="1:22" x14ac:dyDescent="0.3">
      <c r="A49">
        <v>9443</v>
      </c>
      <c r="B49" t="s">
        <v>10625</v>
      </c>
      <c r="C49">
        <v>2014</v>
      </c>
      <c r="D49" s="11">
        <v>41737</v>
      </c>
      <c r="E49" s="11">
        <v>41741</v>
      </c>
      <c r="F49" t="s">
        <v>50</v>
      </c>
      <c r="G49" t="s">
        <v>3044</v>
      </c>
      <c r="H49" t="s">
        <v>3045</v>
      </c>
      <c r="I49" t="s">
        <v>102</v>
      </c>
      <c r="J49" t="s">
        <v>27</v>
      </c>
      <c r="K49" t="s">
        <v>1521</v>
      </c>
      <c r="L49" t="s">
        <v>54</v>
      </c>
      <c r="M49">
        <v>32216</v>
      </c>
      <c r="N49" t="s">
        <v>30</v>
      </c>
      <c r="O49" t="s">
        <v>1567</v>
      </c>
      <c r="P49" t="s">
        <v>46</v>
      </c>
      <c r="Q49" t="s">
        <v>68</v>
      </c>
      <c r="R49" t="s">
        <v>1568</v>
      </c>
      <c r="S49">
        <v>16.256</v>
      </c>
      <c r="T49">
        <v>2</v>
      </c>
      <c r="U49">
        <v>0.2</v>
      </c>
      <c r="V49">
        <v>1.2192000000000007</v>
      </c>
    </row>
    <row r="50" spans="1:22" x14ac:dyDescent="0.3">
      <c r="A50">
        <v>9435</v>
      </c>
      <c r="B50" t="s">
        <v>10616</v>
      </c>
      <c r="C50">
        <v>2012</v>
      </c>
      <c r="D50" s="11">
        <v>41138</v>
      </c>
      <c r="E50" s="11">
        <v>41144</v>
      </c>
      <c r="F50" t="s">
        <v>50</v>
      </c>
      <c r="G50" t="s">
        <v>519</v>
      </c>
      <c r="H50" t="s">
        <v>520</v>
      </c>
      <c r="I50" t="s">
        <v>26</v>
      </c>
      <c r="J50" t="s">
        <v>27</v>
      </c>
      <c r="K50" t="s">
        <v>1385</v>
      </c>
      <c r="L50" t="s">
        <v>310</v>
      </c>
      <c r="M50">
        <v>85345</v>
      </c>
      <c r="N50" t="s">
        <v>44</v>
      </c>
      <c r="O50" t="s">
        <v>3079</v>
      </c>
      <c r="P50" t="s">
        <v>46</v>
      </c>
      <c r="Q50" t="s">
        <v>68</v>
      </c>
      <c r="R50" t="s">
        <v>3080</v>
      </c>
      <c r="S50">
        <v>10.272000000000002</v>
      </c>
      <c r="T50">
        <v>3</v>
      </c>
      <c r="U50">
        <v>0.2</v>
      </c>
      <c r="V50">
        <v>1.1555999999999984</v>
      </c>
    </row>
    <row r="51" spans="1:22" x14ac:dyDescent="0.3">
      <c r="A51">
        <v>9427</v>
      </c>
      <c r="B51" t="s">
        <v>10611</v>
      </c>
      <c r="C51">
        <v>2013</v>
      </c>
      <c r="D51" s="11">
        <v>41533</v>
      </c>
      <c r="E51" s="11">
        <v>41538</v>
      </c>
      <c r="F51" t="s">
        <v>50</v>
      </c>
      <c r="G51" t="s">
        <v>7308</v>
      </c>
      <c r="H51" t="s">
        <v>7309</v>
      </c>
      <c r="I51" t="s">
        <v>26</v>
      </c>
      <c r="J51" t="s">
        <v>27</v>
      </c>
      <c r="K51" t="s">
        <v>95</v>
      </c>
      <c r="L51" t="s">
        <v>96</v>
      </c>
      <c r="M51">
        <v>98105</v>
      </c>
      <c r="N51" t="s">
        <v>44</v>
      </c>
      <c r="O51" t="s">
        <v>7474</v>
      </c>
      <c r="P51" t="s">
        <v>46</v>
      </c>
      <c r="Q51" t="s">
        <v>68</v>
      </c>
      <c r="R51" t="s">
        <v>7475</v>
      </c>
      <c r="S51">
        <v>35.4</v>
      </c>
      <c r="T51">
        <v>5</v>
      </c>
      <c r="U51">
        <v>0</v>
      </c>
      <c r="V51">
        <v>13.452000000000002</v>
      </c>
    </row>
    <row r="52" spans="1:22" x14ac:dyDescent="0.3">
      <c r="A52">
        <v>9400</v>
      </c>
      <c r="B52" t="s">
        <v>10592</v>
      </c>
      <c r="C52">
        <v>2013</v>
      </c>
      <c r="D52" s="11">
        <v>41590</v>
      </c>
      <c r="E52" s="11">
        <v>41594</v>
      </c>
      <c r="F52" t="s">
        <v>50</v>
      </c>
      <c r="G52" t="s">
        <v>10593</v>
      </c>
      <c r="H52" t="s">
        <v>10594</v>
      </c>
      <c r="I52" t="s">
        <v>26</v>
      </c>
      <c r="J52" t="s">
        <v>27</v>
      </c>
      <c r="K52" t="s">
        <v>10595</v>
      </c>
      <c r="L52" t="s">
        <v>211</v>
      </c>
      <c r="M52">
        <v>60004</v>
      </c>
      <c r="N52" t="s">
        <v>105</v>
      </c>
      <c r="O52" t="s">
        <v>1942</v>
      </c>
      <c r="P52" t="s">
        <v>46</v>
      </c>
      <c r="Q52" t="s">
        <v>68</v>
      </c>
      <c r="R52" t="s">
        <v>1943</v>
      </c>
      <c r="S52">
        <v>14.111999999999998</v>
      </c>
      <c r="T52">
        <v>6</v>
      </c>
      <c r="U52">
        <v>0.2</v>
      </c>
      <c r="V52">
        <v>1.2348000000000008</v>
      </c>
    </row>
    <row r="53" spans="1:22" x14ac:dyDescent="0.3">
      <c r="A53">
        <v>9383</v>
      </c>
      <c r="B53" t="s">
        <v>10584</v>
      </c>
      <c r="C53">
        <v>2011</v>
      </c>
      <c r="D53" s="11">
        <v>40900</v>
      </c>
      <c r="E53" s="11">
        <v>40904</v>
      </c>
      <c r="F53" t="s">
        <v>23</v>
      </c>
      <c r="G53" t="s">
        <v>965</v>
      </c>
      <c r="H53" t="s">
        <v>966</v>
      </c>
      <c r="I53" t="s">
        <v>26</v>
      </c>
      <c r="J53" t="s">
        <v>27</v>
      </c>
      <c r="K53" t="s">
        <v>900</v>
      </c>
      <c r="L53" t="s">
        <v>54</v>
      </c>
      <c r="M53">
        <v>33614</v>
      </c>
      <c r="N53" t="s">
        <v>30</v>
      </c>
      <c r="O53" t="s">
        <v>287</v>
      </c>
      <c r="P53" t="s">
        <v>46</v>
      </c>
      <c r="Q53" t="s">
        <v>68</v>
      </c>
      <c r="R53" t="s">
        <v>288</v>
      </c>
      <c r="S53">
        <v>1.3440000000000001</v>
      </c>
      <c r="T53">
        <v>1</v>
      </c>
      <c r="U53">
        <v>0.2</v>
      </c>
      <c r="V53">
        <v>0.504</v>
      </c>
    </row>
    <row r="54" spans="1:22" x14ac:dyDescent="0.3">
      <c r="A54">
        <v>9356</v>
      </c>
      <c r="B54" t="s">
        <v>10567</v>
      </c>
      <c r="C54">
        <v>2012</v>
      </c>
      <c r="D54" s="11">
        <v>41244</v>
      </c>
      <c r="E54" s="11">
        <v>41248</v>
      </c>
      <c r="F54" t="s">
        <v>50</v>
      </c>
      <c r="G54" t="s">
        <v>182</v>
      </c>
      <c r="H54" t="s">
        <v>183</v>
      </c>
      <c r="I54" t="s">
        <v>102</v>
      </c>
      <c r="J54" t="s">
        <v>27</v>
      </c>
      <c r="K54" t="s">
        <v>328</v>
      </c>
      <c r="L54" t="s">
        <v>238</v>
      </c>
      <c r="M54">
        <v>49201</v>
      </c>
      <c r="N54" t="s">
        <v>105</v>
      </c>
      <c r="O54" t="s">
        <v>4229</v>
      </c>
      <c r="P54" t="s">
        <v>46</v>
      </c>
      <c r="Q54" t="s">
        <v>68</v>
      </c>
      <c r="R54" t="s">
        <v>4230</v>
      </c>
      <c r="S54">
        <v>3.64</v>
      </c>
      <c r="T54">
        <v>2</v>
      </c>
      <c r="U54">
        <v>0</v>
      </c>
      <c r="V54">
        <v>1.0192000000000001</v>
      </c>
    </row>
    <row r="55" spans="1:22" x14ac:dyDescent="0.3">
      <c r="A55">
        <v>9329</v>
      </c>
      <c r="B55" t="s">
        <v>10554</v>
      </c>
      <c r="C55">
        <v>2014</v>
      </c>
      <c r="D55" s="11">
        <v>41890</v>
      </c>
      <c r="E55" s="11">
        <v>41893</v>
      </c>
      <c r="F55" t="s">
        <v>188</v>
      </c>
      <c r="G55" t="s">
        <v>3528</v>
      </c>
      <c r="H55" t="s">
        <v>3529</v>
      </c>
      <c r="I55" t="s">
        <v>26</v>
      </c>
      <c r="J55" t="s">
        <v>27</v>
      </c>
      <c r="K55" t="s">
        <v>2534</v>
      </c>
      <c r="L55" t="s">
        <v>96</v>
      </c>
      <c r="M55">
        <v>98026</v>
      </c>
      <c r="N55" t="s">
        <v>44</v>
      </c>
      <c r="O55" t="s">
        <v>6389</v>
      </c>
      <c r="P55" t="s">
        <v>46</v>
      </c>
      <c r="Q55" t="s">
        <v>68</v>
      </c>
      <c r="R55" t="s">
        <v>6390</v>
      </c>
      <c r="S55">
        <v>25.98</v>
      </c>
      <c r="T55">
        <v>1</v>
      </c>
      <c r="U55">
        <v>0</v>
      </c>
      <c r="V55">
        <v>7.2744</v>
      </c>
    </row>
    <row r="56" spans="1:22" x14ac:dyDescent="0.3">
      <c r="A56">
        <v>9313</v>
      </c>
      <c r="B56" t="s">
        <v>10545</v>
      </c>
      <c r="C56">
        <v>2014</v>
      </c>
      <c r="D56" s="11">
        <v>41705</v>
      </c>
      <c r="E56" s="11">
        <v>41711</v>
      </c>
      <c r="F56" t="s">
        <v>50</v>
      </c>
      <c r="G56" t="s">
        <v>3178</v>
      </c>
      <c r="H56" t="s">
        <v>3179</v>
      </c>
      <c r="I56" t="s">
        <v>26</v>
      </c>
      <c r="J56" t="s">
        <v>27</v>
      </c>
      <c r="K56" t="s">
        <v>815</v>
      </c>
      <c r="L56" t="s">
        <v>104</v>
      </c>
      <c r="M56">
        <v>75220</v>
      </c>
      <c r="N56" t="s">
        <v>105</v>
      </c>
      <c r="O56" t="s">
        <v>1561</v>
      </c>
      <c r="P56" t="s">
        <v>46</v>
      </c>
      <c r="Q56" t="s">
        <v>68</v>
      </c>
      <c r="R56" t="s">
        <v>1562</v>
      </c>
      <c r="S56">
        <v>63.488</v>
      </c>
      <c r="T56">
        <v>4</v>
      </c>
      <c r="U56">
        <v>0.2</v>
      </c>
      <c r="V56">
        <v>4.7616000000000014</v>
      </c>
    </row>
    <row r="57" spans="1:22" x14ac:dyDescent="0.3">
      <c r="A57">
        <v>9310</v>
      </c>
      <c r="B57" t="s">
        <v>10543</v>
      </c>
      <c r="C57">
        <v>2011</v>
      </c>
      <c r="D57" s="11">
        <v>40627</v>
      </c>
      <c r="E57" s="11">
        <v>40632</v>
      </c>
      <c r="F57" t="s">
        <v>50</v>
      </c>
      <c r="G57" t="s">
        <v>2052</v>
      </c>
      <c r="H57" t="s">
        <v>2053</v>
      </c>
      <c r="I57" t="s">
        <v>26</v>
      </c>
      <c r="J57" t="s">
        <v>27</v>
      </c>
      <c r="K57" t="s">
        <v>127</v>
      </c>
      <c r="L57" t="s">
        <v>43</v>
      </c>
      <c r="M57">
        <v>94110</v>
      </c>
      <c r="N57" t="s">
        <v>44</v>
      </c>
      <c r="O57" t="s">
        <v>2949</v>
      </c>
      <c r="P57" t="s">
        <v>46</v>
      </c>
      <c r="Q57" t="s">
        <v>68</v>
      </c>
      <c r="R57" t="s">
        <v>2950</v>
      </c>
      <c r="S57">
        <v>25.44</v>
      </c>
      <c r="T57">
        <v>6</v>
      </c>
      <c r="U57">
        <v>0</v>
      </c>
      <c r="V57">
        <v>9.9215999999999998</v>
      </c>
    </row>
    <row r="58" spans="1:22" x14ac:dyDescent="0.3">
      <c r="A58">
        <v>9308</v>
      </c>
      <c r="B58" t="s">
        <v>10543</v>
      </c>
      <c r="C58">
        <v>2011</v>
      </c>
      <c r="D58" s="11">
        <v>40627</v>
      </c>
      <c r="E58" s="11">
        <v>40632</v>
      </c>
      <c r="F58" t="s">
        <v>50</v>
      </c>
      <c r="G58" t="s">
        <v>2052</v>
      </c>
      <c r="H58" t="s">
        <v>2053</v>
      </c>
      <c r="I58" t="s">
        <v>26</v>
      </c>
      <c r="J58" t="s">
        <v>27</v>
      </c>
      <c r="K58" t="s">
        <v>127</v>
      </c>
      <c r="L58" t="s">
        <v>43</v>
      </c>
      <c r="M58">
        <v>94110</v>
      </c>
      <c r="N58" t="s">
        <v>44</v>
      </c>
      <c r="O58" t="s">
        <v>6109</v>
      </c>
      <c r="P58" t="s">
        <v>46</v>
      </c>
      <c r="Q58" t="s">
        <v>68</v>
      </c>
      <c r="R58" t="s">
        <v>6110</v>
      </c>
      <c r="S58">
        <v>14.88</v>
      </c>
      <c r="T58">
        <v>2</v>
      </c>
      <c r="U58">
        <v>0</v>
      </c>
      <c r="V58">
        <v>3.7200000000000006</v>
      </c>
    </row>
    <row r="59" spans="1:22" x14ac:dyDescent="0.3">
      <c r="A59">
        <v>9307</v>
      </c>
      <c r="B59" t="s">
        <v>10543</v>
      </c>
      <c r="C59">
        <v>2011</v>
      </c>
      <c r="D59" s="11">
        <v>40627</v>
      </c>
      <c r="E59" s="11">
        <v>40632</v>
      </c>
      <c r="F59" t="s">
        <v>50</v>
      </c>
      <c r="G59" t="s">
        <v>2052</v>
      </c>
      <c r="H59" t="s">
        <v>2053</v>
      </c>
      <c r="I59" t="s">
        <v>26</v>
      </c>
      <c r="J59" t="s">
        <v>27</v>
      </c>
      <c r="K59" t="s">
        <v>127</v>
      </c>
      <c r="L59" t="s">
        <v>43</v>
      </c>
      <c r="M59">
        <v>94110</v>
      </c>
      <c r="N59" t="s">
        <v>44</v>
      </c>
      <c r="O59" t="s">
        <v>3716</v>
      </c>
      <c r="P59" t="s">
        <v>46</v>
      </c>
      <c r="Q59" t="s">
        <v>68</v>
      </c>
      <c r="R59" t="s">
        <v>3717</v>
      </c>
      <c r="S59">
        <v>6.56</v>
      </c>
      <c r="T59">
        <v>2</v>
      </c>
      <c r="U59">
        <v>0</v>
      </c>
      <c r="V59">
        <v>1.9023999999999992</v>
      </c>
    </row>
    <row r="60" spans="1:22" x14ac:dyDescent="0.3">
      <c r="A60">
        <v>9306</v>
      </c>
      <c r="B60" t="s">
        <v>10542</v>
      </c>
      <c r="C60">
        <v>2012</v>
      </c>
      <c r="D60" s="11">
        <v>41171</v>
      </c>
      <c r="E60" s="11">
        <v>41176</v>
      </c>
      <c r="F60" t="s">
        <v>50</v>
      </c>
      <c r="G60" t="s">
        <v>8228</v>
      </c>
      <c r="H60" t="s">
        <v>8229</v>
      </c>
      <c r="I60" t="s">
        <v>102</v>
      </c>
      <c r="J60" t="s">
        <v>27</v>
      </c>
      <c r="K60" t="s">
        <v>6671</v>
      </c>
      <c r="L60" t="s">
        <v>668</v>
      </c>
      <c r="M60">
        <v>87505</v>
      </c>
      <c r="N60" t="s">
        <v>44</v>
      </c>
      <c r="O60" t="s">
        <v>7341</v>
      </c>
      <c r="P60" t="s">
        <v>46</v>
      </c>
      <c r="Q60" t="s">
        <v>68</v>
      </c>
      <c r="R60" t="s">
        <v>7342</v>
      </c>
      <c r="S60">
        <v>8.4</v>
      </c>
      <c r="T60">
        <v>5</v>
      </c>
      <c r="U60">
        <v>0</v>
      </c>
      <c r="V60">
        <v>2.1840000000000002</v>
      </c>
    </row>
    <row r="61" spans="1:22" x14ac:dyDescent="0.3">
      <c r="A61">
        <v>9303</v>
      </c>
      <c r="B61" t="s">
        <v>10541</v>
      </c>
      <c r="C61">
        <v>2012</v>
      </c>
      <c r="D61" s="11">
        <v>41017</v>
      </c>
      <c r="E61" s="11">
        <v>41021</v>
      </c>
      <c r="F61" t="s">
        <v>23</v>
      </c>
      <c r="G61" t="s">
        <v>1477</v>
      </c>
      <c r="H61" t="s">
        <v>1478</v>
      </c>
      <c r="I61" t="s">
        <v>41</v>
      </c>
      <c r="J61" t="s">
        <v>27</v>
      </c>
      <c r="K61" t="s">
        <v>7289</v>
      </c>
      <c r="L61" t="s">
        <v>104</v>
      </c>
      <c r="M61">
        <v>78501</v>
      </c>
      <c r="N61" t="s">
        <v>105</v>
      </c>
      <c r="O61" t="s">
        <v>7097</v>
      </c>
      <c r="P61" t="s">
        <v>46</v>
      </c>
      <c r="Q61" t="s">
        <v>68</v>
      </c>
      <c r="R61" t="s">
        <v>7098</v>
      </c>
      <c r="S61">
        <v>7.8719999999999999</v>
      </c>
      <c r="T61">
        <v>3</v>
      </c>
      <c r="U61">
        <v>0.2</v>
      </c>
      <c r="V61">
        <v>0.88559999999999883</v>
      </c>
    </row>
    <row r="62" spans="1:22" x14ac:dyDescent="0.3">
      <c r="A62">
        <v>9299</v>
      </c>
      <c r="B62" t="s">
        <v>10541</v>
      </c>
      <c r="C62">
        <v>2012</v>
      </c>
      <c r="D62" s="11">
        <v>41017</v>
      </c>
      <c r="E62" s="11">
        <v>41021</v>
      </c>
      <c r="F62" t="s">
        <v>23</v>
      </c>
      <c r="G62" t="s">
        <v>1477</v>
      </c>
      <c r="H62" t="s">
        <v>1478</v>
      </c>
      <c r="I62" t="s">
        <v>41</v>
      </c>
      <c r="J62" t="s">
        <v>27</v>
      </c>
      <c r="K62" t="s">
        <v>7289</v>
      </c>
      <c r="L62" t="s">
        <v>104</v>
      </c>
      <c r="M62">
        <v>78501</v>
      </c>
      <c r="N62" t="s">
        <v>105</v>
      </c>
      <c r="O62" t="s">
        <v>1159</v>
      </c>
      <c r="P62" t="s">
        <v>46</v>
      </c>
      <c r="Q62" t="s">
        <v>68</v>
      </c>
      <c r="R62" t="s">
        <v>1160</v>
      </c>
      <c r="S62">
        <v>74.352000000000004</v>
      </c>
      <c r="T62">
        <v>3</v>
      </c>
      <c r="U62">
        <v>0.2</v>
      </c>
      <c r="V62">
        <v>6.5057999999999971</v>
      </c>
    </row>
    <row r="63" spans="1:22" x14ac:dyDescent="0.3">
      <c r="A63">
        <v>62</v>
      </c>
      <c r="B63" t="s">
        <v>273</v>
      </c>
      <c r="C63">
        <v>2013</v>
      </c>
      <c r="D63" s="11">
        <v>41443</v>
      </c>
      <c r="E63" s="1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9291</v>
      </c>
      <c r="B64" t="s">
        <v>10536</v>
      </c>
      <c r="C64">
        <v>2011</v>
      </c>
      <c r="D64" s="11">
        <v>40809</v>
      </c>
      <c r="E64" s="11">
        <v>40811</v>
      </c>
      <c r="F64" t="s">
        <v>188</v>
      </c>
      <c r="G64" t="s">
        <v>5615</v>
      </c>
      <c r="H64" t="s">
        <v>5616</v>
      </c>
      <c r="I64" t="s">
        <v>26</v>
      </c>
      <c r="J64" t="s">
        <v>27</v>
      </c>
      <c r="K64" t="s">
        <v>244</v>
      </c>
      <c r="L64" t="s">
        <v>245</v>
      </c>
      <c r="M64">
        <v>19901</v>
      </c>
      <c r="N64" t="s">
        <v>148</v>
      </c>
      <c r="O64" t="s">
        <v>3268</v>
      </c>
      <c r="P64" t="s">
        <v>46</v>
      </c>
      <c r="Q64" t="s">
        <v>68</v>
      </c>
      <c r="R64" t="s">
        <v>3269</v>
      </c>
      <c r="S64">
        <v>9.84</v>
      </c>
      <c r="T64">
        <v>3</v>
      </c>
      <c r="U64">
        <v>0</v>
      </c>
      <c r="V64">
        <v>2.8535999999999988</v>
      </c>
    </row>
    <row r="65" spans="1:22" x14ac:dyDescent="0.3">
      <c r="A65">
        <v>9275</v>
      </c>
      <c r="B65" t="s">
        <v>10524</v>
      </c>
      <c r="C65">
        <v>2011</v>
      </c>
      <c r="D65" s="11">
        <v>40826</v>
      </c>
      <c r="E65" s="11">
        <v>40826</v>
      </c>
      <c r="F65" t="s">
        <v>1290</v>
      </c>
      <c r="G65" t="s">
        <v>6751</v>
      </c>
      <c r="H65" t="s">
        <v>6752</v>
      </c>
      <c r="I65" t="s">
        <v>41</v>
      </c>
      <c r="J65" t="s">
        <v>27</v>
      </c>
      <c r="K65" t="s">
        <v>5468</v>
      </c>
      <c r="L65" t="s">
        <v>668</v>
      </c>
      <c r="M65">
        <v>87105</v>
      </c>
      <c r="N65" t="s">
        <v>44</v>
      </c>
      <c r="O65" t="s">
        <v>9833</v>
      </c>
      <c r="P65" t="s">
        <v>46</v>
      </c>
      <c r="Q65" t="s">
        <v>68</v>
      </c>
      <c r="R65" t="s">
        <v>9834</v>
      </c>
      <c r="S65">
        <v>255.84999999999997</v>
      </c>
      <c r="T65">
        <v>7</v>
      </c>
      <c r="U65">
        <v>0</v>
      </c>
      <c r="V65">
        <v>112.57400000000001</v>
      </c>
    </row>
    <row r="66" spans="1:22" x14ac:dyDescent="0.3">
      <c r="A66">
        <v>9248</v>
      </c>
      <c r="B66" t="s">
        <v>10507</v>
      </c>
      <c r="C66">
        <v>2014</v>
      </c>
      <c r="D66" s="11">
        <v>41782</v>
      </c>
      <c r="E66" s="11">
        <v>41786</v>
      </c>
      <c r="F66" t="s">
        <v>50</v>
      </c>
      <c r="G66" t="s">
        <v>6036</v>
      </c>
      <c r="H66" t="s">
        <v>6037</v>
      </c>
      <c r="I66" t="s">
        <v>102</v>
      </c>
      <c r="J66" t="s">
        <v>27</v>
      </c>
      <c r="K66" t="s">
        <v>127</v>
      </c>
      <c r="L66" t="s">
        <v>43</v>
      </c>
      <c r="M66">
        <v>94109</v>
      </c>
      <c r="N66" t="s">
        <v>44</v>
      </c>
      <c r="O66" t="s">
        <v>1282</v>
      </c>
      <c r="P66" t="s">
        <v>46</v>
      </c>
      <c r="Q66" t="s">
        <v>68</v>
      </c>
      <c r="R66" t="s">
        <v>1283</v>
      </c>
      <c r="S66">
        <v>2.78</v>
      </c>
      <c r="T66">
        <v>1</v>
      </c>
      <c r="U66">
        <v>0</v>
      </c>
      <c r="V66">
        <v>0.72279999999999989</v>
      </c>
    </row>
    <row r="67" spans="1:22" x14ac:dyDescent="0.3">
      <c r="A67">
        <v>9247</v>
      </c>
      <c r="B67" t="s">
        <v>10507</v>
      </c>
      <c r="C67">
        <v>2014</v>
      </c>
      <c r="D67" s="11">
        <v>41782</v>
      </c>
      <c r="E67" s="11">
        <v>41786</v>
      </c>
      <c r="F67" t="s">
        <v>50</v>
      </c>
      <c r="G67" t="s">
        <v>6036</v>
      </c>
      <c r="H67" t="s">
        <v>6037</v>
      </c>
      <c r="I67" t="s">
        <v>102</v>
      </c>
      <c r="J67" t="s">
        <v>27</v>
      </c>
      <c r="K67" t="s">
        <v>127</v>
      </c>
      <c r="L67" t="s">
        <v>43</v>
      </c>
      <c r="M67">
        <v>94109</v>
      </c>
      <c r="N67" t="s">
        <v>44</v>
      </c>
      <c r="O67" t="s">
        <v>1114</v>
      </c>
      <c r="P67" t="s">
        <v>46</v>
      </c>
      <c r="Q67" t="s">
        <v>68</v>
      </c>
      <c r="R67" t="s">
        <v>1115</v>
      </c>
      <c r="S67">
        <v>9.84</v>
      </c>
      <c r="T67">
        <v>3</v>
      </c>
      <c r="U67">
        <v>0</v>
      </c>
      <c r="V67">
        <v>2.8535999999999988</v>
      </c>
    </row>
    <row r="68" spans="1:22" x14ac:dyDescent="0.3">
      <c r="A68">
        <v>9245</v>
      </c>
      <c r="B68" t="s">
        <v>10506</v>
      </c>
      <c r="C68">
        <v>2011</v>
      </c>
      <c r="D68" s="11">
        <v>40733</v>
      </c>
      <c r="E68" s="11">
        <v>40738</v>
      </c>
      <c r="F68" t="s">
        <v>50</v>
      </c>
      <c r="G68" t="s">
        <v>2351</v>
      </c>
      <c r="H68" t="s">
        <v>2352</v>
      </c>
      <c r="I68" t="s">
        <v>102</v>
      </c>
      <c r="J68" t="s">
        <v>27</v>
      </c>
      <c r="K68" t="s">
        <v>127</v>
      </c>
      <c r="L68" t="s">
        <v>43</v>
      </c>
      <c r="M68">
        <v>94122</v>
      </c>
      <c r="N68" t="s">
        <v>44</v>
      </c>
      <c r="O68" t="s">
        <v>4223</v>
      </c>
      <c r="P68" t="s">
        <v>46</v>
      </c>
      <c r="Q68" t="s">
        <v>68</v>
      </c>
      <c r="R68" t="s">
        <v>4224</v>
      </c>
      <c r="S68">
        <v>5.56</v>
      </c>
      <c r="T68">
        <v>2</v>
      </c>
      <c r="U68">
        <v>0</v>
      </c>
      <c r="V68">
        <v>2.2239999999999998</v>
      </c>
    </row>
    <row r="69" spans="1:22" x14ac:dyDescent="0.3">
      <c r="A69">
        <v>68</v>
      </c>
      <c r="B69" t="s">
        <v>306</v>
      </c>
      <c r="C69">
        <v>2011</v>
      </c>
      <c r="D69" s="11">
        <v>40882</v>
      </c>
      <c r="E69" s="1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
      <c r="A70">
        <v>9242</v>
      </c>
      <c r="B70" t="s">
        <v>10505</v>
      </c>
      <c r="C70">
        <v>2014</v>
      </c>
      <c r="D70" s="11">
        <v>41940</v>
      </c>
      <c r="E70" s="11">
        <v>41946</v>
      </c>
      <c r="F70" t="s">
        <v>50</v>
      </c>
      <c r="G70" t="s">
        <v>2023</v>
      </c>
      <c r="H70" t="s">
        <v>2024</v>
      </c>
      <c r="I70" t="s">
        <v>41</v>
      </c>
      <c r="J70" t="s">
        <v>27</v>
      </c>
      <c r="K70" t="s">
        <v>5647</v>
      </c>
      <c r="L70" t="s">
        <v>54</v>
      </c>
      <c r="M70">
        <v>32303</v>
      </c>
      <c r="N70" t="s">
        <v>30</v>
      </c>
      <c r="O70" t="s">
        <v>1737</v>
      </c>
      <c r="P70" t="s">
        <v>46</v>
      </c>
      <c r="Q70" t="s">
        <v>68</v>
      </c>
      <c r="R70" t="s">
        <v>1738</v>
      </c>
      <c r="S70">
        <v>6.5760000000000005</v>
      </c>
      <c r="T70">
        <v>3</v>
      </c>
      <c r="U70">
        <v>0.2</v>
      </c>
      <c r="V70">
        <v>0.57540000000000058</v>
      </c>
    </row>
    <row r="71" spans="1:22" x14ac:dyDescent="0.3">
      <c r="A71">
        <v>9236</v>
      </c>
      <c r="B71" t="s">
        <v>10503</v>
      </c>
      <c r="C71">
        <v>2013</v>
      </c>
      <c r="D71" s="11">
        <v>41520</v>
      </c>
      <c r="E71" s="11">
        <v>41524</v>
      </c>
      <c r="F71" t="s">
        <v>50</v>
      </c>
      <c r="G71" t="s">
        <v>1990</v>
      </c>
      <c r="H71" t="s">
        <v>1991</v>
      </c>
      <c r="I71" t="s">
        <v>26</v>
      </c>
      <c r="J71" t="s">
        <v>27</v>
      </c>
      <c r="K71" t="s">
        <v>42</v>
      </c>
      <c r="L71" t="s">
        <v>43</v>
      </c>
      <c r="M71">
        <v>90036</v>
      </c>
      <c r="N71" t="s">
        <v>44</v>
      </c>
      <c r="O71" t="s">
        <v>4497</v>
      </c>
      <c r="P71" t="s">
        <v>46</v>
      </c>
      <c r="Q71" t="s">
        <v>68</v>
      </c>
      <c r="R71" t="s">
        <v>4498</v>
      </c>
      <c r="S71">
        <v>18.689999999999998</v>
      </c>
      <c r="T71">
        <v>7</v>
      </c>
      <c r="U71">
        <v>0</v>
      </c>
      <c r="V71">
        <v>5.2332000000000001</v>
      </c>
    </row>
    <row r="72" spans="1:22" x14ac:dyDescent="0.3">
      <c r="A72">
        <v>9229</v>
      </c>
      <c r="B72" t="s">
        <v>10500</v>
      </c>
      <c r="C72">
        <v>2011</v>
      </c>
      <c r="D72" s="11">
        <v>40850</v>
      </c>
      <c r="E72" s="11">
        <v>40850</v>
      </c>
      <c r="F72" t="s">
        <v>1290</v>
      </c>
      <c r="G72" t="s">
        <v>3606</v>
      </c>
      <c r="H72" t="s">
        <v>3607</v>
      </c>
      <c r="I72" t="s">
        <v>102</v>
      </c>
      <c r="J72" t="s">
        <v>27</v>
      </c>
      <c r="K72" t="s">
        <v>42</v>
      </c>
      <c r="L72" t="s">
        <v>43</v>
      </c>
      <c r="M72">
        <v>90049</v>
      </c>
      <c r="N72" t="s">
        <v>44</v>
      </c>
      <c r="O72" t="s">
        <v>287</v>
      </c>
      <c r="P72" t="s">
        <v>46</v>
      </c>
      <c r="Q72" t="s">
        <v>68</v>
      </c>
      <c r="R72" t="s">
        <v>288</v>
      </c>
      <c r="S72">
        <v>6.72</v>
      </c>
      <c r="T72">
        <v>4</v>
      </c>
      <c r="U72">
        <v>0</v>
      </c>
      <c r="V72">
        <v>3.36</v>
      </c>
    </row>
    <row r="73" spans="1:22" x14ac:dyDescent="0.3">
      <c r="A73">
        <v>9206</v>
      </c>
      <c r="B73" t="s">
        <v>10481</v>
      </c>
      <c r="C73">
        <v>2013</v>
      </c>
      <c r="D73" s="11">
        <v>41386</v>
      </c>
      <c r="E73" s="11">
        <v>41386</v>
      </c>
      <c r="F73" t="s">
        <v>1290</v>
      </c>
      <c r="G73" t="s">
        <v>4558</v>
      </c>
      <c r="H73" t="s">
        <v>4559</v>
      </c>
      <c r="I73" t="s">
        <v>26</v>
      </c>
      <c r="J73" t="s">
        <v>27</v>
      </c>
      <c r="K73" t="s">
        <v>8448</v>
      </c>
      <c r="L73" t="s">
        <v>747</v>
      </c>
      <c r="M73">
        <v>6460</v>
      </c>
      <c r="N73" t="s">
        <v>148</v>
      </c>
      <c r="O73" t="s">
        <v>3579</v>
      </c>
      <c r="P73" t="s">
        <v>46</v>
      </c>
      <c r="Q73" t="s">
        <v>68</v>
      </c>
      <c r="R73" t="s">
        <v>3580</v>
      </c>
      <c r="S73">
        <v>15.48</v>
      </c>
      <c r="T73">
        <v>3</v>
      </c>
      <c r="U73">
        <v>0</v>
      </c>
      <c r="V73">
        <v>4.4891999999999985</v>
      </c>
    </row>
    <row r="74" spans="1:22" x14ac:dyDescent="0.3">
      <c r="A74">
        <v>9205</v>
      </c>
      <c r="B74" t="s">
        <v>10480</v>
      </c>
      <c r="C74">
        <v>2013</v>
      </c>
      <c r="D74" s="11">
        <v>41610</v>
      </c>
      <c r="E74" s="11">
        <v>41614</v>
      </c>
      <c r="F74" t="s">
        <v>50</v>
      </c>
      <c r="G74" t="s">
        <v>792</v>
      </c>
      <c r="H74" t="s">
        <v>793</v>
      </c>
      <c r="I74" t="s">
        <v>41</v>
      </c>
      <c r="J74" t="s">
        <v>27</v>
      </c>
      <c r="K74" t="s">
        <v>42</v>
      </c>
      <c r="L74" t="s">
        <v>43</v>
      </c>
      <c r="M74">
        <v>90004</v>
      </c>
      <c r="N74" t="s">
        <v>44</v>
      </c>
      <c r="O74" t="s">
        <v>571</v>
      </c>
      <c r="P74" t="s">
        <v>46</v>
      </c>
      <c r="Q74" t="s">
        <v>68</v>
      </c>
      <c r="R74" t="s">
        <v>572</v>
      </c>
      <c r="S74">
        <v>23.04</v>
      </c>
      <c r="T74">
        <v>8</v>
      </c>
      <c r="U74">
        <v>0</v>
      </c>
      <c r="V74">
        <v>6.911999999999999</v>
      </c>
    </row>
    <row r="75" spans="1:22" x14ac:dyDescent="0.3">
      <c r="A75">
        <v>9204</v>
      </c>
      <c r="B75" t="s">
        <v>10479</v>
      </c>
      <c r="C75">
        <v>2013</v>
      </c>
      <c r="D75" s="11">
        <v>41578</v>
      </c>
      <c r="E75" s="11">
        <v>41582</v>
      </c>
      <c r="F75" t="s">
        <v>50</v>
      </c>
      <c r="G75" t="s">
        <v>4764</v>
      </c>
      <c r="H75" t="s">
        <v>4765</v>
      </c>
      <c r="I75" t="s">
        <v>41</v>
      </c>
      <c r="J75" t="s">
        <v>27</v>
      </c>
      <c r="K75" t="s">
        <v>266</v>
      </c>
      <c r="L75" t="s">
        <v>267</v>
      </c>
      <c r="M75">
        <v>10011</v>
      </c>
      <c r="N75" t="s">
        <v>148</v>
      </c>
      <c r="O75" t="s">
        <v>4996</v>
      </c>
      <c r="P75" t="s">
        <v>46</v>
      </c>
      <c r="Q75" t="s">
        <v>68</v>
      </c>
      <c r="R75" t="s">
        <v>4997</v>
      </c>
      <c r="S75">
        <v>114.94999999999999</v>
      </c>
      <c r="T75">
        <v>5</v>
      </c>
      <c r="U75">
        <v>0</v>
      </c>
      <c r="V75">
        <v>32.186000000000007</v>
      </c>
    </row>
    <row r="76" spans="1:22" x14ac:dyDescent="0.3">
      <c r="A76">
        <v>9179</v>
      </c>
      <c r="B76" t="s">
        <v>10470</v>
      </c>
      <c r="C76">
        <v>2013</v>
      </c>
      <c r="D76" s="11">
        <v>41593</v>
      </c>
      <c r="E76" s="11">
        <v>41597</v>
      </c>
      <c r="F76" t="s">
        <v>50</v>
      </c>
      <c r="G76" t="s">
        <v>251</v>
      </c>
      <c r="H76" t="s">
        <v>252</v>
      </c>
      <c r="I76" t="s">
        <v>26</v>
      </c>
      <c r="J76" t="s">
        <v>27</v>
      </c>
      <c r="K76" t="s">
        <v>266</v>
      </c>
      <c r="L76" t="s">
        <v>267</v>
      </c>
      <c r="M76">
        <v>10035</v>
      </c>
      <c r="N76" t="s">
        <v>148</v>
      </c>
      <c r="O76" t="s">
        <v>6805</v>
      </c>
      <c r="P76" t="s">
        <v>46</v>
      </c>
      <c r="Q76" t="s">
        <v>68</v>
      </c>
      <c r="R76" t="s">
        <v>6806</v>
      </c>
      <c r="S76">
        <v>23.65</v>
      </c>
      <c r="T76">
        <v>1</v>
      </c>
      <c r="U76">
        <v>0</v>
      </c>
      <c r="V76">
        <v>6.1490000000000009</v>
      </c>
    </row>
    <row r="77" spans="1:22" x14ac:dyDescent="0.3">
      <c r="A77">
        <v>9154</v>
      </c>
      <c r="B77" t="s">
        <v>10458</v>
      </c>
      <c r="C77">
        <v>2012</v>
      </c>
      <c r="D77" s="11">
        <v>41176</v>
      </c>
      <c r="E77" s="11">
        <v>41181</v>
      </c>
      <c r="F77" t="s">
        <v>23</v>
      </c>
      <c r="G77" t="s">
        <v>290</v>
      </c>
      <c r="H77" t="s">
        <v>291</v>
      </c>
      <c r="I77" t="s">
        <v>26</v>
      </c>
      <c r="J77" t="s">
        <v>27</v>
      </c>
      <c r="K77" t="s">
        <v>7764</v>
      </c>
      <c r="L77" t="s">
        <v>310</v>
      </c>
      <c r="M77">
        <v>85323</v>
      </c>
      <c r="N77" t="s">
        <v>44</v>
      </c>
      <c r="O77" t="s">
        <v>1758</v>
      </c>
      <c r="P77" t="s">
        <v>46</v>
      </c>
      <c r="Q77" t="s">
        <v>68</v>
      </c>
      <c r="R77" t="s">
        <v>1759</v>
      </c>
      <c r="S77">
        <v>16.463999999999999</v>
      </c>
      <c r="T77">
        <v>7</v>
      </c>
      <c r="U77">
        <v>0.2</v>
      </c>
      <c r="V77">
        <v>1.852199999999999</v>
      </c>
    </row>
    <row r="78" spans="1:22" x14ac:dyDescent="0.3">
      <c r="A78">
        <v>9152</v>
      </c>
      <c r="B78" t="s">
        <v>10458</v>
      </c>
      <c r="C78">
        <v>2012</v>
      </c>
      <c r="D78" s="11">
        <v>41176</v>
      </c>
      <c r="E78" s="11">
        <v>41181</v>
      </c>
      <c r="F78" t="s">
        <v>23</v>
      </c>
      <c r="G78" t="s">
        <v>290</v>
      </c>
      <c r="H78" t="s">
        <v>291</v>
      </c>
      <c r="I78" t="s">
        <v>26</v>
      </c>
      <c r="J78" t="s">
        <v>27</v>
      </c>
      <c r="K78" t="s">
        <v>7764</v>
      </c>
      <c r="L78" t="s">
        <v>310</v>
      </c>
      <c r="M78">
        <v>85323</v>
      </c>
      <c r="N78" t="s">
        <v>44</v>
      </c>
      <c r="O78" t="s">
        <v>6946</v>
      </c>
      <c r="P78" t="s">
        <v>46</v>
      </c>
      <c r="Q78" t="s">
        <v>68</v>
      </c>
      <c r="R78" t="s">
        <v>6947</v>
      </c>
      <c r="S78">
        <v>14.576000000000001</v>
      </c>
      <c r="T78">
        <v>2</v>
      </c>
      <c r="U78">
        <v>0.2</v>
      </c>
      <c r="V78">
        <v>2.3685999999999989</v>
      </c>
    </row>
    <row r="79" spans="1:22" x14ac:dyDescent="0.3">
      <c r="A79">
        <v>9148</v>
      </c>
      <c r="B79" t="s">
        <v>10454</v>
      </c>
      <c r="C79">
        <v>2013</v>
      </c>
      <c r="D79" s="11">
        <v>41297</v>
      </c>
      <c r="E79" s="11">
        <v>41301</v>
      </c>
      <c r="F79" t="s">
        <v>50</v>
      </c>
      <c r="G79" t="s">
        <v>995</v>
      </c>
      <c r="H79" t="s">
        <v>996</v>
      </c>
      <c r="I79" t="s">
        <v>41</v>
      </c>
      <c r="J79" t="s">
        <v>27</v>
      </c>
      <c r="K79" t="s">
        <v>2221</v>
      </c>
      <c r="L79" t="s">
        <v>5203</v>
      </c>
      <c r="M79" t="s">
        <v>5204</v>
      </c>
      <c r="N79" t="s">
        <v>148</v>
      </c>
      <c r="O79" t="s">
        <v>10455</v>
      </c>
      <c r="P79" t="s">
        <v>46</v>
      </c>
      <c r="Q79" t="s">
        <v>68</v>
      </c>
      <c r="R79" t="s">
        <v>10456</v>
      </c>
      <c r="S79">
        <v>8.0400000000000009</v>
      </c>
      <c r="T79">
        <v>6</v>
      </c>
      <c r="U79">
        <v>0</v>
      </c>
      <c r="V79">
        <v>2.7336</v>
      </c>
    </row>
    <row r="80" spans="1:22" x14ac:dyDescent="0.3">
      <c r="A80">
        <v>9131</v>
      </c>
      <c r="B80" t="s">
        <v>10443</v>
      </c>
      <c r="C80">
        <v>2013</v>
      </c>
      <c r="D80" s="11">
        <v>41358</v>
      </c>
      <c r="E80" s="11">
        <v>41360</v>
      </c>
      <c r="F80" t="s">
        <v>23</v>
      </c>
      <c r="G80" t="s">
        <v>3535</v>
      </c>
      <c r="H80" t="s">
        <v>3536</v>
      </c>
      <c r="I80" t="s">
        <v>26</v>
      </c>
      <c r="J80" t="s">
        <v>27</v>
      </c>
      <c r="K80" t="s">
        <v>2180</v>
      </c>
      <c r="L80" t="s">
        <v>498</v>
      </c>
      <c r="M80">
        <v>44105</v>
      </c>
      <c r="N80" t="s">
        <v>148</v>
      </c>
      <c r="O80" t="s">
        <v>4521</v>
      </c>
      <c r="P80" t="s">
        <v>46</v>
      </c>
      <c r="Q80" t="s">
        <v>68</v>
      </c>
      <c r="R80" t="s">
        <v>4522</v>
      </c>
      <c r="S80">
        <v>18.656000000000002</v>
      </c>
      <c r="T80">
        <v>2</v>
      </c>
      <c r="U80">
        <v>0.2</v>
      </c>
      <c r="V80">
        <v>1.6324000000000014</v>
      </c>
    </row>
    <row r="81" spans="1:22" x14ac:dyDescent="0.3">
      <c r="A81">
        <v>9127</v>
      </c>
      <c r="B81" t="s">
        <v>10440</v>
      </c>
      <c r="C81">
        <v>2012</v>
      </c>
      <c r="D81" s="11">
        <v>41241</v>
      </c>
      <c r="E81" s="11">
        <v>41246</v>
      </c>
      <c r="F81" t="s">
        <v>50</v>
      </c>
      <c r="G81" t="s">
        <v>6150</v>
      </c>
      <c r="H81" t="s">
        <v>6151</v>
      </c>
      <c r="I81" t="s">
        <v>102</v>
      </c>
      <c r="J81" t="s">
        <v>27</v>
      </c>
      <c r="K81" t="s">
        <v>5888</v>
      </c>
      <c r="L81" t="s">
        <v>668</v>
      </c>
      <c r="M81">
        <v>88001</v>
      </c>
      <c r="N81" t="s">
        <v>44</v>
      </c>
      <c r="O81" t="s">
        <v>679</v>
      </c>
      <c r="P81" t="s">
        <v>46</v>
      </c>
      <c r="Q81" t="s">
        <v>68</v>
      </c>
      <c r="R81" t="s">
        <v>680</v>
      </c>
      <c r="S81">
        <v>8.2799999999999994</v>
      </c>
      <c r="T81">
        <v>2</v>
      </c>
      <c r="U81">
        <v>0</v>
      </c>
      <c r="V81">
        <v>3.4775999999999998</v>
      </c>
    </row>
    <row r="82" spans="1:22" x14ac:dyDescent="0.3">
      <c r="A82">
        <v>9102</v>
      </c>
      <c r="B82" t="s">
        <v>10428</v>
      </c>
      <c r="C82">
        <v>2012</v>
      </c>
      <c r="D82" s="11">
        <v>41220</v>
      </c>
      <c r="E82" s="11">
        <v>41225</v>
      </c>
      <c r="F82" t="s">
        <v>50</v>
      </c>
      <c r="G82" t="s">
        <v>3827</v>
      </c>
      <c r="H82" t="s">
        <v>3828</v>
      </c>
      <c r="I82" t="s">
        <v>26</v>
      </c>
      <c r="J82" t="s">
        <v>27</v>
      </c>
      <c r="K82" t="s">
        <v>184</v>
      </c>
      <c r="L82" t="s">
        <v>104</v>
      </c>
      <c r="M82">
        <v>77041</v>
      </c>
      <c r="N82" t="s">
        <v>105</v>
      </c>
      <c r="O82" t="s">
        <v>179</v>
      </c>
      <c r="P82" t="s">
        <v>46</v>
      </c>
      <c r="Q82" t="s">
        <v>68</v>
      </c>
      <c r="R82" t="s">
        <v>180</v>
      </c>
      <c r="S82">
        <v>23.64</v>
      </c>
      <c r="T82">
        <v>3</v>
      </c>
      <c r="U82">
        <v>0.2</v>
      </c>
      <c r="V82">
        <v>5.3190000000000008</v>
      </c>
    </row>
    <row r="83" spans="1:22" x14ac:dyDescent="0.3">
      <c r="A83">
        <v>82</v>
      </c>
      <c r="B83" t="s">
        <v>363</v>
      </c>
      <c r="C83">
        <v>2011</v>
      </c>
      <c r="D83" s="11">
        <v>40828</v>
      </c>
      <c r="E83" s="1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
      <c r="A84">
        <v>9083</v>
      </c>
      <c r="B84" t="s">
        <v>10417</v>
      </c>
      <c r="C84">
        <v>2014</v>
      </c>
      <c r="D84" s="11">
        <v>41946</v>
      </c>
      <c r="E84" s="11">
        <v>41950</v>
      </c>
      <c r="F84" t="s">
        <v>50</v>
      </c>
      <c r="G84" t="s">
        <v>8368</v>
      </c>
      <c r="H84" t="s">
        <v>8369</v>
      </c>
      <c r="I84" t="s">
        <v>26</v>
      </c>
      <c r="J84" t="s">
        <v>27</v>
      </c>
      <c r="K84" t="s">
        <v>318</v>
      </c>
      <c r="L84" t="s">
        <v>319</v>
      </c>
      <c r="M84">
        <v>22153</v>
      </c>
      <c r="N84" t="s">
        <v>30</v>
      </c>
      <c r="O84" t="s">
        <v>139</v>
      </c>
      <c r="P84" t="s">
        <v>46</v>
      </c>
      <c r="Q84" t="s">
        <v>68</v>
      </c>
      <c r="R84" t="s">
        <v>140</v>
      </c>
      <c r="S84">
        <v>5.56</v>
      </c>
      <c r="T84">
        <v>2</v>
      </c>
      <c r="U84">
        <v>0</v>
      </c>
      <c r="V84">
        <v>1.4455999999999998</v>
      </c>
    </row>
    <row r="85" spans="1:22" x14ac:dyDescent="0.3">
      <c r="A85">
        <v>9052</v>
      </c>
      <c r="B85" t="s">
        <v>10397</v>
      </c>
      <c r="C85">
        <v>2011</v>
      </c>
      <c r="D85" s="11">
        <v>40628</v>
      </c>
      <c r="E85" s="11">
        <v>40633</v>
      </c>
      <c r="F85" t="s">
        <v>23</v>
      </c>
      <c r="G85" t="s">
        <v>3856</v>
      </c>
      <c r="H85" t="s">
        <v>3857</v>
      </c>
      <c r="I85" t="s">
        <v>41</v>
      </c>
      <c r="J85" t="s">
        <v>27</v>
      </c>
      <c r="K85" t="s">
        <v>127</v>
      </c>
      <c r="L85" t="s">
        <v>43</v>
      </c>
      <c r="M85">
        <v>94122</v>
      </c>
      <c r="N85" t="s">
        <v>44</v>
      </c>
      <c r="O85" t="s">
        <v>5013</v>
      </c>
      <c r="P85" t="s">
        <v>46</v>
      </c>
      <c r="Q85" t="s">
        <v>68</v>
      </c>
      <c r="R85" t="s">
        <v>5014</v>
      </c>
      <c r="S85">
        <v>3.36</v>
      </c>
      <c r="T85">
        <v>2</v>
      </c>
      <c r="U85">
        <v>0</v>
      </c>
      <c r="V85">
        <v>0.83999999999999986</v>
      </c>
    </row>
    <row r="86" spans="1:22" x14ac:dyDescent="0.3">
      <c r="A86">
        <v>9050</v>
      </c>
      <c r="B86" t="s">
        <v>10395</v>
      </c>
      <c r="C86">
        <v>2011</v>
      </c>
      <c r="D86" s="11">
        <v>40807</v>
      </c>
      <c r="E86" s="11">
        <v>40811</v>
      </c>
      <c r="F86" t="s">
        <v>50</v>
      </c>
      <c r="G86" t="s">
        <v>2969</v>
      </c>
      <c r="H86" t="s">
        <v>2970</v>
      </c>
      <c r="I86" t="s">
        <v>102</v>
      </c>
      <c r="J86" t="s">
        <v>27</v>
      </c>
      <c r="K86" t="s">
        <v>266</v>
      </c>
      <c r="L86" t="s">
        <v>267</v>
      </c>
      <c r="M86">
        <v>10011</v>
      </c>
      <c r="N86" t="s">
        <v>148</v>
      </c>
      <c r="O86" t="s">
        <v>2589</v>
      </c>
      <c r="P86" t="s">
        <v>46</v>
      </c>
      <c r="Q86" t="s">
        <v>68</v>
      </c>
      <c r="R86" t="s">
        <v>2590</v>
      </c>
      <c r="S86">
        <v>66.03</v>
      </c>
      <c r="T86">
        <v>3</v>
      </c>
      <c r="U86">
        <v>0</v>
      </c>
      <c r="V86">
        <v>17.1678</v>
      </c>
    </row>
    <row r="87" spans="1:22" x14ac:dyDescent="0.3">
      <c r="A87">
        <v>9048</v>
      </c>
      <c r="B87" t="s">
        <v>10394</v>
      </c>
      <c r="C87">
        <v>2014</v>
      </c>
      <c r="D87" s="11">
        <v>41990</v>
      </c>
      <c r="E87" s="11">
        <v>41994</v>
      </c>
      <c r="F87" t="s">
        <v>23</v>
      </c>
      <c r="G87" t="s">
        <v>3025</v>
      </c>
      <c r="H87" t="s">
        <v>3026</v>
      </c>
      <c r="I87" t="s">
        <v>41</v>
      </c>
      <c r="J87" t="s">
        <v>27</v>
      </c>
      <c r="K87" t="s">
        <v>5030</v>
      </c>
      <c r="L87" t="s">
        <v>43</v>
      </c>
      <c r="M87">
        <v>94086</v>
      </c>
      <c r="N87" t="s">
        <v>44</v>
      </c>
      <c r="O87" t="s">
        <v>2966</v>
      </c>
      <c r="P87" t="s">
        <v>46</v>
      </c>
      <c r="Q87" t="s">
        <v>68</v>
      </c>
      <c r="R87" t="s">
        <v>2967</v>
      </c>
      <c r="S87">
        <v>29.950000000000003</v>
      </c>
      <c r="T87">
        <v>5</v>
      </c>
      <c r="U87">
        <v>0</v>
      </c>
      <c r="V87">
        <v>8.6854999999999993</v>
      </c>
    </row>
    <row r="88" spans="1:22" x14ac:dyDescent="0.3">
      <c r="A88">
        <v>9014</v>
      </c>
      <c r="B88" t="s">
        <v>10372</v>
      </c>
      <c r="C88">
        <v>2014</v>
      </c>
      <c r="D88" s="11">
        <v>41717</v>
      </c>
      <c r="E88" s="11">
        <v>41721</v>
      </c>
      <c r="F88" t="s">
        <v>50</v>
      </c>
      <c r="G88" t="s">
        <v>8554</v>
      </c>
      <c r="H88" t="s">
        <v>8555</v>
      </c>
      <c r="I88" t="s">
        <v>41</v>
      </c>
      <c r="J88" t="s">
        <v>27</v>
      </c>
      <c r="K88" t="s">
        <v>42</v>
      </c>
      <c r="L88" t="s">
        <v>43</v>
      </c>
      <c r="M88">
        <v>90008</v>
      </c>
      <c r="N88" t="s">
        <v>44</v>
      </c>
      <c r="O88" t="s">
        <v>7185</v>
      </c>
      <c r="P88" t="s">
        <v>46</v>
      </c>
      <c r="Q88" t="s">
        <v>68</v>
      </c>
      <c r="R88" t="s">
        <v>4224</v>
      </c>
      <c r="S88">
        <v>13.899999999999999</v>
      </c>
      <c r="T88">
        <v>5</v>
      </c>
      <c r="U88">
        <v>0</v>
      </c>
      <c r="V88">
        <v>3.7529999999999997</v>
      </c>
    </row>
    <row r="89" spans="1:22" x14ac:dyDescent="0.3">
      <c r="A89">
        <v>9005</v>
      </c>
      <c r="B89" t="s">
        <v>10366</v>
      </c>
      <c r="C89">
        <v>2012</v>
      </c>
      <c r="D89" s="11">
        <v>41004</v>
      </c>
      <c r="E89" s="11">
        <v>41005</v>
      </c>
      <c r="F89" t="s">
        <v>1290</v>
      </c>
      <c r="G89" t="s">
        <v>1934</v>
      </c>
      <c r="H89" t="s">
        <v>1935</v>
      </c>
      <c r="I89" t="s">
        <v>26</v>
      </c>
      <c r="J89" t="s">
        <v>27</v>
      </c>
      <c r="K89" t="s">
        <v>4676</v>
      </c>
      <c r="L89" t="s">
        <v>96</v>
      </c>
      <c r="M89">
        <v>99207</v>
      </c>
      <c r="N89" t="s">
        <v>44</v>
      </c>
      <c r="O89" t="s">
        <v>7785</v>
      </c>
      <c r="P89" t="s">
        <v>46</v>
      </c>
      <c r="Q89" t="s">
        <v>68</v>
      </c>
      <c r="R89" t="s">
        <v>7786</v>
      </c>
      <c r="S89">
        <v>23.84</v>
      </c>
      <c r="T89">
        <v>8</v>
      </c>
      <c r="U89">
        <v>0</v>
      </c>
      <c r="V89">
        <v>6.4368000000000016</v>
      </c>
    </row>
    <row r="90" spans="1:22" x14ac:dyDescent="0.3">
      <c r="A90">
        <v>8989</v>
      </c>
      <c r="B90" t="s">
        <v>10356</v>
      </c>
      <c r="C90">
        <v>2012</v>
      </c>
      <c r="D90" s="11">
        <v>41246</v>
      </c>
      <c r="E90" s="11">
        <v>41250</v>
      </c>
      <c r="F90" t="s">
        <v>50</v>
      </c>
      <c r="G90" t="s">
        <v>1375</v>
      </c>
      <c r="H90" t="s">
        <v>1376</v>
      </c>
      <c r="I90" t="s">
        <v>26</v>
      </c>
      <c r="J90" t="s">
        <v>27</v>
      </c>
      <c r="K90" t="s">
        <v>1521</v>
      </c>
      <c r="L90" t="s">
        <v>88</v>
      </c>
      <c r="M90">
        <v>28540</v>
      </c>
      <c r="N90" t="s">
        <v>30</v>
      </c>
      <c r="O90" t="s">
        <v>1987</v>
      </c>
      <c r="P90" t="s">
        <v>46</v>
      </c>
      <c r="Q90" t="s">
        <v>68</v>
      </c>
      <c r="R90" t="s">
        <v>1988</v>
      </c>
      <c r="S90">
        <v>9.3439999999999994</v>
      </c>
      <c r="T90">
        <v>2</v>
      </c>
      <c r="U90">
        <v>0.2</v>
      </c>
      <c r="V90">
        <v>1.1679999999999997</v>
      </c>
    </row>
    <row r="91" spans="1:22" x14ac:dyDescent="0.3">
      <c r="A91">
        <v>90</v>
      </c>
      <c r="B91" t="s">
        <v>399</v>
      </c>
      <c r="C91">
        <v>2013</v>
      </c>
      <c r="D91" s="11">
        <v>41535</v>
      </c>
      <c r="E91" s="1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
      <c r="A92">
        <v>8970</v>
      </c>
      <c r="B92" t="s">
        <v>10346</v>
      </c>
      <c r="C92">
        <v>2014</v>
      </c>
      <c r="D92" s="11">
        <v>41976</v>
      </c>
      <c r="E92" s="11">
        <v>41981</v>
      </c>
      <c r="F92" t="s">
        <v>50</v>
      </c>
      <c r="G92" t="s">
        <v>220</v>
      </c>
      <c r="H92" t="s">
        <v>221</v>
      </c>
      <c r="I92" t="s">
        <v>41</v>
      </c>
      <c r="J92" t="s">
        <v>27</v>
      </c>
      <c r="K92" t="s">
        <v>1119</v>
      </c>
      <c r="L92" t="s">
        <v>498</v>
      </c>
      <c r="M92">
        <v>44107</v>
      </c>
      <c r="N92" t="s">
        <v>148</v>
      </c>
      <c r="O92" t="s">
        <v>1737</v>
      </c>
      <c r="P92" t="s">
        <v>46</v>
      </c>
      <c r="Q92" t="s">
        <v>68</v>
      </c>
      <c r="R92" t="s">
        <v>1738</v>
      </c>
      <c r="S92">
        <v>19.728000000000002</v>
      </c>
      <c r="T92">
        <v>9</v>
      </c>
      <c r="U92">
        <v>0.2</v>
      </c>
      <c r="V92">
        <v>1.7262000000000022</v>
      </c>
    </row>
    <row r="93" spans="1:22" x14ac:dyDescent="0.3">
      <c r="A93">
        <v>8962</v>
      </c>
      <c r="B93" t="s">
        <v>10341</v>
      </c>
      <c r="C93">
        <v>2014</v>
      </c>
      <c r="D93" s="11">
        <v>41969</v>
      </c>
      <c r="E93" s="11">
        <v>41974</v>
      </c>
      <c r="F93" t="s">
        <v>50</v>
      </c>
      <c r="G93" t="s">
        <v>1699</v>
      </c>
      <c r="H93" t="s">
        <v>1700</v>
      </c>
      <c r="I93" t="s">
        <v>26</v>
      </c>
      <c r="J93" t="s">
        <v>27</v>
      </c>
      <c r="K93" t="s">
        <v>184</v>
      </c>
      <c r="L93" t="s">
        <v>104</v>
      </c>
      <c r="M93">
        <v>77070</v>
      </c>
      <c r="N93" t="s">
        <v>105</v>
      </c>
      <c r="O93" t="s">
        <v>7506</v>
      </c>
      <c r="P93" t="s">
        <v>46</v>
      </c>
      <c r="Q93" t="s">
        <v>68</v>
      </c>
      <c r="R93" t="s">
        <v>7507</v>
      </c>
      <c r="S93">
        <v>18.687999999999999</v>
      </c>
      <c r="T93">
        <v>4</v>
      </c>
      <c r="U93">
        <v>0.2</v>
      </c>
      <c r="V93">
        <v>3.7375999999999996</v>
      </c>
    </row>
    <row r="94" spans="1:22" x14ac:dyDescent="0.3">
      <c r="A94">
        <v>8953</v>
      </c>
      <c r="B94" t="s">
        <v>10337</v>
      </c>
      <c r="C94">
        <v>2014</v>
      </c>
      <c r="D94" s="11">
        <v>41996</v>
      </c>
      <c r="E94" s="11">
        <v>42002</v>
      </c>
      <c r="F94" t="s">
        <v>50</v>
      </c>
      <c r="G94" t="s">
        <v>6409</v>
      </c>
      <c r="H94" t="s">
        <v>6410</v>
      </c>
      <c r="I94" t="s">
        <v>26</v>
      </c>
      <c r="J94" t="s">
        <v>27</v>
      </c>
      <c r="K94" t="s">
        <v>328</v>
      </c>
      <c r="L94" t="s">
        <v>335</v>
      </c>
      <c r="M94">
        <v>38301</v>
      </c>
      <c r="N94" t="s">
        <v>30</v>
      </c>
      <c r="O94" t="s">
        <v>4053</v>
      </c>
      <c r="P94" t="s">
        <v>46</v>
      </c>
      <c r="Q94" t="s">
        <v>68</v>
      </c>
      <c r="R94" t="s">
        <v>4054</v>
      </c>
      <c r="S94">
        <v>23.128</v>
      </c>
      <c r="T94">
        <v>7</v>
      </c>
      <c r="U94">
        <v>0.2</v>
      </c>
      <c r="V94">
        <v>2.8909999999999982</v>
      </c>
    </row>
    <row r="95" spans="1:22" x14ac:dyDescent="0.3">
      <c r="A95">
        <v>8939</v>
      </c>
      <c r="B95" t="s">
        <v>10325</v>
      </c>
      <c r="C95">
        <v>2012</v>
      </c>
      <c r="D95" s="11">
        <v>41260</v>
      </c>
      <c r="E95" s="11">
        <v>41262</v>
      </c>
      <c r="F95" t="s">
        <v>23</v>
      </c>
      <c r="G95" t="s">
        <v>387</v>
      </c>
      <c r="H95" t="s">
        <v>388</v>
      </c>
      <c r="I95" t="s">
        <v>26</v>
      </c>
      <c r="J95" t="s">
        <v>27</v>
      </c>
      <c r="K95" t="s">
        <v>42</v>
      </c>
      <c r="L95" t="s">
        <v>43</v>
      </c>
      <c r="M95">
        <v>90008</v>
      </c>
      <c r="N95" t="s">
        <v>44</v>
      </c>
      <c r="O95" t="s">
        <v>723</v>
      </c>
      <c r="P95" t="s">
        <v>46</v>
      </c>
      <c r="Q95" t="s">
        <v>68</v>
      </c>
      <c r="R95" t="s">
        <v>724</v>
      </c>
      <c r="S95">
        <v>16.399999999999999</v>
      </c>
      <c r="T95">
        <v>5</v>
      </c>
      <c r="U95">
        <v>0</v>
      </c>
      <c r="V95">
        <v>7.0520000000000005</v>
      </c>
    </row>
    <row r="96" spans="1:22" x14ac:dyDescent="0.3">
      <c r="A96">
        <v>8937</v>
      </c>
      <c r="B96" t="s">
        <v>10325</v>
      </c>
      <c r="C96">
        <v>2012</v>
      </c>
      <c r="D96" s="11">
        <v>41260</v>
      </c>
      <c r="E96" s="11">
        <v>41262</v>
      </c>
      <c r="F96" t="s">
        <v>23</v>
      </c>
      <c r="G96" t="s">
        <v>387</v>
      </c>
      <c r="H96" t="s">
        <v>388</v>
      </c>
      <c r="I96" t="s">
        <v>26</v>
      </c>
      <c r="J96" t="s">
        <v>27</v>
      </c>
      <c r="K96" t="s">
        <v>42</v>
      </c>
      <c r="L96" t="s">
        <v>43</v>
      </c>
      <c r="M96">
        <v>90008</v>
      </c>
      <c r="N96" t="s">
        <v>44</v>
      </c>
      <c r="O96" t="s">
        <v>3471</v>
      </c>
      <c r="P96" t="s">
        <v>46</v>
      </c>
      <c r="Q96" t="s">
        <v>68</v>
      </c>
      <c r="R96" t="s">
        <v>3472</v>
      </c>
      <c r="S96">
        <v>204.85</v>
      </c>
      <c r="T96">
        <v>5</v>
      </c>
      <c r="U96">
        <v>0</v>
      </c>
      <c r="V96">
        <v>53.261000000000003</v>
      </c>
    </row>
    <row r="97" spans="1:22" x14ac:dyDescent="0.3">
      <c r="A97">
        <v>8928</v>
      </c>
      <c r="B97" t="s">
        <v>10320</v>
      </c>
      <c r="C97">
        <v>2012</v>
      </c>
      <c r="D97" s="11">
        <v>41179</v>
      </c>
      <c r="E97" s="11">
        <v>41181</v>
      </c>
      <c r="F97" t="s">
        <v>23</v>
      </c>
      <c r="G97" t="s">
        <v>1396</v>
      </c>
      <c r="H97" t="s">
        <v>1397</v>
      </c>
      <c r="I97" t="s">
        <v>41</v>
      </c>
      <c r="J97" t="s">
        <v>27</v>
      </c>
      <c r="K97" t="s">
        <v>95</v>
      </c>
      <c r="L97" t="s">
        <v>96</v>
      </c>
      <c r="M97">
        <v>98103</v>
      </c>
      <c r="N97" t="s">
        <v>44</v>
      </c>
      <c r="O97" t="s">
        <v>4669</v>
      </c>
      <c r="P97" t="s">
        <v>46</v>
      </c>
      <c r="Q97" t="s">
        <v>68</v>
      </c>
      <c r="R97" t="s">
        <v>4670</v>
      </c>
      <c r="S97">
        <v>99.2</v>
      </c>
      <c r="T97">
        <v>5</v>
      </c>
      <c r="U97">
        <v>0</v>
      </c>
      <c r="V97">
        <v>25.792000000000002</v>
      </c>
    </row>
    <row r="98" spans="1:22" x14ac:dyDescent="0.3">
      <c r="A98">
        <v>8839</v>
      </c>
      <c r="B98" t="s">
        <v>10270</v>
      </c>
      <c r="C98">
        <v>2011</v>
      </c>
      <c r="D98" s="11">
        <v>40639</v>
      </c>
      <c r="E98" s="11">
        <v>40643</v>
      </c>
      <c r="F98" t="s">
        <v>23</v>
      </c>
      <c r="G98" t="s">
        <v>3287</v>
      </c>
      <c r="H98" t="s">
        <v>3288</v>
      </c>
      <c r="I98" t="s">
        <v>41</v>
      </c>
      <c r="J98" t="s">
        <v>27</v>
      </c>
      <c r="K98" t="s">
        <v>42</v>
      </c>
      <c r="L98" t="s">
        <v>43</v>
      </c>
      <c r="M98">
        <v>90004</v>
      </c>
      <c r="N98" t="s">
        <v>44</v>
      </c>
      <c r="O98" t="s">
        <v>6805</v>
      </c>
      <c r="P98" t="s">
        <v>46</v>
      </c>
      <c r="Q98" t="s">
        <v>68</v>
      </c>
      <c r="R98" t="s">
        <v>6806</v>
      </c>
      <c r="S98">
        <v>70.949999999999989</v>
      </c>
      <c r="T98">
        <v>3</v>
      </c>
      <c r="U98">
        <v>0</v>
      </c>
      <c r="V98">
        <v>18.447000000000003</v>
      </c>
    </row>
    <row r="99" spans="1:22" x14ac:dyDescent="0.3">
      <c r="A99">
        <v>8837</v>
      </c>
      <c r="B99" t="s">
        <v>10269</v>
      </c>
      <c r="C99">
        <v>2014</v>
      </c>
      <c r="D99" s="11">
        <v>41907</v>
      </c>
      <c r="E99" s="11">
        <v>41911</v>
      </c>
      <c r="F99" t="s">
        <v>50</v>
      </c>
      <c r="G99" t="s">
        <v>5098</v>
      </c>
      <c r="H99" t="s">
        <v>5099</v>
      </c>
      <c r="I99" t="s">
        <v>102</v>
      </c>
      <c r="J99" t="s">
        <v>27</v>
      </c>
      <c r="K99" t="s">
        <v>7490</v>
      </c>
      <c r="L99" t="s">
        <v>1272</v>
      </c>
      <c r="M99">
        <v>30328</v>
      </c>
      <c r="N99" t="s">
        <v>30</v>
      </c>
      <c r="O99" t="s">
        <v>2949</v>
      </c>
      <c r="P99" t="s">
        <v>46</v>
      </c>
      <c r="Q99" t="s">
        <v>68</v>
      </c>
      <c r="R99" t="s">
        <v>2950</v>
      </c>
      <c r="S99">
        <v>12.72</v>
      </c>
      <c r="T99">
        <v>3</v>
      </c>
      <c r="U99">
        <v>0</v>
      </c>
      <c r="V99">
        <v>4.9607999999999999</v>
      </c>
    </row>
    <row r="100" spans="1:22" x14ac:dyDescent="0.3">
      <c r="A100">
        <v>8836</v>
      </c>
      <c r="B100" t="s">
        <v>10269</v>
      </c>
      <c r="C100">
        <v>2014</v>
      </c>
      <c r="D100" s="11">
        <v>41907</v>
      </c>
      <c r="E100" s="11">
        <v>41911</v>
      </c>
      <c r="F100" t="s">
        <v>50</v>
      </c>
      <c r="G100" t="s">
        <v>5098</v>
      </c>
      <c r="H100" t="s">
        <v>5099</v>
      </c>
      <c r="I100" t="s">
        <v>102</v>
      </c>
      <c r="J100" t="s">
        <v>27</v>
      </c>
      <c r="K100" t="s">
        <v>7490</v>
      </c>
      <c r="L100" t="s">
        <v>1272</v>
      </c>
      <c r="M100">
        <v>30328</v>
      </c>
      <c r="N100" t="s">
        <v>30</v>
      </c>
      <c r="O100" t="s">
        <v>8249</v>
      </c>
      <c r="P100" t="s">
        <v>46</v>
      </c>
      <c r="Q100" t="s">
        <v>68</v>
      </c>
      <c r="R100" t="s">
        <v>8250</v>
      </c>
      <c r="S100">
        <v>14.28</v>
      </c>
      <c r="T100">
        <v>4</v>
      </c>
      <c r="U100">
        <v>0</v>
      </c>
      <c r="V100">
        <v>3.7127999999999997</v>
      </c>
    </row>
    <row r="101" spans="1:22" x14ac:dyDescent="0.3">
      <c r="A101">
        <v>8823</v>
      </c>
      <c r="B101" t="s">
        <v>10260</v>
      </c>
      <c r="C101">
        <v>2014</v>
      </c>
      <c r="D101" s="11">
        <v>41947</v>
      </c>
      <c r="E101" s="11">
        <v>41951</v>
      </c>
      <c r="F101" t="s">
        <v>50</v>
      </c>
      <c r="G101" t="s">
        <v>508</v>
      </c>
      <c r="H101" t="s">
        <v>509</v>
      </c>
      <c r="I101" t="s">
        <v>26</v>
      </c>
      <c r="J101" t="s">
        <v>27</v>
      </c>
      <c r="K101" t="s">
        <v>6051</v>
      </c>
      <c r="L101" t="s">
        <v>54</v>
      </c>
      <c r="M101">
        <v>32839</v>
      </c>
      <c r="N101" t="s">
        <v>30</v>
      </c>
      <c r="O101" t="s">
        <v>8358</v>
      </c>
      <c r="P101" t="s">
        <v>46</v>
      </c>
      <c r="Q101" t="s">
        <v>68</v>
      </c>
      <c r="R101" t="s">
        <v>8359</v>
      </c>
      <c r="S101">
        <v>55.984000000000009</v>
      </c>
      <c r="T101">
        <v>2</v>
      </c>
      <c r="U101">
        <v>0.2</v>
      </c>
      <c r="V101">
        <v>4.1987999999999985</v>
      </c>
    </row>
    <row r="102" spans="1:22" x14ac:dyDescent="0.3">
      <c r="A102">
        <v>8817</v>
      </c>
      <c r="B102" t="s">
        <v>10256</v>
      </c>
      <c r="C102">
        <v>2012</v>
      </c>
      <c r="D102" s="11">
        <v>41236</v>
      </c>
      <c r="E102" s="11">
        <v>41238</v>
      </c>
      <c r="F102" t="s">
        <v>23</v>
      </c>
      <c r="G102" t="s">
        <v>5502</v>
      </c>
      <c r="H102" t="s">
        <v>5503</v>
      </c>
      <c r="I102" t="s">
        <v>26</v>
      </c>
      <c r="J102" t="s">
        <v>27</v>
      </c>
      <c r="K102" t="s">
        <v>521</v>
      </c>
      <c r="L102" t="s">
        <v>245</v>
      </c>
      <c r="M102">
        <v>19805</v>
      </c>
      <c r="N102" t="s">
        <v>148</v>
      </c>
      <c r="O102" t="s">
        <v>723</v>
      </c>
      <c r="P102" t="s">
        <v>46</v>
      </c>
      <c r="Q102" t="s">
        <v>68</v>
      </c>
      <c r="R102" t="s">
        <v>724</v>
      </c>
      <c r="S102">
        <v>13.12</v>
      </c>
      <c r="T102">
        <v>4</v>
      </c>
      <c r="U102">
        <v>0</v>
      </c>
      <c r="V102">
        <v>5.6416000000000004</v>
      </c>
    </row>
    <row r="103" spans="1:22" x14ac:dyDescent="0.3">
      <c r="A103">
        <v>8813</v>
      </c>
      <c r="B103" t="s">
        <v>10254</v>
      </c>
      <c r="C103">
        <v>2013</v>
      </c>
      <c r="D103" s="11">
        <v>41342</v>
      </c>
      <c r="E103" s="11">
        <v>41347</v>
      </c>
      <c r="F103" t="s">
        <v>50</v>
      </c>
      <c r="G103" t="s">
        <v>628</v>
      </c>
      <c r="H103" t="s">
        <v>629</v>
      </c>
      <c r="I103" t="s">
        <v>41</v>
      </c>
      <c r="J103" t="s">
        <v>27</v>
      </c>
      <c r="K103" t="s">
        <v>328</v>
      </c>
      <c r="L103" t="s">
        <v>238</v>
      </c>
      <c r="M103">
        <v>49201</v>
      </c>
      <c r="N103" t="s">
        <v>105</v>
      </c>
      <c r="O103" t="s">
        <v>7185</v>
      </c>
      <c r="P103" t="s">
        <v>46</v>
      </c>
      <c r="Q103" t="s">
        <v>68</v>
      </c>
      <c r="R103" t="s">
        <v>4224</v>
      </c>
      <c r="S103">
        <v>13.899999999999999</v>
      </c>
      <c r="T103">
        <v>5</v>
      </c>
      <c r="U103">
        <v>0</v>
      </c>
      <c r="V103">
        <v>3.7529999999999997</v>
      </c>
    </row>
    <row r="104" spans="1:22" x14ac:dyDescent="0.3">
      <c r="A104">
        <v>8798</v>
      </c>
      <c r="B104" t="s">
        <v>10244</v>
      </c>
      <c r="C104">
        <v>2013</v>
      </c>
      <c r="D104" s="11">
        <v>41463</v>
      </c>
      <c r="E104" s="11">
        <v>41469</v>
      </c>
      <c r="F104" t="s">
        <v>50</v>
      </c>
      <c r="G104" t="s">
        <v>671</v>
      </c>
      <c r="H104" t="s">
        <v>672</v>
      </c>
      <c r="I104" t="s">
        <v>26</v>
      </c>
      <c r="J104" t="s">
        <v>27</v>
      </c>
      <c r="K104" t="s">
        <v>154</v>
      </c>
      <c r="L104" t="s">
        <v>121</v>
      </c>
      <c r="M104">
        <v>84057</v>
      </c>
      <c r="N104" t="s">
        <v>44</v>
      </c>
      <c r="O104" t="s">
        <v>4996</v>
      </c>
      <c r="P104" t="s">
        <v>46</v>
      </c>
      <c r="Q104" t="s">
        <v>68</v>
      </c>
      <c r="R104" t="s">
        <v>4997</v>
      </c>
      <c r="S104">
        <v>45.98</v>
      </c>
      <c r="T104">
        <v>2</v>
      </c>
      <c r="U104">
        <v>0</v>
      </c>
      <c r="V104">
        <v>12.874400000000001</v>
      </c>
    </row>
    <row r="105" spans="1:22" x14ac:dyDescent="0.3">
      <c r="A105">
        <v>8781</v>
      </c>
      <c r="B105" t="s">
        <v>10235</v>
      </c>
      <c r="C105">
        <v>2012</v>
      </c>
      <c r="D105" s="11">
        <v>40969</v>
      </c>
      <c r="E105" s="11">
        <v>40972</v>
      </c>
      <c r="F105" t="s">
        <v>188</v>
      </c>
      <c r="G105" t="s">
        <v>9528</v>
      </c>
      <c r="H105" t="s">
        <v>9529</v>
      </c>
      <c r="I105" t="s">
        <v>41</v>
      </c>
      <c r="J105" t="s">
        <v>27</v>
      </c>
      <c r="K105" t="s">
        <v>184</v>
      </c>
      <c r="L105" t="s">
        <v>104</v>
      </c>
      <c r="M105">
        <v>77070</v>
      </c>
      <c r="N105" t="s">
        <v>105</v>
      </c>
      <c r="O105" t="s">
        <v>5095</v>
      </c>
      <c r="P105" t="s">
        <v>46</v>
      </c>
      <c r="Q105" t="s">
        <v>68</v>
      </c>
      <c r="R105" t="s">
        <v>5096</v>
      </c>
      <c r="S105">
        <v>55.328000000000003</v>
      </c>
      <c r="T105">
        <v>2</v>
      </c>
      <c r="U105">
        <v>0.2</v>
      </c>
      <c r="V105">
        <v>6.2243999999999957</v>
      </c>
    </row>
    <row r="106" spans="1:22" x14ac:dyDescent="0.3">
      <c r="A106">
        <v>8776</v>
      </c>
      <c r="B106" t="s">
        <v>10231</v>
      </c>
      <c r="C106">
        <v>2013</v>
      </c>
      <c r="D106" s="11">
        <v>41614</v>
      </c>
      <c r="E106" s="11">
        <v>41618</v>
      </c>
      <c r="F106" t="s">
        <v>23</v>
      </c>
      <c r="G106" t="s">
        <v>4082</v>
      </c>
      <c r="H106" t="s">
        <v>4083</v>
      </c>
      <c r="I106" t="s">
        <v>102</v>
      </c>
      <c r="J106" t="s">
        <v>27</v>
      </c>
      <c r="K106" t="s">
        <v>303</v>
      </c>
      <c r="L106" t="s">
        <v>211</v>
      </c>
      <c r="M106">
        <v>60623</v>
      </c>
      <c r="N106" t="s">
        <v>105</v>
      </c>
      <c r="O106" t="s">
        <v>640</v>
      </c>
      <c r="P106" t="s">
        <v>46</v>
      </c>
      <c r="Q106" t="s">
        <v>68</v>
      </c>
      <c r="R106" t="s">
        <v>641</v>
      </c>
      <c r="S106">
        <v>3.536</v>
      </c>
      <c r="T106">
        <v>2</v>
      </c>
      <c r="U106">
        <v>0.2</v>
      </c>
      <c r="V106">
        <v>0.30940000000000001</v>
      </c>
    </row>
    <row r="107" spans="1:22" x14ac:dyDescent="0.3">
      <c r="A107">
        <v>8765</v>
      </c>
      <c r="B107" t="s">
        <v>10226</v>
      </c>
      <c r="C107">
        <v>2012</v>
      </c>
      <c r="D107" s="11">
        <v>41234</v>
      </c>
      <c r="E107" s="11">
        <v>41240</v>
      </c>
      <c r="F107" t="s">
        <v>50</v>
      </c>
      <c r="G107" t="s">
        <v>1532</v>
      </c>
      <c r="H107" t="s">
        <v>1533</v>
      </c>
      <c r="I107" t="s">
        <v>41</v>
      </c>
      <c r="J107" t="s">
        <v>27</v>
      </c>
      <c r="K107" t="s">
        <v>103</v>
      </c>
      <c r="L107" t="s">
        <v>104</v>
      </c>
      <c r="M107">
        <v>76106</v>
      </c>
      <c r="N107" t="s">
        <v>105</v>
      </c>
      <c r="O107" t="s">
        <v>4864</v>
      </c>
      <c r="P107" t="s">
        <v>46</v>
      </c>
      <c r="Q107" t="s">
        <v>68</v>
      </c>
      <c r="R107" t="s">
        <v>4865</v>
      </c>
      <c r="S107">
        <v>5.3440000000000003</v>
      </c>
      <c r="T107">
        <v>2</v>
      </c>
      <c r="U107">
        <v>0.2</v>
      </c>
      <c r="V107">
        <v>0.73479999999999923</v>
      </c>
    </row>
    <row r="108" spans="1:22" x14ac:dyDescent="0.3">
      <c r="A108">
        <v>8745</v>
      </c>
      <c r="B108" t="s">
        <v>10216</v>
      </c>
      <c r="C108">
        <v>2012</v>
      </c>
      <c r="D108" s="11">
        <v>41235</v>
      </c>
      <c r="E108" s="11">
        <v>41238</v>
      </c>
      <c r="F108" t="s">
        <v>23</v>
      </c>
      <c r="G108" t="s">
        <v>10092</v>
      </c>
      <c r="H108" t="s">
        <v>10093</v>
      </c>
      <c r="I108" t="s">
        <v>102</v>
      </c>
      <c r="J108" t="s">
        <v>27</v>
      </c>
      <c r="K108" t="s">
        <v>8794</v>
      </c>
      <c r="L108" t="s">
        <v>1245</v>
      </c>
      <c r="M108">
        <v>2138</v>
      </c>
      <c r="N108" t="s">
        <v>148</v>
      </c>
      <c r="O108" t="s">
        <v>128</v>
      </c>
      <c r="P108" t="s">
        <v>46</v>
      </c>
      <c r="Q108" t="s">
        <v>68</v>
      </c>
      <c r="R108" t="s">
        <v>129</v>
      </c>
      <c r="S108">
        <v>17.12</v>
      </c>
      <c r="T108">
        <v>4</v>
      </c>
      <c r="U108">
        <v>0</v>
      </c>
      <c r="V108">
        <v>4.9647999999999985</v>
      </c>
    </row>
    <row r="109" spans="1:22" x14ac:dyDescent="0.3">
      <c r="A109">
        <v>8741</v>
      </c>
      <c r="B109" t="s">
        <v>10213</v>
      </c>
      <c r="C109">
        <v>2013</v>
      </c>
      <c r="D109" s="11">
        <v>41480</v>
      </c>
      <c r="E109" s="11">
        <v>41481</v>
      </c>
      <c r="F109" t="s">
        <v>188</v>
      </c>
      <c r="G109" t="s">
        <v>4261</v>
      </c>
      <c r="H109" t="s">
        <v>4262</v>
      </c>
      <c r="I109" t="s">
        <v>26</v>
      </c>
      <c r="J109" t="s">
        <v>27</v>
      </c>
      <c r="K109" t="s">
        <v>4268</v>
      </c>
      <c r="L109" t="s">
        <v>736</v>
      </c>
      <c r="M109">
        <v>70506</v>
      </c>
      <c r="N109" t="s">
        <v>30</v>
      </c>
      <c r="O109" t="s">
        <v>4231</v>
      </c>
      <c r="P109" t="s">
        <v>46</v>
      </c>
      <c r="Q109" t="s">
        <v>68</v>
      </c>
      <c r="R109" t="s">
        <v>4232</v>
      </c>
      <c r="S109">
        <v>73.2</v>
      </c>
      <c r="T109">
        <v>5</v>
      </c>
      <c r="U109">
        <v>0</v>
      </c>
      <c r="V109">
        <v>21.227999999999998</v>
      </c>
    </row>
    <row r="110" spans="1:22" x14ac:dyDescent="0.3">
      <c r="A110">
        <v>109</v>
      </c>
      <c r="B110" t="s">
        <v>464</v>
      </c>
      <c r="C110">
        <v>2014</v>
      </c>
      <c r="D110" s="11">
        <v>41967</v>
      </c>
      <c r="E110" s="1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
      <c r="A111">
        <v>8739</v>
      </c>
      <c r="B111" t="s">
        <v>10212</v>
      </c>
      <c r="C111">
        <v>2014</v>
      </c>
      <c r="D111" s="11">
        <v>41982</v>
      </c>
      <c r="E111" s="11">
        <v>41985</v>
      </c>
      <c r="F111" t="s">
        <v>188</v>
      </c>
      <c r="G111" t="s">
        <v>671</v>
      </c>
      <c r="H111" t="s">
        <v>672</v>
      </c>
      <c r="I111" t="s">
        <v>26</v>
      </c>
      <c r="J111" t="s">
        <v>27</v>
      </c>
      <c r="K111" t="s">
        <v>146</v>
      </c>
      <c r="L111" t="s">
        <v>147</v>
      </c>
      <c r="M111">
        <v>19140</v>
      </c>
      <c r="N111" t="s">
        <v>148</v>
      </c>
      <c r="O111" t="s">
        <v>679</v>
      </c>
      <c r="P111" t="s">
        <v>46</v>
      </c>
      <c r="Q111" t="s">
        <v>68</v>
      </c>
      <c r="R111" t="s">
        <v>680</v>
      </c>
      <c r="S111">
        <v>13.247999999999999</v>
      </c>
      <c r="T111">
        <v>4</v>
      </c>
      <c r="U111">
        <v>0.2</v>
      </c>
      <c r="V111">
        <v>3.6431999999999998</v>
      </c>
    </row>
    <row r="112" spans="1:22" x14ac:dyDescent="0.3">
      <c r="A112">
        <v>8726</v>
      </c>
      <c r="B112" t="s">
        <v>10205</v>
      </c>
      <c r="C112">
        <v>2014</v>
      </c>
      <c r="D112" s="11">
        <v>41717</v>
      </c>
      <c r="E112" s="11">
        <v>41722</v>
      </c>
      <c r="F112" t="s">
        <v>50</v>
      </c>
      <c r="G112" t="s">
        <v>2893</v>
      </c>
      <c r="H112" t="s">
        <v>2894</v>
      </c>
      <c r="I112" t="s">
        <v>26</v>
      </c>
      <c r="J112" t="s">
        <v>27</v>
      </c>
      <c r="K112" t="s">
        <v>95</v>
      </c>
      <c r="L112" t="s">
        <v>96</v>
      </c>
      <c r="M112">
        <v>98115</v>
      </c>
      <c r="N112" t="s">
        <v>44</v>
      </c>
      <c r="O112" t="s">
        <v>2662</v>
      </c>
      <c r="P112" t="s">
        <v>46</v>
      </c>
      <c r="Q112" t="s">
        <v>68</v>
      </c>
      <c r="R112" t="s">
        <v>2663</v>
      </c>
      <c r="S112">
        <v>46.2</v>
      </c>
      <c r="T112">
        <v>4</v>
      </c>
      <c r="U112">
        <v>0</v>
      </c>
      <c r="V112">
        <v>21.251999999999999</v>
      </c>
    </row>
    <row r="113" spans="1:22" x14ac:dyDescent="0.3">
      <c r="A113">
        <v>112</v>
      </c>
      <c r="B113" t="s">
        <v>485</v>
      </c>
      <c r="C113">
        <v>2013</v>
      </c>
      <c r="D113" s="11">
        <v>41582</v>
      </c>
      <c r="E113" s="1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
      <c r="A114">
        <v>8719</v>
      </c>
      <c r="B114" t="s">
        <v>10203</v>
      </c>
      <c r="C114">
        <v>2013</v>
      </c>
      <c r="D114" s="11">
        <v>41438</v>
      </c>
      <c r="E114" s="11">
        <v>41442</v>
      </c>
      <c r="F114" t="s">
        <v>23</v>
      </c>
      <c r="G114" t="s">
        <v>5151</v>
      </c>
      <c r="H114" t="s">
        <v>5152</v>
      </c>
      <c r="I114" t="s">
        <v>102</v>
      </c>
      <c r="J114" t="s">
        <v>27</v>
      </c>
      <c r="K114" t="s">
        <v>184</v>
      </c>
      <c r="L114" t="s">
        <v>104</v>
      </c>
      <c r="M114">
        <v>77070</v>
      </c>
      <c r="N114" t="s">
        <v>105</v>
      </c>
      <c r="O114" t="s">
        <v>5170</v>
      </c>
      <c r="P114" t="s">
        <v>46</v>
      </c>
      <c r="Q114" t="s">
        <v>68</v>
      </c>
      <c r="R114" t="s">
        <v>5171</v>
      </c>
      <c r="S114">
        <v>11.264000000000001</v>
      </c>
      <c r="T114">
        <v>8</v>
      </c>
      <c r="U114">
        <v>0.2</v>
      </c>
      <c r="V114">
        <v>3.9423999999999997</v>
      </c>
    </row>
    <row r="115" spans="1:22" x14ac:dyDescent="0.3">
      <c r="A115">
        <v>8708</v>
      </c>
      <c r="B115" t="s">
        <v>10196</v>
      </c>
      <c r="C115">
        <v>2011</v>
      </c>
      <c r="D115" s="11">
        <v>40794</v>
      </c>
      <c r="E115" s="11">
        <v>40799</v>
      </c>
      <c r="F115" t="s">
        <v>50</v>
      </c>
      <c r="G115" t="s">
        <v>3790</v>
      </c>
      <c r="H115" t="s">
        <v>3791</v>
      </c>
      <c r="I115" t="s">
        <v>102</v>
      </c>
      <c r="J115" t="s">
        <v>27</v>
      </c>
      <c r="K115" t="s">
        <v>266</v>
      </c>
      <c r="L115" t="s">
        <v>267</v>
      </c>
      <c r="M115">
        <v>10009</v>
      </c>
      <c r="N115" t="s">
        <v>148</v>
      </c>
      <c r="O115" t="s">
        <v>5170</v>
      </c>
      <c r="P115" t="s">
        <v>46</v>
      </c>
      <c r="Q115" t="s">
        <v>68</v>
      </c>
      <c r="R115" t="s">
        <v>5171</v>
      </c>
      <c r="S115">
        <v>3.52</v>
      </c>
      <c r="T115">
        <v>2</v>
      </c>
      <c r="U115">
        <v>0</v>
      </c>
      <c r="V115">
        <v>1.6896</v>
      </c>
    </row>
    <row r="116" spans="1:22" x14ac:dyDescent="0.3">
      <c r="A116">
        <v>8690</v>
      </c>
      <c r="B116" t="s">
        <v>10185</v>
      </c>
      <c r="C116">
        <v>2011</v>
      </c>
      <c r="D116" s="11">
        <v>40903</v>
      </c>
      <c r="E116" s="11">
        <v>40907</v>
      </c>
      <c r="F116" t="s">
        <v>50</v>
      </c>
      <c r="G116" t="s">
        <v>6156</v>
      </c>
      <c r="H116" t="s">
        <v>6157</v>
      </c>
      <c r="I116" t="s">
        <v>41</v>
      </c>
      <c r="J116" t="s">
        <v>27</v>
      </c>
      <c r="K116" t="s">
        <v>146</v>
      </c>
      <c r="L116" t="s">
        <v>147</v>
      </c>
      <c r="M116">
        <v>19140</v>
      </c>
      <c r="N116" t="s">
        <v>148</v>
      </c>
      <c r="O116" t="s">
        <v>4864</v>
      </c>
      <c r="P116" t="s">
        <v>46</v>
      </c>
      <c r="Q116" t="s">
        <v>68</v>
      </c>
      <c r="R116" t="s">
        <v>4865</v>
      </c>
      <c r="S116">
        <v>8.016</v>
      </c>
      <c r="T116">
        <v>3</v>
      </c>
      <c r="U116">
        <v>0.2</v>
      </c>
      <c r="V116">
        <v>1.102199999999999</v>
      </c>
    </row>
    <row r="117" spans="1:22" x14ac:dyDescent="0.3">
      <c r="A117">
        <v>8684</v>
      </c>
      <c r="B117" t="s">
        <v>10181</v>
      </c>
      <c r="C117">
        <v>2014</v>
      </c>
      <c r="D117" s="11">
        <v>41969</v>
      </c>
      <c r="E117" s="11">
        <v>41975</v>
      </c>
      <c r="F117" t="s">
        <v>50</v>
      </c>
      <c r="G117" t="s">
        <v>2947</v>
      </c>
      <c r="H117" t="s">
        <v>2948</v>
      </c>
      <c r="I117" t="s">
        <v>26</v>
      </c>
      <c r="J117" t="s">
        <v>27</v>
      </c>
      <c r="K117" t="s">
        <v>127</v>
      </c>
      <c r="L117" t="s">
        <v>43</v>
      </c>
      <c r="M117">
        <v>94122</v>
      </c>
      <c r="N117" t="s">
        <v>44</v>
      </c>
      <c r="O117" t="s">
        <v>2641</v>
      </c>
      <c r="P117" t="s">
        <v>46</v>
      </c>
      <c r="Q117" t="s">
        <v>68</v>
      </c>
      <c r="R117" t="s">
        <v>2642</v>
      </c>
      <c r="S117">
        <v>5.16</v>
      </c>
      <c r="T117">
        <v>2</v>
      </c>
      <c r="U117">
        <v>0</v>
      </c>
      <c r="V117">
        <v>1.3416000000000001</v>
      </c>
    </row>
    <row r="118" spans="1:22" x14ac:dyDescent="0.3">
      <c r="A118">
        <v>8676</v>
      </c>
      <c r="B118" t="s">
        <v>10175</v>
      </c>
      <c r="C118">
        <v>2014</v>
      </c>
      <c r="D118" s="11">
        <v>41687</v>
      </c>
      <c r="E118" s="11">
        <v>41692</v>
      </c>
      <c r="F118" t="s">
        <v>50</v>
      </c>
      <c r="G118" t="s">
        <v>4869</v>
      </c>
      <c r="H118" t="s">
        <v>4870</v>
      </c>
      <c r="I118" t="s">
        <v>26</v>
      </c>
      <c r="J118" t="s">
        <v>27</v>
      </c>
      <c r="K118" t="s">
        <v>357</v>
      </c>
      <c r="L118" t="s">
        <v>211</v>
      </c>
      <c r="M118">
        <v>62521</v>
      </c>
      <c r="N118" t="s">
        <v>105</v>
      </c>
      <c r="O118" t="s">
        <v>1987</v>
      </c>
      <c r="P118" t="s">
        <v>46</v>
      </c>
      <c r="Q118" t="s">
        <v>68</v>
      </c>
      <c r="R118" t="s">
        <v>1988</v>
      </c>
      <c r="S118">
        <v>28.031999999999996</v>
      </c>
      <c r="T118">
        <v>6</v>
      </c>
      <c r="U118">
        <v>0.2</v>
      </c>
      <c r="V118">
        <v>3.5039999999999996</v>
      </c>
    </row>
    <row r="119" spans="1:22" x14ac:dyDescent="0.3">
      <c r="A119">
        <v>8667</v>
      </c>
      <c r="B119" t="s">
        <v>10169</v>
      </c>
      <c r="C119">
        <v>2013</v>
      </c>
      <c r="D119" s="11">
        <v>41639</v>
      </c>
      <c r="E119" s="11">
        <v>41642</v>
      </c>
      <c r="F119" t="s">
        <v>188</v>
      </c>
      <c r="G119" t="s">
        <v>10170</v>
      </c>
      <c r="H119" t="s">
        <v>10171</v>
      </c>
      <c r="I119" t="s">
        <v>41</v>
      </c>
      <c r="J119" t="s">
        <v>27</v>
      </c>
      <c r="K119" t="s">
        <v>146</v>
      </c>
      <c r="L119" t="s">
        <v>147</v>
      </c>
      <c r="M119">
        <v>19140</v>
      </c>
      <c r="N119" t="s">
        <v>148</v>
      </c>
      <c r="O119" t="s">
        <v>6807</v>
      </c>
      <c r="P119" t="s">
        <v>46</v>
      </c>
      <c r="Q119" t="s">
        <v>68</v>
      </c>
      <c r="R119" t="s">
        <v>6808</v>
      </c>
      <c r="S119">
        <v>16.520000000000003</v>
      </c>
      <c r="T119">
        <v>5</v>
      </c>
      <c r="U119">
        <v>0.2</v>
      </c>
      <c r="V119">
        <v>1.6519999999999992</v>
      </c>
    </row>
    <row r="120" spans="1:22" x14ac:dyDescent="0.3">
      <c r="A120">
        <v>8636</v>
      </c>
      <c r="B120" t="s">
        <v>10152</v>
      </c>
      <c r="C120">
        <v>2011</v>
      </c>
      <c r="D120" s="11">
        <v>40663</v>
      </c>
      <c r="E120" s="11">
        <v>40665</v>
      </c>
      <c r="F120" t="s">
        <v>188</v>
      </c>
      <c r="G120" t="s">
        <v>5224</v>
      </c>
      <c r="H120" t="s">
        <v>5225</v>
      </c>
      <c r="I120" t="s">
        <v>26</v>
      </c>
      <c r="J120" t="s">
        <v>27</v>
      </c>
      <c r="K120" t="s">
        <v>1473</v>
      </c>
      <c r="L120" t="s">
        <v>29</v>
      </c>
      <c r="M120">
        <v>40214</v>
      </c>
      <c r="N120" t="s">
        <v>30</v>
      </c>
      <c r="O120" t="s">
        <v>8358</v>
      </c>
      <c r="P120" t="s">
        <v>46</v>
      </c>
      <c r="Q120" t="s">
        <v>68</v>
      </c>
      <c r="R120" t="s">
        <v>8359</v>
      </c>
      <c r="S120">
        <v>174.95000000000002</v>
      </c>
      <c r="T120">
        <v>5</v>
      </c>
      <c r="U120">
        <v>0</v>
      </c>
      <c r="V120">
        <v>45.487000000000002</v>
      </c>
    </row>
    <row r="121" spans="1:22" x14ac:dyDescent="0.3">
      <c r="A121">
        <v>8613</v>
      </c>
      <c r="B121" t="s">
        <v>10139</v>
      </c>
      <c r="C121">
        <v>2013</v>
      </c>
      <c r="D121" s="11">
        <v>41302</v>
      </c>
      <c r="E121" s="11">
        <v>41306</v>
      </c>
      <c r="F121" t="s">
        <v>23</v>
      </c>
      <c r="G121" t="s">
        <v>3630</v>
      </c>
      <c r="H121" t="s">
        <v>3631</v>
      </c>
      <c r="I121" t="s">
        <v>41</v>
      </c>
      <c r="J121" t="s">
        <v>27</v>
      </c>
      <c r="K121" t="s">
        <v>42</v>
      </c>
      <c r="L121" t="s">
        <v>43</v>
      </c>
      <c r="M121">
        <v>90036</v>
      </c>
      <c r="N121" t="s">
        <v>44</v>
      </c>
      <c r="O121" t="s">
        <v>1561</v>
      </c>
      <c r="P121" t="s">
        <v>46</v>
      </c>
      <c r="Q121" t="s">
        <v>68</v>
      </c>
      <c r="R121" t="s">
        <v>1562</v>
      </c>
      <c r="S121">
        <v>39.68</v>
      </c>
      <c r="T121">
        <v>2</v>
      </c>
      <c r="U121">
        <v>0</v>
      </c>
      <c r="V121">
        <v>10.316800000000001</v>
      </c>
    </row>
    <row r="122" spans="1:22" x14ac:dyDescent="0.3">
      <c r="A122">
        <v>8590</v>
      </c>
      <c r="B122" t="s">
        <v>10126</v>
      </c>
      <c r="C122">
        <v>2014</v>
      </c>
      <c r="D122" s="11">
        <v>41669</v>
      </c>
      <c r="E122" s="11">
        <v>41672</v>
      </c>
      <c r="F122" t="s">
        <v>188</v>
      </c>
      <c r="G122" t="s">
        <v>3550</v>
      </c>
      <c r="H122" t="s">
        <v>3551</v>
      </c>
      <c r="I122" t="s">
        <v>26</v>
      </c>
      <c r="J122" t="s">
        <v>27</v>
      </c>
      <c r="K122" t="s">
        <v>146</v>
      </c>
      <c r="L122" t="s">
        <v>147</v>
      </c>
      <c r="M122">
        <v>19120</v>
      </c>
      <c r="N122" t="s">
        <v>148</v>
      </c>
      <c r="O122" t="s">
        <v>366</v>
      </c>
      <c r="P122" t="s">
        <v>46</v>
      </c>
      <c r="Q122" t="s">
        <v>68</v>
      </c>
      <c r="R122" t="s">
        <v>367</v>
      </c>
      <c r="S122">
        <v>4.7679999999999998</v>
      </c>
      <c r="T122">
        <v>2</v>
      </c>
      <c r="U122">
        <v>0.2</v>
      </c>
      <c r="V122">
        <v>0.47680000000000011</v>
      </c>
    </row>
    <row r="123" spans="1:22" x14ac:dyDescent="0.3">
      <c r="A123">
        <v>8539</v>
      </c>
      <c r="B123" t="s">
        <v>10091</v>
      </c>
      <c r="C123">
        <v>2012</v>
      </c>
      <c r="D123" s="11">
        <v>41067</v>
      </c>
      <c r="E123" s="11">
        <v>41071</v>
      </c>
      <c r="F123" t="s">
        <v>50</v>
      </c>
      <c r="G123" t="s">
        <v>10092</v>
      </c>
      <c r="H123" t="s">
        <v>10093</v>
      </c>
      <c r="I123" t="s">
        <v>102</v>
      </c>
      <c r="J123" t="s">
        <v>27</v>
      </c>
      <c r="K123" t="s">
        <v>146</v>
      </c>
      <c r="L123" t="s">
        <v>147</v>
      </c>
      <c r="M123">
        <v>19143</v>
      </c>
      <c r="N123" t="s">
        <v>148</v>
      </c>
      <c r="O123" t="s">
        <v>5845</v>
      </c>
      <c r="P123" t="s">
        <v>46</v>
      </c>
      <c r="Q123" t="s">
        <v>68</v>
      </c>
      <c r="R123" t="s">
        <v>5846</v>
      </c>
      <c r="S123">
        <v>8.016</v>
      </c>
      <c r="T123">
        <v>3</v>
      </c>
      <c r="U123">
        <v>0.2</v>
      </c>
      <c r="V123">
        <v>1.0019999999999993</v>
      </c>
    </row>
    <row r="124" spans="1:22" x14ac:dyDescent="0.3">
      <c r="A124">
        <v>8517</v>
      </c>
      <c r="B124" t="s">
        <v>10080</v>
      </c>
      <c r="C124">
        <v>2013</v>
      </c>
      <c r="D124" s="11">
        <v>41372</v>
      </c>
      <c r="E124" s="11">
        <v>41376</v>
      </c>
      <c r="F124" t="s">
        <v>50</v>
      </c>
      <c r="G124" t="s">
        <v>1939</v>
      </c>
      <c r="H124" t="s">
        <v>1940</v>
      </c>
      <c r="I124" t="s">
        <v>26</v>
      </c>
      <c r="J124" t="s">
        <v>27</v>
      </c>
      <c r="K124" t="s">
        <v>266</v>
      </c>
      <c r="L124" t="s">
        <v>267</v>
      </c>
      <c r="M124">
        <v>10009</v>
      </c>
      <c r="N124" t="s">
        <v>148</v>
      </c>
      <c r="O124" t="s">
        <v>67</v>
      </c>
      <c r="P124" t="s">
        <v>46</v>
      </c>
      <c r="Q124" t="s">
        <v>68</v>
      </c>
      <c r="R124" t="s">
        <v>69</v>
      </c>
      <c r="S124">
        <v>3.64</v>
      </c>
      <c r="T124">
        <v>2</v>
      </c>
      <c r="U124">
        <v>0</v>
      </c>
      <c r="V124">
        <v>0.98280000000000012</v>
      </c>
    </row>
    <row r="125" spans="1:22" x14ac:dyDescent="0.3">
      <c r="A125">
        <v>8516</v>
      </c>
      <c r="B125" t="s">
        <v>10079</v>
      </c>
      <c r="C125">
        <v>2012</v>
      </c>
      <c r="D125" s="11">
        <v>41142</v>
      </c>
      <c r="E125" s="11">
        <v>41147</v>
      </c>
      <c r="F125" t="s">
        <v>50</v>
      </c>
      <c r="G125" t="s">
        <v>3630</v>
      </c>
      <c r="H125" t="s">
        <v>3631</v>
      </c>
      <c r="I125" t="s">
        <v>41</v>
      </c>
      <c r="J125" t="s">
        <v>27</v>
      </c>
      <c r="K125" t="s">
        <v>2579</v>
      </c>
      <c r="L125" t="s">
        <v>29</v>
      </c>
      <c r="M125">
        <v>41042</v>
      </c>
      <c r="N125" t="s">
        <v>30</v>
      </c>
      <c r="O125" t="s">
        <v>366</v>
      </c>
      <c r="P125" t="s">
        <v>46</v>
      </c>
      <c r="Q125" t="s">
        <v>68</v>
      </c>
      <c r="R125" t="s">
        <v>367</v>
      </c>
      <c r="S125">
        <v>35.76</v>
      </c>
      <c r="T125">
        <v>12</v>
      </c>
      <c r="U125">
        <v>0</v>
      </c>
      <c r="V125">
        <v>10.0128</v>
      </c>
    </row>
    <row r="126" spans="1:22" x14ac:dyDescent="0.3">
      <c r="A126">
        <v>8515</v>
      </c>
      <c r="B126" t="s">
        <v>10079</v>
      </c>
      <c r="C126">
        <v>2012</v>
      </c>
      <c r="D126" s="11">
        <v>41142</v>
      </c>
      <c r="E126" s="11">
        <v>41147</v>
      </c>
      <c r="F126" t="s">
        <v>50</v>
      </c>
      <c r="G126" t="s">
        <v>3630</v>
      </c>
      <c r="H126" t="s">
        <v>3631</v>
      </c>
      <c r="I126" t="s">
        <v>41</v>
      </c>
      <c r="J126" t="s">
        <v>27</v>
      </c>
      <c r="K126" t="s">
        <v>2579</v>
      </c>
      <c r="L126" t="s">
        <v>29</v>
      </c>
      <c r="M126">
        <v>41042</v>
      </c>
      <c r="N126" t="s">
        <v>30</v>
      </c>
      <c r="O126" t="s">
        <v>998</v>
      </c>
      <c r="P126" t="s">
        <v>46</v>
      </c>
      <c r="Q126" t="s">
        <v>68</v>
      </c>
      <c r="R126" t="s">
        <v>999</v>
      </c>
      <c r="S126">
        <v>17.52</v>
      </c>
      <c r="T126">
        <v>3</v>
      </c>
      <c r="U126">
        <v>0</v>
      </c>
      <c r="V126">
        <v>8.2343999999999991</v>
      </c>
    </row>
    <row r="127" spans="1:22" x14ac:dyDescent="0.3">
      <c r="A127">
        <v>8497</v>
      </c>
      <c r="B127" t="s">
        <v>10070</v>
      </c>
      <c r="C127">
        <v>2011</v>
      </c>
      <c r="D127" s="11">
        <v>40607</v>
      </c>
      <c r="E127" s="11">
        <v>40610</v>
      </c>
      <c r="F127" t="s">
        <v>23</v>
      </c>
      <c r="G127" t="s">
        <v>4126</v>
      </c>
      <c r="H127" t="s">
        <v>4127</v>
      </c>
      <c r="I127" t="s">
        <v>26</v>
      </c>
      <c r="J127" t="s">
        <v>27</v>
      </c>
      <c r="K127" t="s">
        <v>3189</v>
      </c>
      <c r="L127" t="s">
        <v>267</v>
      </c>
      <c r="M127">
        <v>10701</v>
      </c>
      <c r="N127" t="s">
        <v>148</v>
      </c>
      <c r="O127" t="s">
        <v>1561</v>
      </c>
      <c r="P127" t="s">
        <v>46</v>
      </c>
      <c r="Q127" t="s">
        <v>68</v>
      </c>
      <c r="R127" t="s">
        <v>1562</v>
      </c>
      <c r="S127">
        <v>59.519999999999996</v>
      </c>
      <c r="T127">
        <v>3</v>
      </c>
      <c r="U127">
        <v>0</v>
      </c>
      <c r="V127">
        <v>15.475200000000001</v>
      </c>
    </row>
    <row r="128" spans="1:22" x14ac:dyDescent="0.3">
      <c r="A128">
        <v>8482</v>
      </c>
      <c r="B128" t="s">
        <v>10059</v>
      </c>
      <c r="C128">
        <v>2013</v>
      </c>
      <c r="D128" s="11">
        <v>41419</v>
      </c>
      <c r="E128" s="11">
        <v>41423</v>
      </c>
      <c r="F128" t="s">
        <v>50</v>
      </c>
      <c r="G128" t="s">
        <v>4207</v>
      </c>
      <c r="H128" t="s">
        <v>4208</v>
      </c>
      <c r="I128" t="s">
        <v>102</v>
      </c>
      <c r="J128" t="s">
        <v>27</v>
      </c>
      <c r="K128" t="s">
        <v>146</v>
      </c>
      <c r="L128" t="s">
        <v>147</v>
      </c>
      <c r="M128">
        <v>19120</v>
      </c>
      <c r="N128" t="s">
        <v>148</v>
      </c>
      <c r="O128" t="s">
        <v>3584</v>
      </c>
      <c r="P128" t="s">
        <v>46</v>
      </c>
      <c r="Q128" t="s">
        <v>68</v>
      </c>
      <c r="R128" t="s">
        <v>3585</v>
      </c>
      <c r="S128">
        <v>16.656000000000002</v>
      </c>
      <c r="T128">
        <v>3</v>
      </c>
      <c r="U128">
        <v>0.2</v>
      </c>
      <c r="V128">
        <v>3.3311999999999999</v>
      </c>
    </row>
    <row r="129" spans="1:22" x14ac:dyDescent="0.3">
      <c r="A129">
        <v>8479</v>
      </c>
      <c r="B129" t="s">
        <v>10056</v>
      </c>
      <c r="C129">
        <v>2014</v>
      </c>
      <c r="D129" s="11">
        <v>41992</v>
      </c>
      <c r="E129" s="11">
        <v>41998</v>
      </c>
      <c r="F129" t="s">
        <v>50</v>
      </c>
      <c r="G129" t="s">
        <v>4176</v>
      </c>
      <c r="H129" t="s">
        <v>4177</v>
      </c>
      <c r="I129" t="s">
        <v>102</v>
      </c>
      <c r="J129" t="s">
        <v>27</v>
      </c>
      <c r="K129" t="s">
        <v>127</v>
      </c>
      <c r="L129" t="s">
        <v>43</v>
      </c>
      <c r="M129">
        <v>94110</v>
      </c>
      <c r="N129" t="s">
        <v>44</v>
      </c>
      <c r="O129" t="s">
        <v>2607</v>
      </c>
      <c r="P129" t="s">
        <v>46</v>
      </c>
      <c r="Q129" t="s">
        <v>68</v>
      </c>
      <c r="R129" t="s">
        <v>2608</v>
      </c>
      <c r="S129">
        <v>5.76</v>
      </c>
      <c r="T129">
        <v>2</v>
      </c>
      <c r="U129">
        <v>0</v>
      </c>
      <c r="V129">
        <v>1.6703999999999999</v>
      </c>
    </row>
    <row r="130" spans="1:22" x14ac:dyDescent="0.3">
      <c r="A130">
        <v>8412</v>
      </c>
      <c r="B130" t="s">
        <v>10014</v>
      </c>
      <c r="C130">
        <v>2013</v>
      </c>
      <c r="D130" s="11">
        <v>41404</v>
      </c>
      <c r="E130" s="11">
        <v>41407</v>
      </c>
      <c r="F130" t="s">
        <v>23</v>
      </c>
      <c r="G130" t="s">
        <v>4319</v>
      </c>
      <c r="H130" t="s">
        <v>4320</v>
      </c>
      <c r="I130" t="s">
        <v>26</v>
      </c>
      <c r="J130" t="s">
        <v>27</v>
      </c>
      <c r="K130" t="s">
        <v>1976</v>
      </c>
      <c r="L130" t="s">
        <v>319</v>
      </c>
      <c r="M130">
        <v>24153</v>
      </c>
      <c r="N130" t="s">
        <v>30</v>
      </c>
      <c r="O130" t="s">
        <v>770</v>
      </c>
      <c r="P130" t="s">
        <v>46</v>
      </c>
      <c r="Q130" t="s">
        <v>68</v>
      </c>
      <c r="R130" t="s">
        <v>771</v>
      </c>
      <c r="S130">
        <v>27.86</v>
      </c>
      <c r="T130">
        <v>7</v>
      </c>
      <c r="U130">
        <v>0</v>
      </c>
      <c r="V130">
        <v>9.1937999999999978</v>
      </c>
    </row>
    <row r="131" spans="1:22" x14ac:dyDescent="0.3">
      <c r="A131">
        <v>8409</v>
      </c>
      <c r="B131" t="s">
        <v>10011</v>
      </c>
      <c r="C131">
        <v>2014</v>
      </c>
      <c r="D131" s="11">
        <v>41829</v>
      </c>
      <c r="E131" s="11">
        <v>41833</v>
      </c>
      <c r="F131" t="s">
        <v>50</v>
      </c>
      <c r="G131" t="s">
        <v>9874</v>
      </c>
      <c r="H131" t="s">
        <v>9875</v>
      </c>
      <c r="I131" t="s">
        <v>41</v>
      </c>
      <c r="J131" t="s">
        <v>27</v>
      </c>
      <c r="K131" t="s">
        <v>606</v>
      </c>
      <c r="L131" t="s">
        <v>245</v>
      </c>
      <c r="M131">
        <v>19711</v>
      </c>
      <c r="N131" t="s">
        <v>148</v>
      </c>
      <c r="O131" t="s">
        <v>8358</v>
      </c>
      <c r="P131" t="s">
        <v>46</v>
      </c>
      <c r="Q131" t="s">
        <v>68</v>
      </c>
      <c r="R131" t="s">
        <v>8359</v>
      </c>
      <c r="S131">
        <v>174.95000000000002</v>
      </c>
      <c r="T131">
        <v>5</v>
      </c>
      <c r="U131">
        <v>0</v>
      </c>
      <c r="V131">
        <v>45.487000000000002</v>
      </c>
    </row>
    <row r="132" spans="1:22" x14ac:dyDescent="0.3">
      <c r="A132">
        <v>8408</v>
      </c>
      <c r="B132" t="s">
        <v>10011</v>
      </c>
      <c r="C132">
        <v>2014</v>
      </c>
      <c r="D132" s="11">
        <v>41829</v>
      </c>
      <c r="E132" s="11">
        <v>41833</v>
      </c>
      <c r="F132" t="s">
        <v>50</v>
      </c>
      <c r="G132" t="s">
        <v>9874</v>
      </c>
      <c r="H132" t="s">
        <v>9875</v>
      </c>
      <c r="I132" t="s">
        <v>41</v>
      </c>
      <c r="J132" t="s">
        <v>27</v>
      </c>
      <c r="K132" t="s">
        <v>606</v>
      </c>
      <c r="L132" t="s">
        <v>245</v>
      </c>
      <c r="M132">
        <v>19711</v>
      </c>
      <c r="N132" t="s">
        <v>148</v>
      </c>
      <c r="O132" t="s">
        <v>4053</v>
      </c>
      <c r="P132" t="s">
        <v>46</v>
      </c>
      <c r="Q132" t="s">
        <v>68</v>
      </c>
      <c r="R132" t="s">
        <v>4054</v>
      </c>
      <c r="S132">
        <v>28.91</v>
      </c>
      <c r="T132">
        <v>7</v>
      </c>
      <c r="U132">
        <v>0</v>
      </c>
      <c r="V132">
        <v>8.6729999999999983</v>
      </c>
    </row>
    <row r="133" spans="1:22" x14ac:dyDescent="0.3">
      <c r="A133">
        <v>8361</v>
      </c>
      <c r="B133" t="s">
        <v>9977</v>
      </c>
      <c r="C133">
        <v>2014</v>
      </c>
      <c r="D133" s="11">
        <v>41642</v>
      </c>
      <c r="E133" s="11">
        <v>41644</v>
      </c>
      <c r="F133" t="s">
        <v>23</v>
      </c>
      <c r="G133" t="s">
        <v>8649</v>
      </c>
      <c r="H133" t="s">
        <v>8650</v>
      </c>
      <c r="I133" t="s">
        <v>26</v>
      </c>
      <c r="J133" t="s">
        <v>27</v>
      </c>
      <c r="K133" t="s">
        <v>4172</v>
      </c>
      <c r="L133" t="s">
        <v>104</v>
      </c>
      <c r="M133">
        <v>79907</v>
      </c>
      <c r="N133" t="s">
        <v>105</v>
      </c>
      <c r="O133" t="s">
        <v>4132</v>
      </c>
      <c r="P133" t="s">
        <v>46</v>
      </c>
      <c r="Q133" t="s">
        <v>68</v>
      </c>
      <c r="R133" t="s">
        <v>4133</v>
      </c>
      <c r="S133">
        <v>31.744</v>
      </c>
      <c r="T133">
        <v>2</v>
      </c>
      <c r="U133">
        <v>0.2</v>
      </c>
      <c r="V133">
        <v>3.9679999999999964</v>
      </c>
    </row>
    <row r="134" spans="1:22" x14ac:dyDescent="0.3">
      <c r="A134">
        <v>8337</v>
      </c>
      <c r="B134" t="s">
        <v>9964</v>
      </c>
      <c r="C134">
        <v>2013</v>
      </c>
      <c r="D134" s="11">
        <v>41458</v>
      </c>
      <c r="E134" s="11">
        <v>41464</v>
      </c>
      <c r="F134" t="s">
        <v>50</v>
      </c>
      <c r="G134" t="s">
        <v>2885</v>
      </c>
      <c r="H134" t="s">
        <v>2886</v>
      </c>
      <c r="I134" t="s">
        <v>26</v>
      </c>
      <c r="J134" t="s">
        <v>27</v>
      </c>
      <c r="K134" t="s">
        <v>1127</v>
      </c>
      <c r="L134" t="s">
        <v>319</v>
      </c>
      <c r="M134">
        <v>22204</v>
      </c>
      <c r="N134" t="s">
        <v>30</v>
      </c>
      <c r="O134" t="s">
        <v>9965</v>
      </c>
      <c r="P134" t="s">
        <v>46</v>
      </c>
      <c r="Q134" t="s">
        <v>68</v>
      </c>
      <c r="R134" t="s">
        <v>9966</v>
      </c>
      <c r="S134">
        <v>7.7</v>
      </c>
      <c r="T134">
        <v>2</v>
      </c>
      <c r="U134">
        <v>0</v>
      </c>
      <c r="V134">
        <v>3.157</v>
      </c>
    </row>
    <row r="135" spans="1:22" x14ac:dyDescent="0.3">
      <c r="A135">
        <v>8321</v>
      </c>
      <c r="B135" t="s">
        <v>9952</v>
      </c>
      <c r="C135">
        <v>2012</v>
      </c>
      <c r="D135" s="11">
        <v>41248</v>
      </c>
      <c r="E135" s="11">
        <v>41249</v>
      </c>
      <c r="F135" t="s">
        <v>188</v>
      </c>
      <c r="G135" t="s">
        <v>144</v>
      </c>
      <c r="H135" t="s">
        <v>145</v>
      </c>
      <c r="I135" t="s">
        <v>26</v>
      </c>
      <c r="J135" t="s">
        <v>27</v>
      </c>
      <c r="K135" t="s">
        <v>815</v>
      </c>
      <c r="L135" t="s">
        <v>104</v>
      </c>
      <c r="M135">
        <v>75220</v>
      </c>
      <c r="N135" t="s">
        <v>105</v>
      </c>
      <c r="O135" t="s">
        <v>6238</v>
      </c>
      <c r="P135" t="s">
        <v>46</v>
      </c>
      <c r="Q135" t="s">
        <v>68</v>
      </c>
      <c r="R135" t="s">
        <v>6239</v>
      </c>
      <c r="S135">
        <v>45.04</v>
      </c>
      <c r="T135">
        <v>2</v>
      </c>
      <c r="U135">
        <v>0.2</v>
      </c>
      <c r="V135">
        <v>4.5040000000000031</v>
      </c>
    </row>
    <row r="136" spans="1:22" x14ac:dyDescent="0.3">
      <c r="A136">
        <v>8319</v>
      </c>
      <c r="B136" t="s">
        <v>9950</v>
      </c>
      <c r="C136">
        <v>2014</v>
      </c>
      <c r="D136" s="11">
        <v>41741</v>
      </c>
      <c r="E136" s="11">
        <v>41746</v>
      </c>
      <c r="F136" t="s">
        <v>50</v>
      </c>
      <c r="G136" t="s">
        <v>323</v>
      </c>
      <c r="H136" t="s">
        <v>324</v>
      </c>
      <c r="I136" t="s">
        <v>26</v>
      </c>
      <c r="J136" t="s">
        <v>27</v>
      </c>
      <c r="K136" t="s">
        <v>2221</v>
      </c>
      <c r="L136" t="s">
        <v>88</v>
      </c>
      <c r="M136">
        <v>27217</v>
      </c>
      <c r="N136" t="s">
        <v>30</v>
      </c>
      <c r="O136" t="s">
        <v>4842</v>
      </c>
      <c r="P136" t="s">
        <v>46</v>
      </c>
      <c r="Q136" t="s">
        <v>68</v>
      </c>
      <c r="R136" t="s">
        <v>4843</v>
      </c>
      <c r="S136">
        <v>20.992000000000001</v>
      </c>
      <c r="T136">
        <v>8</v>
      </c>
      <c r="U136">
        <v>0.2</v>
      </c>
      <c r="V136">
        <v>2.3615999999999966</v>
      </c>
    </row>
    <row r="137" spans="1:22" x14ac:dyDescent="0.3">
      <c r="A137">
        <v>136</v>
      </c>
      <c r="B137" t="s">
        <v>563</v>
      </c>
      <c r="C137">
        <v>2013</v>
      </c>
      <c r="D137" s="11">
        <v>41561</v>
      </c>
      <c r="E137" s="1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
      <c r="A138">
        <v>8318</v>
      </c>
      <c r="B138" t="s">
        <v>9950</v>
      </c>
      <c r="C138">
        <v>2014</v>
      </c>
      <c r="D138" s="11">
        <v>41741</v>
      </c>
      <c r="E138" s="11">
        <v>41746</v>
      </c>
      <c r="F138" t="s">
        <v>50</v>
      </c>
      <c r="G138" t="s">
        <v>323</v>
      </c>
      <c r="H138" t="s">
        <v>324</v>
      </c>
      <c r="I138" t="s">
        <v>26</v>
      </c>
      <c r="J138" t="s">
        <v>27</v>
      </c>
      <c r="K138" t="s">
        <v>2221</v>
      </c>
      <c r="L138" t="s">
        <v>88</v>
      </c>
      <c r="M138">
        <v>27217</v>
      </c>
      <c r="N138" t="s">
        <v>30</v>
      </c>
      <c r="O138" t="s">
        <v>3530</v>
      </c>
      <c r="P138" t="s">
        <v>46</v>
      </c>
      <c r="Q138" t="s">
        <v>68</v>
      </c>
      <c r="R138" t="s">
        <v>3531</v>
      </c>
      <c r="S138">
        <v>1.752</v>
      </c>
      <c r="T138">
        <v>1</v>
      </c>
      <c r="U138">
        <v>0.2</v>
      </c>
      <c r="V138">
        <v>0.15329999999999994</v>
      </c>
    </row>
    <row r="139" spans="1:22" x14ac:dyDescent="0.3">
      <c r="A139">
        <v>8316</v>
      </c>
      <c r="B139" t="s">
        <v>9949</v>
      </c>
      <c r="C139">
        <v>2011</v>
      </c>
      <c r="D139" s="11">
        <v>40736</v>
      </c>
      <c r="E139" s="11">
        <v>40740</v>
      </c>
      <c r="F139" t="s">
        <v>50</v>
      </c>
      <c r="G139" t="s">
        <v>3227</v>
      </c>
      <c r="H139" t="s">
        <v>3228</v>
      </c>
      <c r="I139" t="s">
        <v>102</v>
      </c>
      <c r="J139" t="s">
        <v>27</v>
      </c>
      <c r="K139" t="s">
        <v>7859</v>
      </c>
      <c r="L139" t="s">
        <v>104</v>
      </c>
      <c r="M139">
        <v>77573</v>
      </c>
      <c r="N139" t="s">
        <v>105</v>
      </c>
      <c r="O139" t="s">
        <v>2743</v>
      </c>
      <c r="P139" t="s">
        <v>46</v>
      </c>
      <c r="Q139" t="s">
        <v>68</v>
      </c>
      <c r="R139" t="s">
        <v>2744</v>
      </c>
      <c r="S139">
        <v>22.288</v>
      </c>
      <c r="T139">
        <v>7</v>
      </c>
      <c r="U139">
        <v>0.2</v>
      </c>
      <c r="V139">
        <v>3.9003999999999985</v>
      </c>
    </row>
    <row r="140" spans="1:22" x14ac:dyDescent="0.3">
      <c r="A140">
        <v>8309</v>
      </c>
      <c r="B140" t="s">
        <v>9946</v>
      </c>
      <c r="C140">
        <v>2013</v>
      </c>
      <c r="D140" s="11">
        <v>41481</v>
      </c>
      <c r="E140" s="11">
        <v>41481</v>
      </c>
      <c r="F140" t="s">
        <v>1290</v>
      </c>
      <c r="G140" t="s">
        <v>5320</v>
      </c>
      <c r="H140" t="s">
        <v>5321</v>
      </c>
      <c r="I140" t="s">
        <v>102</v>
      </c>
      <c r="J140" t="s">
        <v>27</v>
      </c>
      <c r="K140" t="s">
        <v>127</v>
      </c>
      <c r="L140" t="s">
        <v>43</v>
      </c>
      <c r="M140">
        <v>94122</v>
      </c>
      <c r="N140" t="s">
        <v>44</v>
      </c>
      <c r="O140" t="s">
        <v>4053</v>
      </c>
      <c r="P140" t="s">
        <v>46</v>
      </c>
      <c r="Q140" t="s">
        <v>68</v>
      </c>
      <c r="R140" t="s">
        <v>4054</v>
      </c>
      <c r="S140">
        <v>37.17</v>
      </c>
      <c r="T140">
        <v>9</v>
      </c>
      <c r="U140">
        <v>0</v>
      </c>
      <c r="V140">
        <v>11.151</v>
      </c>
    </row>
    <row r="141" spans="1:22" x14ac:dyDescent="0.3">
      <c r="A141">
        <v>8300</v>
      </c>
      <c r="B141" t="s">
        <v>9940</v>
      </c>
      <c r="C141">
        <v>2011</v>
      </c>
      <c r="D141" s="11">
        <v>40613</v>
      </c>
      <c r="E141" s="11">
        <v>40617</v>
      </c>
      <c r="F141" t="s">
        <v>50</v>
      </c>
      <c r="G141" t="s">
        <v>5081</v>
      </c>
      <c r="H141" t="s">
        <v>5082</v>
      </c>
      <c r="I141" t="s">
        <v>26</v>
      </c>
      <c r="J141" t="s">
        <v>27</v>
      </c>
      <c r="K141" t="s">
        <v>566</v>
      </c>
      <c r="L141" t="s">
        <v>43</v>
      </c>
      <c r="M141">
        <v>95661</v>
      </c>
      <c r="N141" t="s">
        <v>44</v>
      </c>
      <c r="O141" t="s">
        <v>7011</v>
      </c>
      <c r="P141" t="s">
        <v>46</v>
      </c>
      <c r="Q141" t="s">
        <v>68</v>
      </c>
      <c r="R141" t="s">
        <v>7012</v>
      </c>
      <c r="S141">
        <v>7.98</v>
      </c>
      <c r="T141">
        <v>3</v>
      </c>
      <c r="U141">
        <v>0</v>
      </c>
      <c r="V141">
        <v>2.0747999999999998</v>
      </c>
    </row>
    <row r="142" spans="1:22" x14ac:dyDescent="0.3">
      <c r="A142">
        <v>8288</v>
      </c>
      <c r="B142" t="s">
        <v>9934</v>
      </c>
      <c r="C142">
        <v>2011</v>
      </c>
      <c r="D142" s="11">
        <v>40767</v>
      </c>
      <c r="E142" s="11">
        <v>40771</v>
      </c>
      <c r="F142" t="s">
        <v>50</v>
      </c>
      <c r="G142" t="s">
        <v>6993</v>
      </c>
      <c r="H142" t="s">
        <v>6994</v>
      </c>
      <c r="I142" t="s">
        <v>102</v>
      </c>
      <c r="J142" t="s">
        <v>27</v>
      </c>
      <c r="K142" t="s">
        <v>1419</v>
      </c>
      <c r="L142" t="s">
        <v>54</v>
      </c>
      <c r="M142">
        <v>33180</v>
      </c>
      <c r="N142" t="s">
        <v>30</v>
      </c>
      <c r="O142" t="s">
        <v>1456</v>
      </c>
      <c r="P142" t="s">
        <v>46</v>
      </c>
      <c r="Q142" t="s">
        <v>68</v>
      </c>
      <c r="R142" t="s">
        <v>1457</v>
      </c>
      <c r="S142">
        <v>47.96</v>
      </c>
      <c r="T142">
        <v>5</v>
      </c>
      <c r="U142">
        <v>0.2</v>
      </c>
      <c r="V142">
        <v>4.196499999999995</v>
      </c>
    </row>
    <row r="143" spans="1:22" x14ac:dyDescent="0.3">
      <c r="A143">
        <v>142</v>
      </c>
      <c r="B143" t="s">
        <v>583</v>
      </c>
      <c r="C143">
        <v>2014</v>
      </c>
      <c r="D143" s="11">
        <v>41901</v>
      </c>
      <c r="E143" s="1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8284</v>
      </c>
      <c r="B144" t="s">
        <v>9933</v>
      </c>
      <c r="C144">
        <v>2012</v>
      </c>
      <c r="D144" s="11">
        <v>41264</v>
      </c>
      <c r="E144" s="11">
        <v>41269</v>
      </c>
      <c r="F144" t="s">
        <v>23</v>
      </c>
      <c r="G144" t="s">
        <v>3758</v>
      </c>
      <c r="H144" t="s">
        <v>3759</v>
      </c>
      <c r="I144" t="s">
        <v>102</v>
      </c>
      <c r="J144" t="s">
        <v>27</v>
      </c>
      <c r="K144" t="s">
        <v>9306</v>
      </c>
      <c r="L144" t="s">
        <v>211</v>
      </c>
      <c r="M144">
        <v>60174</v>
      </c>
      <c r="N144" t="s">
        <v>105</v>
      </c>
      <c r="O144" t="s">
        <v>2836</v>
      </c>
      <c r="P144" t="s">
        <v>46</v>
      </c>
      <c r="Q144" t="s">
        <v>68</v>
      </c>
      <c r="R144" t="s">
        <v>2837</v>
      </c>
      <c r="S144">
        <v>59.903999999999996</v>
      </c>
      <c r="T144">
        <v>2</v>
      </c>
      <c r="U144">
        <v>0.2</v>
      </c>
      <c r="V144">
        <v>14.227200000000003</v>
      </c>
    </row>
    <row r="145" spans="1:22" x14ac:dyDescent="0.3">
      <c r="A145">
        <v>8274</v>
      </c>
      <c r="B145" t="s">
        <v>9927</v>
      </c>
      <c r="C145">
        <v>2012</v>
      </c>
      <c r="D145" s="11">
        <v>41073</v>
      </c>
      <c r="E145" s="11">
        <v>41075</v>
      </c>
      <c r="F145" t="s">
        <v>23</v>
      </c>
      <c r="G145" t="s">
        <v>8233</v>
      </c>
      <c r="H145" t="s">
        <v>8234</v>
      </c>
      <c r="I145" t="s">
        <v>102</v>
      </c>
      <c r="J145" t="s">
        <v>27</v>
      </c>
      <c r="K145" t="s">
        <v>318</v>
      </c>
      <c r="L145" t="s">
        <v>498</v>
      </c>
      <c r="M145">
        <v>45503</v>
      </c>
      <c r="N145" t="s">
        <v>148</v>
      </c>
      <c r="O145" t="s">
        <v>3950</v>
      </c>
      <c r="P145" t="s">
        <v>46</v>
      </c>
      <c r="Q145" t="s">
        <v>68</v>
      </c>
      <c r="R145" t="s">
        <v>3951</v>
      </c>
      <c r="S145">
        <v>3.4240000000000004</v>
      </c>
      <c r="T145">
        <v>1</v>
      </c>
      <c r="U145">
        <v>0.2</v>
      </c>
      <c r="V145">
        <v>0.29960000000000009</v>
      </c>
    </row>
    <row r="146" spans="1:22" x14ac:dyDescent="0.3">
      <c r="A146">
        <v>8271</v>
      </c>
      <c r="B146" t="s">
        <v>9924</v>
      </c>
      <c r="C146">
        <v>2014</v>
      </c>
      <c r="D146" s="11">
        <v>41670</v>
      </c>
      <c r="E146" s="11">
        <v>41677</v>
      </c>
      <c r="F146" t="s">
        <v>50</v>
      </c>
      <c r="G146" t="s">
        <v>3647</v>
      </c>
      <c r="H146" t="s">
        <v>3648</v>
      </c>
      <c r="I146" t="s">
        <v>26</v>
      </c>
      <c r="J146" t="s">
        <v>27</v>
      </c>
      <c r="K146" t="s">
        <v>456</v>
      </c>
      <c r="L146" t="s">
        <v>211</v>
      </c>
      <c r="M146">
        <v>60505</v>
      </c>
      <c r="N146" t="s">
        <v>105</v>
      </c>
      <c r="O146" t="s">
        <v>998</v>
      </c>
      <c r="P146" t="s">
        <v>46</v>
      </c>
      <c r="Q146" t="s">
        <v>68</v>
      </c>
      <c r="R146" t="s">
        <v>999</v>
      </c>
      <c r="S146">
        <v>9.3439999999999994</v>
      </c>
      <c r="T146">
        <v>2</v>
      </c>
      <c r="U146">
        <v>0.2</v>
      </c>
      <c r="V146">
        <v>3.1535999999999995</v>
      </c>
    </row>
    <row r="147" spans="1:22" x14ac:dyDescent="0.3">
      <c r="A147">
        <v>8248</v>
      </c>
      <c r="B147" t="s">
        <v>9913</v>
      </c>
      <c r="C147">
        <v>2012</v>
      </c>
      <c r="D147" s="11">
        <v>41039</v>
      </c>
      <c r="E147" s="11">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x14ac:dyDescent="0.3">
      <c r="A148">
        <v>8240</v>
      </c>
      <c r="B148" t="s">
        <v>9909</v>
      </c>
      <c r="C148">
        <v>2014</v>
      </c>
      <c r="D148" s="11">
        <v>41933</v>
      </c>
      <c r="E148" s="11">
        <v>41933</v>
      </c>
      <c r="F148" t="s">
        <v>1290</v>
      </c>
      <c r="G148" t="s">
        <v>6375</v>
      </c>
      <c r="H148" t="s">
        <v>6376</v>
      </c>
      <c r="I148" t="s">
        <v>26</v>
      </c>
      <c r="J148" t="s">
        <v>27</v>
      </c>
      <c r="K148" t="s">
        <v>1521</v>
      </c>
      <c r="L148" t="s">
        <v>54</v>
      </c>
      <c r="M148">
        <v>32216</v>
      </c>
      <c r="N148" t="s">
        <v>30</v>
      </c>
      <c r="O148" t="s">
        <v>4223</v>
      </c>
      <c r="P148" t="s">
        <v>46</v>
      </c>
      <c r="Q148" t="s">
        <v>68</v>
      </c>
      <c r="R148" t="s">
        <v>4224</v>
      </c>
      <c r="S148">
        <v>4.4479999999999995</v>
      </c>
      <c r="T148">
        <v>2</v>
      </c>
      <c r="U148">
        <v>0.2</v>
      </c>
      <c r="V148">
        <v>1.1119999999999999</v>
      </c>
    </row>
    <row r="149" spans="1:22" x14ac:dyDescent="0.3">
      <c r="A149">
        <v>8231</v>
      </c>
      <c r="B149" t="s">
        <v>9906</v>
      </c>
      <c r="C149">
        <v>2013</v>
      </c>
      <c r="D149" s="11">
        <v>41456</v>
      </c>
      <c r="E149" s="11">
        <v>41458</v>
      </c>
      <c r="F149" t="s">
        <v>23</v>
      </c>
      <c r="G149" t="s">
        <v>536</v>
      </c>
      <c r="H149" t="s">
        <v>537</v>
      </c>
      <c r="I149" t="s">
        <v>26</v>
      </c>
      <c r="J149" t="s">
        <v>27</v>
      </c>
      <c r="K149" t="s">
        <v>7490</v>
      </c>
      <c r="L149" t="s">
        <v>1272</v>
      </c>
      <c r="M149">
        <v>30328</v>
      </c>
      <c r="N149" t="s">
        <v>30</v>
      </c>
      <c r="O149" t="s">
        <v>1456</v>
      </c>
      <c r="P149" t="s">
        <v>46</v>
      </c>
      <c r="Q149" t="s">
        <v>68</v>
      </c>
      <c r="R149" t="s">
        <v>1457</v>
      </c>
      <c r="S149">
        <v>35.97</v>
      </c>
      <c r="T149">
        <v>3</v>
      </c>
      <c r="U149">
        <v>0</v>
      </c>
      <c r="V149">
        <v>9.7118999999999982</v>
      </c>
    </row>
    <row r="150" spans="1:22" x14ac:dyDescent="0.3">
      <c r="A150">
        <v>8208</v>
      </c>
      <c r="B150" t="s">
        <v>9892</v>
      </c>
      <c r="C150">
        <v>2012</v>
      </c>
      <c r="D150" s="11">
        <v>41025</v>
      </c>
      <c r="E150" s="11">
        <v>41029</v>
      </c>
      <c r="F150" t="s">
        <v>50</v>
      </c>
      <c r="G150" t="s">
        <v>1674</v>
      </c>
      <c r="H150" t="s">
        <v>1675</v>
      </c>
      <c r="I150" t="s">
        <v>26</v>
      </c>
      <c r="J150" t="s">
        <v>27</v>
      </c>
      <c r="K150" t="s">
        <v>7420</v>
      </c>
      <c r="L150" t="s">
        <v>54</v>
      </c>
      <c r="M150">
        <v>32114</v>
      </c>
      <c r="N150" t="s">
        <v>30</v>
      </c>
      <c r="O150" t="s">
        <v>1367</v>
      </c>
      <c r="P150" t="s">
        <v>46</v>
      </c>
      <c r="Q150" t="s">
        <v>68</v>
      </c>
      <c r="R150" t="s">
        <v>1368</v>
      </c>
      <c r="S150">
        <v>2.6240000000000001</v>
      </c>
      <c r="T150">
        <v>1</v>
      </c>
      <c r="U150">
        <v>0.2</v>
      </c>
      <c r="V150">
        <v>0.42639999999999978</v>
      </c>
    </row>
    <row r="151" spans="1:22" x14ac:dyDescent="0.3">
      <c r="A151">
        <v>8198</v>
      </c>
      <c r="B151" t="s">
        <v>9889</v>
      </c>
      <c r="C151">
        <v>2014</v>
      </c>
      <c r="D151" s="11">
        <v>41888</v>
      </c>
      <c r="E151" s="11">
        <v>41892</v>
      </c>
      <c r="F151" t="s">
        <v>50</v>
      </c>
      <c r="G151" t="s">
        <v>3647</v>
      </c>
      <c r="H151" t="s">
        <v>3648</v>
      </c>
      <c r="I151" t="s">
        <v>26</v>
      </c>
      <c r="J151" t="s">
        <v>27</v>
      </c>
      <c r="K151" t="s">
        <v>5137</v>
      </c>
      <c r="L151" t="s">
        <v>335</v>
      </c>
      <c r="M151">
        <v>37918</v>
      </c>
      <c r="N151" t="s">
        <v>30</v>
      </c>
      <c r="O151" t="s">
        <v>2525</v>
      </c>
      <c r="P151" t="s">
        <v>46</v>
      </c>
      <c r="Q151" t="s">
        <v>68</v>
      </c>
      <c r="R151" t="s">
        <v>2526</v>
      </c>
      <c r="S151">
        <v>71.959999999999994</v>
      </c>
      <c r="T151">
        <v>5</v>
      </c>
      <c r="U151">
        <v>0.2</v>
      </c>
      <c r="V151">
        <v>7.1960000000000015</v>
      </c>
    </row>
    <row r="152" spans="1:22" x14ac:dyDescent="0.3">
      <c r="A152">
        <v>8172</v>
      </c>
      <c r="B152" t="s">
        <v>9871</v>
      </c>
      <c r="C152">
        <v>2013</v>
      </c>
      <c r="D152" s="11">
        <v>41319</v>
      </c>
      <c r="E152" s="11">
        <v>41324</v>
      </c>
      <c r="F152" t="s">
        <v>50</v>
      </c>
      <c r="G152" t="s">
        <v>2080</v>
      </c>
      <c r="H152" t="s">
        <v>2081</v>
      </c>
      <c r="I152" t="s">
        <v>26</v>
      </c>
      <c r="J152" t="s">
        <v>27</v>
      </c>
      <c r="K152" t="s">
        <v>328</v>
      </c>
      <c r="L152" t="s">
        <v>1487</v>
      </c>
      <c r="M152">
        <v>39212</v>
      </c>
      <c r="N152" t="s">
        <v>30</v>
      </c>
      <c r="O152" t="s">
        <v>3824</v>
      </c>
      <c r="P152" t="s">
        <v>46</v>
      </c>
      <c r="Q152" t="s">
        <v>68</v>
      </c>
      <c r="R152" t="s">
        <v>3825</v>
      </c>
      <c r="S152">
        <v>264.18</v>
      </c>
      <c r="T152">
        <v>7</v>
      </c>
      <c r="U152">
        <v>0</v>
      </c>
      <c r="V152">
        <v>68.686800000000005</v>
      </c>
    </row>
    <row r="153" spans="1:22" x14ac:dyDescent="0.3">
      <c r="A153">
        <v>8147</v>
      </c>
      <c r="B153" t="s">
        <v>9855</v>
      </c>
      <c r="C153">
        <v>2011</v>
      </c>
      <c r="D153" s="11">
        <v>40714</v>
      </c>
      <c r="E153" s="11">
        <v>40721</v>
      </c>
      <c r="F153" t="s">
        <v>50</v>
      </c>
      <c r="G153" t="s">
        <v>3998</v>
      </c>
      <c r="H153" t="s">
        <v>3999</v>
      </c>
      <c r="I153" t="s">
        <v>26</v>
      </c>
      <c r="J153" t="s">
        <v>27</v>
      </c>
      <c r="K153" t="s">
        <v>7527</v>
      </c>
      <c r="L153" t="s">
        <v>649</v>
      </c>
      <c r="M153">
        <v>73505</v>
      </c>
      <c r="N153" t="s">
        <v>105</v>
      </c>
      <c r="O153" t="s">
        <v>5170</v>
      </c>
      <c r="P153" t="s">
        <v>46</v>
      </c>
      <c r="Q153" t="s">
        <v>68</v>
      </c>
      <c r="R153" t="s">
        <v>5171</v>
      </c>
      <c r="S153">
        <v>3.52</v>
      </c>
      <c r="T153">
        <v>2</v>
      </c>
      <c r="U153">
        <v>0</v>
      </c>
      <c r="V153">
        <v>1.6896</v>
      </c>
    </row>
    <row r="154" spans="1:22" x14ac:dyDescent="0.3">
      <c r="A154">
        <v>8139</v>
      </c>
      <c r="B154" t="s">
        <v>9853</v>
      </c>
      <c r="C154">
        <v>2013</v>
      </c>
      <c r="D154" s="11">
        <v>41474</v>
      </c>
      <c r="E154" s="11">
        <v>41478</v>
      </c>
      <c r="F154" t="s">
        <v>50</v>
      </c>
      <c r="G154" t="s">
        <v>638</v>
      </c>
      <c r="H154" t="s">
        <v>639</v>
      </c>
      <c r="I154" t="s">
        <v>102</v>
      </c>
      <c r="J154" t="s">
        <v>27</v>
      </c>
      <c r="K154" t="s">
        <v>146</v>
      </c>
      <c r="L154" t="s">
        <v>147</v>
      </c>
      <c r="M154">
        <v>19140</v>
      </c>
      <c r="N154" t="s">
        <v>148</v>
      </c>
      <c r="O154" t="s">
        <v>3229</v>
      </c>
      <c r="P154" t="s">
        <v>46</v>
      </c>
      <c r="Q154" t="s">
        <v>68</v>
      </c>
      <c r="R154" t="s">
        <v>3230</v>
      </c>
      <c r="S154">
        <v>11.264000000000001</v>
      </c>
      <c r="T154">
        <v>8</v>
      </c>
      <c r="U154">
        <v>0.2</v>
      </c>
      <c r="V154">
        <v>1.2671999999999994</v>
      </c>
    </row>
    <row r="155" spans="1:22" x14ac:dyDescent="0.3">
      <c r="A155">
        <v>8132</v>
      </c>
      <c r="B155" t="s">
        <v>9848</v>
      </c>
      <c r="C155">
        <v>2011</v>
      </c>
      <c r="D155" s="11">
        <v>40744</v>
      </c>
      <c r="E155" s="11">
        <v>40747</v>
      </c>
      <c r="F155" t="s">
        <v>188</v>
      </c>
      <c r="G155" t="s">
        <v>581</v>
      </c>
      <c r="H155" t="s">
        <v>582</v>
      </c>
      <c r="I155" t="s">
        <v>41</v>
      </c>
      <c r="J155" t="s">
        <v>27</v>
      </c>
      <c r="K155" t="s">
        <v>2855</v>
      </c>
      <c r="L155" t="s">
        <v>43</v>
      </c>
      <c r="M155">
        <v>92503</v>
      </c>
      <c r="N155" t="s">
        <v>44</v>
      </c>
      <c r="O155" t="s">
        <v>7097</v>
      </c>
      <c r="P155" t="s">
        <v>46</v>
      </c>
      <c r="Q155" t="s">
        <v>68</v>
      </c>
      <c r="R155" t="s">
        <v>7098</v>
      </c>
      <c r="S155">
        <v>13.12</v>
      </c>
      <c r="T155">
        <v>4</v>
      </c>
      <c r="U155">
        <v>0</v>
      </c>
      <c r="V155">
        <v>3.8047999999999984</v>
      </c>
    </row>
    <row r="156" spans="1:22" x14ac:dyDescent="0.3">
      <c r="A156">
        <v>8115</v>
      </c>
      <c r="B156" t="s">
        <v>9838</v>
      </c>
      <c r="C156">
        <v>2014</v>
      </c>
      <c r="D156" s="11">
        <v>41916</v>
      </c>
      <c r="E156" s="11">
        <v>41920</v>
      </c>
      <c r="F156" t="s">
        <v>23</v>
      </c>
      <c r="G156" t="s">
        <v>3640</v>
      </c>
      <c r="H156" t="s">
        <v>3641</v>
      </c>
      <c r="I156" t="s">
        <v>41</v>
      </c>
      <c r="J156" t="s">
        <v>27</v>
      </c>
      <c r="K156" t="s">
        <v>602</v>
      </c>
      <c r="L156" t="s">
        <v>104</v>
      </c>
      <c r="M156">
        <v>77506</v>
      </c>
      <c r="N156" t="s">
        <v>105</v>
      </c>
      <c r="O156" t="s">
        <v>3579</v>
      </c>
      <c r="P156" t="s">
        <v>46</v>
      </c>
      <c r="Q156" t="s">
        <v>68</v>
      </c>
      <c r="R156" t="s">
        <v>3580</v>
      </c>
      <c r="S156">
        <v>20.64</v>
      </c>
      <c r="T156">
        <v>5</v>
      </c>
      <c r="U156">
        <v>0.2</v>
      </c>
      <c r="V156">
        <v>2.3219999999999974</v>
      </c>
    </row>
    <row r="157" spans="1:22" x14ac:dyDescent="0.3">
      <c r="A157">
        <v>8107</v>
      </c>
      <c r="B157" t="s">
        <v>9832</v>
      </c>
      <c r="C157">
        <v>2014</v>
      </c>
      <c r="D157" s="11">
        <v>41688</v>
      </c>
      <c r="E157" s="11">
        <v>41690</v>
      </c>
      <c r="F157" t="s">
        <v>188</v>
      </c>
      <c r="G157" t="s">
        <v>7280</v>
      </c>
      <c r="H157" t="s">
        <v>7281</v>
      </c>
      <c r="I157" t="s">
        <v>102</v>
      </c>
      <c r="J157" t="s">
        <v>27</v>
      </c>
      <c r="K157" t="s">
        <v>184</v>
      </c>
      <c r="L157" t="s">
        <v>104</v>
      </c>
      <c r="M157">
        <v>77041</v>
      </c>
      <c r="N157" t="s">
        <v>105</v>
      </c>
      <c r="O157" t="s">
        <v>9833</v>
      </c>
      <c r="P157" t="s">
        <v>46</v>
      </c>
      <c r="Q157" t="s">
        <v>68</v>
      </c>
      <c r="R157" t="s">
        <v>9834</v>
      </c>
      <c r="S157">
        <v>175.44</v>
      </c>
      <c r="T157">
        <v>6</v>
      </c>
      <c r="U157">
        <v>0.2</v>
      </c>
      <c r="V157">
        <v>52.632000000000005</v>
      </c>
    </row>
    <row r="158" spans="1:22" x14ac:dyDescent="0.3">
      <c r="A158">
        <v>157</v>
      </c>
      <c r="B158" t="s">
        <v>637</v>
      </c>
      <c r="C158">
        <v>2012</v>
      </c>
      <c r="D158" s="11">
        <v>41057</v>
      </c>
      <c r="E158" s="1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8093</v>
      </c>
      <c r="B159" t="s">
        <v>9825</v>
      </c>
      <c r="C159">
        <v>2014</v>
      </c>
      <c r="D159" s="11">
        <v>41952</v>
      </c>
      <c r="E159" s="11">
        <v>41957</v>
      </c>
      <c r="F159" t="s">
        <v>23</v>
      </c>
      <c r="G159" t="s">
        <v>6212</v>
      </c>
      <c r="H159" t="s">
        <v>6213</v>
      </c>
      <c r="I159" t="s">
        <v>102</v>
      </c>
      <c r="J159" t="s">
        <v>27</v>
      </c>
      <c r="K159" t="s">
        <v>266</v>
      </c>
      <c r="L159" t="s">
        <v>267</v>
      </c>
      <c r="M159">
        <v>10035</v>
      </c>
      <c r="N159" t="s">
        <v>148</v>
      </c>
      <c r="O159" t="s">
        <v>3670</v>
      </c>
      <c r="P159" t="s">
        <v>46</v>
      </c>
      <c r="Q159" t="s">
        <v>68</v>
      </c>
      <c r="R159" t="s">
        <v>3671</v>
      </c>
      <c r="S159">
        <v>109.9</v>
      </c>
      <c r="T159">
        <v>5</v>
      </c>
      <c r="U159">
        <v>0</v>
      </c>
      <c r="V159">
        <v>32.97</v>
      </c>
    </row>
    <row r="160" spans="1:22" x14ac:dyDescent="0.3">
      <c r="A160">
        <v>8088</v>
      </c>
      <c r="B160" t="s">
        <v>9820</v>
      </c>
      <c r="C160">
        <v>2013</v>
      </c>
      <c r="D160" s="11">
        <v>41547</v>
      </c>
      <c r="E160" s="11">
        <v>41549</v>
      </c>
      <c r="F160" t="s">
        <v>23</v>
      </c>
      <c r="G160" t="s">
        <v>6233</v>
      </c>
      <c r="H160" t="s">
        <v>6234</v>
      </c>
      <c r="I160" t="s">
        <v>41</v>
      </c>
      <c r="J160" t="s">
        <v>27</v>
      </c>
      <c r="K160" t="s">
        <v>7801</v>
      </c>
      <c r="L160" t="s">
        <v>310</v>
      </c>
      <c r="M160">
        <v>85364</v>
      </c>
      <c r="N160" t="s">
        <v>44</v>
      </c>
      <c r="O160" t="s">
        <v>3268</v>
      </c>
      <c r="P160" t="s">
        <v>46</v>
      </c>
      <c r="Q160" t="s">
        <v>68</v>
      </c>
      <c r="R160" t="s">
        <v>3269</v>
      </c>
      <c r="S160">
        <v>10.496</v>
      </c>
      <c r="T160">
        <v>4</v>
      </c>
      <c r="U160">
        <v>0.2</v>
      </c>
      <c r="V160">
        <v>1.1807999999999983</v>
      </c>
    </row>
    <row r="161" spans="1:22" x14ac:dyDescent="0.3">
      <c r="A161">
        <v>8073</v>
      </c>
      <c r="B161" t="s">
        <v>9811</v>
      </c>
      <c r="C161">
        <v>2014</v>
      </c>
      <c r="D161" s="11">
        <v>41641</v>
      </c>
      <c r="E161" s="11">
        <v>41645</v>
      </c>
      <c r="F161" t="s">
        <v>50</v>
      </c>
      <c r="G161" t="s">
        <v>465</v>
      </c>
      <c r="H161" t="s">
        <v>466</v>
      </c>
      <c r="I161" t="s">
        <v>26</v>
      </c>
      <c r="J161" t="s">
        <v>27</v>
      </c>
      <c r="K161" t="s">
        <v>1681</v>
      </c>
      <c r="L161" t="s">
        <v>104</v>
      </c>
      <c r="M161">
        <v>77340</v>
      </c>
      <c r="N161" t="s">
        <v>105</v>
      </c>
      <c r="O161" t="s">
        <v>2743</v>
      </c>
      <c r="P161" t="s">
        <v>46</v>
      </c>
      <c r="Q161" t="s">
        <v>68</v>
      </c>
      <c r="R161" t="s">
        <v>2744</v>
      </c>
      <c r="S161">
        <v>12.736000000000001</v>
      </c>
      <c r="T161">
        <v>4</v>
      </c>
      <c r="U161">
        <v>0.2</v>
      </c>
      <c r="V161">
        <v>2.2287999999999988</v>
      </c>
    </row>
    <row r="162" spans="1:22" x14ac:dyDescent="0.3">
      <c r="A162">
        <v>8053</v>
      </c>
      <c r="B162" t="s">
        <v>9805</v>
      </c>
      <c r="C162">
        <v>2011</v>
      </c>
      <c r="D162" s="11">
        <v>40738</v>
      </c>
      <c r="E162" s="11">
        <v>40741</v>
      </c>
      <c r="F162" t="s">
        <v>23</v>
      </c>
      <c r="G162" t="s">
        <v>4611</v>
      </c>
      <c r="H162" t="s">
        <v>4612</v>
      </c>
      <c r="I162" t="s">
        <v>41</v>
      </c>
      <c r="J162" t="s">
        <v>27</v>
      </c>
      <c r="K162" t="s">
        <v>266</v>
      </c>
      <c r="L162" t="s">
        <v>267</v>
      </c>
      <c r="M162">
        <v>10009</v>
      </c>
      <c r="N162" t="s">
        <v>148</v>
      </c>
      <c r="O162" t="s">
        <v>3422</v>
      </c>
      <c r="P162" t="s">
        <v>46</v>
      </c>
      <c r="Q162" t="s">
        <v>68</v>
      </c>
      <c r="R162" t="s">
        <v>3423</v>
      </c>
      <c r="S162">
        <v>17.940000000000001</v>
      </c>
      <c r="T162">
        <v>3</v>
      </c>
      <c r="U162">
        <v>0</v>
      </c>
      <c r="V162">
        <v>4.4850000000000003</v>
      </c>
    </row>
    <row r="163" spans="1:22" x14ac:dyDescent="0.3">
      <c r="A163">
        <v>8018</v>
      </c>
      <c r="B163" t="s">
        <v>9784</v>
      </c>
      <c r="C163">
        <v>2011</v>
      </c>
      <c r="D163" s="11">
        <v>40795</v>
      </c>
      <c r="E163" s="11">
        <v>40797</v>
      </c>
      <c r="F163" t="s">
        <v>188</v>
      </c>
      <c r="G163" t="s">
        <v>3116</v>
      </c>
      <c r="H163" t="s">
        <v>3117</v>
      </c>
      <c r="I163" t="s">
        <v>102</v>
      </c>
      <c r="J163" t="s">
        <v>27</v>
      </c>
      <c r="K163" t="s">
        <v>2470</v>
      </c>
      <c r="L163" t="s">
        <v>498</v>
      </c>
      <c r="M163">
        <v>43130</v>
      </c>
      <c r="N163" t="s">
        <v>148</v>
      </c>
      <c r="O163" t="s">
        <v>3950</v>
      </c>
      <c r="P163" t="s">
        <v>46</v>
      </c>
      <c r="Q163" t="s">
        <v>68</v>
      </c>
      <c r="R163" t="s">
        <v>3951</v>
      </c>
      <c r="S163">
        <v>30.816000000000003</v>
      </c>
      <c r="T163">
        <v>9</v>
      </c>
      <c r="U163">
        <v>0.2</v>
      </c>
      <c r="V163">
        <v>2.6964000000000006</v>
      </c>
    </row>
    <row r="164" spans="1:22" x14ac:dyDescent="0.3">
      <c r="A164">
        <v>7985</v>
      </c>
      <c r="B164" t="s">
        <v>9767</v>
      </c>
      <c r="C164">
        <v>2014</v>
      </c>
      <c r="D164" s="11">
        <v>41662</v>
      </c>
      <c r="E164" s="11">
        <v>41665</v>
      </c>
      <c r="F164" t="s">
        <v>23</v>
      </c>
      <c r="G164" t="s">
        <v>4764</v>
      </c>
      <c r="H164" t="s">
        <v>4765</v>
      </c>
      <c r="I164" t="s">
        <v>41</v>
      </c>
      <c r="J164" t="s">
        <v>27</v>
      </c>
      <c r="K164" t="s">
        <v>303</v>
      </c>
      <c r="L164" t="s">
        <v>211</v>
      </c>
      <c r="M164">
        <v>60623</v>
      </c>
      <c r="N164" t="s">
        <v>105</v>
      </c>
      <c r="O164" t="s">
        <v>7097</v>
      </c>
      <c r="P164" t="s">
        <v>46</v>
      </c>
      <c r="Q164" t="s">
        <v>68</v>
      </c>
      <c r="R164" t="s">
        <v>7098</v>
      </c>
      <c r="S164">
        <v>7.8719999999999999</v>
      </c>
      <c r="T164">
        <v>3</v>
      </c>
      <c r="U164">
        <v>0.2</v>
      </c>
      <c r="V164">
        <v>0.88559999999999883</v>
      </c>
    </row>
    <row r="165" spans="1:22" x14ac:dyDescent="0.3">
      <c r="A165">
        <v>7945</v>
      </c>
      <c r="B165" t="s">
        <v>9751</v>
      </c>
      <c r="C165">
        <v>2014</v>
      </c>
      <c r="D165" s="11">
        <v>41999</v>
      </c>
      <c r="E165" s="11">
        <v>42006</v>
      </c>
      <c r="F165" t="s">
        <v>50</v>
      </c>
      <c r="G165" t="s">
        <v>2626</v>
      </c>
      <c r="H165" t="s">
        <v>2627</v>
      </c>
      <c r="I165" t="s">
        <v>26</v>
      </c>
      <c r="J165" t="s">
        <v>27</v>
      </c>
      <c r="K165" t="s">
        <v>815</v>
      </c>
      <c r="L165" t="s">
        <v>104</v>
      </c>
      <c r="M165">
        <v>75081</v>
      </c>
      <c r="N165" t="s">
        <v>105</v>
      </c>
      <c r="O165" t="s">
        <v>6380</v>
      </c>
      <c r="P165" t="s">
        <v>46</v>
      </c>
      <c r="Q165" t="s">
        <v>68</v>
      </c>
      <c r="R165" t="s">
        <v>6381</v>
      </c>
      <c r="S165">
        <v>31.744</v>
      </c>
      <c r="T165">
        <v>2</v>
      </c>
      <c r="U165">
        <v>0.2</v>
      </c>
      <c r="V165">
        <v>2.3808000000000007</v>
      </c>
    </row>
    <row r="166" spans="1:22" x14ac:dyDescent="0.3">
      <c r="A166">
        <v>165</v>
      </c>
      <c r="B166" t="s">
        <v>675</v>
      </c>
      <c r="C166">
        <v>2011</v>
      </c>
      <c r="D166" s="11">
        <v>40794</v>
      </c>
      <c r="E166" s="1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7931</v>
      </c>
      <c r="B167" t="s">
        <v>9747</v>
      </c>
      <c r="C167">
        <v>2013</v>
      </c>
      <c r="D167" s="11">
        <v>41359</v>
      </c>
      <c r="E167" s="11">
        <v>41361</v>
      </c>
      <c r="F167" t="s">
        <v>23</v>
      </c>
      <c r="G167" t="s">
        <v>3856</v>
      </c>
      <c r="H167" t="s">
        <v>3857</v>
      </c>
      <c r="I167" t="s">
        <v>41</v>
      </c>
      <c r="J167" t="s">
        <v>27</v>
      </c>
      <c r="K167" t="s">
        <v>266</v>
      </c>
      <c r="L167" t="s">
        <v>267</v>
      </c>
      <c r="M167">
        <v>10024</v>
      </c>
      <c r="N167" t="s">
        <v>148</v>
      </c>
      <c r="O167" t="s">
        <v>4132</v>
      </c>
      <c r="P167" t="s">
        <v>46</v>
      </c>
      <c r="Q167" t="s">
        <v>68</v>
      </c>
      <c r="R167" t="s">
        <v>4133</v>
      </c>
      <c r="S167">
        <v>59.519999999999996</v>
      </c>
      <c r="T167">
        <v>3</v>
      </c>
      <c r="U167">
        <v>0</v>
      </c>
      <c r="V167">
        <v>17.855999999999995</v>
      </c>
    </row>
    <row r="168" spans="1:22" x14ac:dyDescent="0.3">
      <c r="A168">
        <v>7918</v>
      </c>
      <c r="B168" t="s">
        <v>9739</v>
      </c>
      <c r="C168">
        <v>2014</v>
      </c>
      <c r="D168" s="11">
        <v>41887</v>
      </c>
      <c r="E168" s="11">
        <v>41891</v>
      </c>
      <c r="F168" t="s">
        <v>23</v>
      </c>
      <c r="G168" t="s">
        <v>3787</v>
      </c>
      <c r="H168" t="s">
        <v>3788</v>
      </c>
      <c r="I168" t="s">
        <v>102</v>
      </c>
      <c r="J168" t="s">
        <v>27</v>
      </c>
      <c r="K168" t="s">
        <v>2770</v>
      </c>
      <c r="L168" t="s">
        <v>104</v>
      </c>
      <c r="M168">
        <v>75043</v>
      </c>
      <c r="N168" t="s">
        <v>105</v>
      </c>
      <c r="O168" t="s">
        <v>490</v>
      </c>
      <c r="P168" t="s">
        <v>46</v>
      </c>
      <c r="Q168" t="s">
        <v>68</v>
      </c>
      <c r="R168" t="s">
        <v>491</v>
      </c>
      <c r="S168">
        <v>30.384</v>
      </c>
      <c r="T168">
        <v>1</v>
      </c>
      <c r="U168">
        <v>0.2</v>
      </c>
      <c r="V168">
        <v>3.7979999999999947</v>
      </c>
    </row>
    <row r="169" spans="1:22" x14ac:dyDescent="0.3">
      <c r="A169">
        <v>7910</v>
      </c>
      <c r="B169" t="s">
        <v>9731</v>
      </c>
      <c r="C169">
        <v>2013</v>
      </c>
      <c r="D169" s="11">
        <v>41612</v>
      </c>
      <c r="E169" s="11">
        <v>41616</v>
      </c>
      <c r="F169" t="s">
        <v>50</v>
      </c>
      <c r="G169" t="s">
        <v>7418</v>
      </c>
      <c r="H169" t="s">
        <v>7419</v>
      </c>
      <c r="I169" t="s">
        <v>26</v>
      </c>
      <c r="J169" t="s">
        <v>27</v>
      </c>
      <c r="K169" t="s">
        <v>9732</v>
      </c>
      <c r="L169" t="s">
        <v>43</v>
      </c>
      <c r="M169">
        <v>95037</v>
      </c>
      <c r="N169" t="s">
        <v>44</v>
      </c>
      <c r="O169" t="s">
        <v>1737</v>
      </c>
      <c r="P169" t="s">
        <v>46</v>
      </c>
      <c r="Q169" t="s">
        <v>68</v>
      </c>
      <c r="R169" t="s">
        <v>1738</v>
      </c>
      <c r="S169">
        <v>21.92</v>
      </c>
      <c r="T169">
        <v>8</v>
      </c>
      <c r="U169">
        <v>0</v>
      </c>
      <c r="V169">
        <v>5.9184000000000019</v>
      </c>
    </row>
    <row r="170" spans="1:22" x14ac:dyDescent="0.3">
      <c r="A170">
        <v>169</v>
      </c>
      <c r="B170" t="s">
        <v>675</v>
      </c>
      <c r="C170">
        <v>2011</v>
      </c>
      <c r="D170" s="11">
        <v>40794</v>
      </c>
      <c r="E170" s="1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
      <c r="A171">
        <v>7890</v>
      </c>
      <c r="B171" t="s">
        <v>9723</v>
      </c>
      <c r="C171">
        <v>2013</v>
      </c>
      <c r="D171" s="11">
        <v>41634</v>
      </c>
      <c r="E171" s="11">
        <v>41638</v>
      </c>
      <c r="F171" t="s">
        <v>50</v>
      </c>
      <c r="G171" t="s">
        <v>8649</v>
      </c>
      <c r="H171" t="s">
        <v>8650</v>
      </c>
      <c r="I171" t="s">
        <v>26</v>
      </c>
      <c r="J171" t="s">
        <v>27</v>
      </c>
      <c r="K171" t="s">
        <v>1706</v>
      </c>
      <c r="L171" t="s">
        <v>1707</v>
      </c>
      <c r="M171">
        <v>72701</v>
      </c>
      <c r="N171" t="s">
        <v>30</v>
      </c>
      <c r="O171" t="s">
        <v>1756</v>
      </c>
      <c r="P171" t="s">
        <v>46</v>
      </c>
      <c r="Q171" t="s">
        <v>68</v>
      </c>
      <c r="R171" t="s">
        <v>1757</v>
      </c>
      <c r="S171">
        <v>19.89</v>
      </c>
      <c r="T171">
        <v>9</v>
      </c>
      <c r="U171">
        <v>0</v>
      </c>
      <c r="V171">
        <v>5.3703000000000003</v>
      </c>
    </row>
    <row r="172" spans="1:22" x14ac:dyDescent="0.3">
      <c r="A172">
        <v>7881</v>
      </c>
      <c r="B172" t="s">
        <v>9720</v>
      </c>
      <c r="C172">
        <v>2014</v>
      </c>
      <c r="D172" s="11">
        <v>41977</v>
      </c>
      <c r="E172" s="11">
        <v>41980</v>
      </c>
      <c r="F172" t="s">
        <v>23</v>
      </c>
      <c r="G172" t="s">
        <v>454</v>
      </c>
      <c r="H172" t="s">
        <v>455</v>
      </c>
      <c r="I172" t="s">
        <v>26</v>
      </c>
      <c r="J172" t="s">
        <v>27</v>
      </c>
      <c r="K172" t="s">
        <v>7001</v>
      </c>
      <c r="L172" t="s">
        <v>457</v>
      </c>
      <c r="M172">
        <v>80229</v>
      </c>
      <c r="N172" t="s">
        <v>44</v>
      </c>
      <c r="O172" t="s">
        <v>1739</v>
      </c>
      <c r="P172" t="s">
        <v>46</v>
      </c>
      <c r="Q172" t="s">
        <v>68</v>
      </c>
      <c r="R172" t="s">
        <v>1740</v>
      </c>
      <c r="S172">
        <v>13.343999999999998</v>
      </c>
      <c r="T172">
        <v>6</v>
      </c>
      <c r="U172">
        <v>0.2</v>
      </c>
      <c r="V172">
        <v>1.0007999999999999</v>
      </c>
    </row>
    <row r="173" spans="1:22" x14ac:dyDescent="0.3">
      <c r="A173">
        <v>7834</v>
      </c>
      <c r="B173" t="s">
        <v>9692</v>
      </c>
      <c r="C173">
        <v>2012</v>
      </c>
      <c r="D173" s="11">
        <v>40932</v>
      </c>
      <c r="E173" s="11">
        <v>40936</v>
      </c>
      <c r="F173" t="s">
        <v>50</v>
      </c>
      <c r="G173" t="s">
        <v>7280</v>
      </c>
      <c r="H173" t="s">
        <v>7281</v>
      </c>
      <c r="I173" t="s">
        <v>102</v>
      </c>
      <c r="J173" t="s">
        <v>27</v>
      </c>
      <c r="K173" t="s">
        <v>9171</v>
      </c>
      <c r="L173" t="s">
        <v>54</v>
      </c>
      <c r="M173">
        <v>33407</v>
      </c>
      <c r="N173" t="s">
        <v>30</v>
      </c>
      <c r="O173" t="s">
        <v>1367</v>
      </c>
      <c r="P173" t="s">
        <v>46</v>
      </c>
      <c r="Q173" t="s">
        <v>68</v>
      </c>
      <c r="R173" t="s">
        <v>1368</v>
      </c>
      <c r="S173">
        <v>13.120000000000001</v>
      </c>
      <c r="T173">
        <v>5</v>
      </c>
      <c r="U173">
        <v>0.2</v>
      </c>
      <c r="V173">
        <v>2.1319999999999988</v>
      </c>
    </row>
    <row r="174" spans="1:22" x14ac:dyDescent="0.3">
      <c r="A174">
        <v>7830</v>
      </c>
      <c r="B174" t="s">
        <v>9690</v>
      </c>
      <c r="C174">
        <v>2012</v>
      </c>
      <c r="D174" s="11">
        <v>41025</v>
      </c>
      <c r="E174" s="11">
        <v>41030</v>
      </c>
      <c r="F174" t="s">
        <v>50</v>
      </c>
      <c r="G174" t="s">
        <v>2546</v>
      </c>
      <c r="H174" t="s">
        <v>2547</v>
      </c>
      <c r="I174" t="s">
        <v>41</v>
      </c>
      <c r="J174" t="s">
        <v>27</v>
      </c>
      <c r="K174" t="s">
        <v>947</v>
      </c>
      <c r="L174" t="s">
        <v>43</v>
      </c>
      <c r="M174">
        <v>92105</v>
      </c>
      <c r="N174" t="s">
        <v>44</v>
      </c>
      <c r="O174" t="s">
        <v>1561</v>
      </c>
      <c r="P174" t="s">
        <v>46</v>
      </c>
      <c r="Q174" t="s">
        <v>68</v>
      </c>
      <c r="R174" t="s">
        <v>1562</v>
      </c>
      <c r="S174">
        <v>59.519999999999996</v>
      </c>
      <c r="T174">
        <v>3</v>
      </c>
      <c r="U174">
        <v>0</v>
      </c>
      <c r="V174">
        <v>15.475200000000001</v>
      </c>
    </row>
    <row r="175" spans="1:22" x14ac:dyDescent="0.3">
      <c r="A175">
        <v>7823</v>
      </c>
      <c r="B175" t="s">
        <v>9686</v>
      </c>
      <c r="C175">
        <v>2011</v>
      </c>
      <c r="D175" s="11">
        <v>40781</v>
      </c>
      <c r="E175" s="11">
        <v>40787</v>
      </c>
      <c r="F175" t="s">
        <v>50</v>
      </c>
      <c r="G175" t="s">
        <v>3790</v>
      </c>
      <c r="H175" t="s">
        <v>3791</v>
      </c>
      <c r="I175" t="s">
        <v>102</v>
      </c>
      <c r="J175" t="s">
        <v>27</v>
      </c>
      <c r="K175" t="s">
        <v>606</v>
      </c>
      <c r="L175" t="s">
        <v>245</v>
      </c>
      <c r="M175">
        <v>19711</v>
      </c>
      <c r="N175" t="s">
        <v>148</v>
      </c>
      <c r="O175" t="s">
        <v>3962</v>
      </c>
      <c r="P175" t="s">
        <v>46</v>
      </c>
      <c r="Q175" t="s">
        <v>68</v>
      </c>
      <c r="R175" t="s">
        <v>3963</v>
      </c>
      <c r="S175">
        <v>8.64</v>
      </c>
      <c r="T175">
        <v>3</v>
      </c>
      <c r="U175">
        <v>0</v>
      </c>
      <c r="V175">
        <v>2.5055999999999998</v>
      </c>
    </row>
    <row r="176" spans="1:22" x14ac:dyDescent="0.3">
      <c r="A176">
        <v>7817</v>
      </c>
      <c r="B176" t="s">
        <v>9682</v>
      </c>
      <c r="C176">
        <v>2013</v>
      </c>
      <c r="D176" s="11">
        <v>41569</v>
      </c>
      <c r="E176" s="11">
        <v>41574</v>
      </c>
      <c r="F176" t="s">
        <v>23</v>
      </c>
      <c r="G176" t="s">
        <v>4207</v>
      </c>
      <c r="H176" t="s">
        <v>4208</v>
      </c>
      <c r="I176" t="s">
        <v>102</v>
      </c>
      <c r="J176" t="s">
        <v>27</v>
      </c>
      <c r="K176" t="s">
        <v>4045</v>
      </c>
      <c r="L176" t="s">
        <v>1392</v>
      </c>
      <c r="M176">
        <v>89031</v>
      </c>
      <c r="N176" t="s">
        <v>44</v>
      </c>
      <c r="O176" t="s">
        <v>3824</v>
      </c>
      <c r="P176" t="s">
        <v>46</v>
      </c>
      <c r="Q176" t="s">
        <v>68</v>
      </c>
      <c r="R176" t="s">
        <v>3825</v>
      </c>
      <c r="S176">
        <v>113.22</v>
      </c>
      <c r="T176">
        <v>3</v>
      </c>
      <c r="U176">
        <v>0</v>
      </c>
      <c r="V176">
        <v>29.437200000000001</v>
      </c>
    </row>
    <row r="177" spans="1:22" x14ac:dyDescent="0.3">
      <c r="A177">
        <v>7812</v>
      </c>
      <c r="B177" t="s">
        <v>9680</v>
      </c>
      <c r="C177">
        <v>2013</v>
      </c>
      <c r="D177" s="11">
        <v>41319</v>
      </c>
      <c r="E177" s="11">
        <v>41320</v>
      </c>
      <c r="F177" t="s">
        <v>188</v>
      </c>
      <c r="G177" t="s">
        <v>508</v>
      </c>
      <c r="H177" t="s">
        <v>509</v>
      </c>
      <c r="I177" t="s">
        <v>26</v>
      </c>
      <c r="J177" t="s">
        <v>27</v>
      </c>
      <c r="K177" t="s">
        <v>3213</v>
      </c>
      <c r="L177" t="s">
        <v>2735</v>
      </c>
      <c r="M177">
        <v>20735</v>
      </c>
      <c r="N177" t="s">
        <v>148</v>
      </c>
      <c r="O177" t="s">
        <v>7011</v>
      </c>
      <c r="P177" t="s">
        <v>46</v>
      </c>
      <c r="Q177" t="s">
        <v>68</v>
      </c>
      <c r="R177" t="s">
        <v>7012</v>
      </c>
      <c r="S177">
        <v>7.98</v>
      </c>
      <c r="T177">
        <v>3</v>
      </c>
      <c r="U177">
        <v>0</v>
      </c>
      <c r="V177">
        <v>2.0747999999999998</v>
      </c>
    </row>
    <row r="178" spans="1:22" x14ac:dyDescent="0.3">
      <c r="A178">
        <v>7809</v>
      </c>
      <c r="B178" t="s">
        <v>9679</v>
      </c>
      <c r="C178">
        <v>2013</v>
      </c>
      <c r="D178" s="11">
        <v>41282</v>
      </c>
      <c r="E178" s="11">
        <v>41287</v>
      </c>
      <c r="F178" t="s">
        <v>50</v>
      </c>
      <c r="G178" t="s">
        <v>7550</v>
      </c>
      <c r="H178" t="s">
        <v>7551</v>
      </c>
      <c r="I178" t="s">
        <v>26</v>
      </c>
      <c r="J178" t="s">
        <v>27</v>
      </c>
      <c r="K178" t="s">
        <v>4588</v>
      </c>
      <c r="L178" t="s">
        <v>88</v>
      </c>
      <c r="M178">
        <v>27604</v>
      </c>
      <c r="N178" t="s">
        <v>30</v>
      </c>
      <c r="O178" t="s">
        <v>4132</v>
      </c>
      <c r="P178" t="s">
        <v>46</v>
      </c>
      <c r="Q178" t="s">
        <v>68</v>
      </c>
      <c r="R178" t="s">
        <v>4133</v>
      </c>
      <c r="S178">
        <v>47.616</v>
      </c>
      <c r="T178">
        <v>3</v>
      </c>
      <c r="U178">
        <v>0.2</v>
      </c>
      <c r="V178">
        <v>5.9519999999999946</v>
      </c>
    </row>
    <row r="179" spans="1:22" x14ac:dyDescent="0.3">
      <c r="A179">
        <v>7806</v>
      </c>
      <c r="B179" t="s">
        <v>9678</v>
      </c>
      <c r="C179">
        <v>2012</v>
      </c>
      <c r="D179" s="11">
        <v>41174</v>
      </c>
      <c r="E179" s="11">
        <v>41178</v>
      </c>
      <c r="F179" t="s">
        <v>50</v>
      </c>
      <c r="G179" t="s">
        <v>2656</v>
      </c>
      <c r="H179" t="s">
        <v>2657</v>
      </c>
      <c r="I179" t="s">
        <v>102</v>
      </c>
      <c r="J179" t="s">
        <v>27</v>
      </c>
      <c r="K179" t="s">
        <v>612</v>
      </c>
      <c r="L179" t="s">
        <v>335</v>
      </c>
      <c r="M179">
        <v>37064</v>
      </c>
      <c r="N179" t="s">
        <v>30</v>
      </c>
      <c r="O179" t="s">
        <v>4123</v>
      </c>
      <c r="P179" t="s">
        <v>46</v>
      </c>
      <c r="Q179" t="s">
        <v>68</v>
      </c>
      <c r="R179" t="s">
        <v>4124</v>
      </c>
      <c r="S179">
        <v>2.8160000000000003</v>
      </c>
      <c r="T179">
        <v>2</v>
      </c>
      <c r="U179">
        <v>0.2</v>
      </c>
      <c r="V179">
        <v>0.31679999999999986</v>
      </c>
    </row>
    <row r="180" spans="1:22" x14ac:dyDescent="0.3">
      <c r="A180">
        <v>7768</v>
      </c>
      <c r="B180" t="s">
        <v>9656</v>
      </c>
      <c r="C180">
        <v>2012</v>
      </c>
      <c r="D180" s="11">
        <v>41145</v>
      </c>
      <c r="E180" s="11">
        <v>41147</v>
      </c>
      <c r="F180" t="s">
        <v>188</v>
      </c>
      <c r="G180" t="s">
        <v>1350</v>
      </c>
      <c r="H180" t="s">
        <v>1351</v>
      </c>
      <c r="I180" t="s">
        <v>26</v>
      </c>
      <c r="J180" t="s">
        <v>27</v>
      </c>
      <c r="K180" t="s">
        <v>419</v>
      </c>
      <c r="L180" t="s">
        <v>420</v>
      </c>
      <c r="M180">
        <v>97206</v>
      </c>
      <c r="N180" t="s">
        <v>44</v>
      </c>
      <c r="O180" t="s">
        <v>366</v>
      </c>
      <c r="P180" t="s">
        <v>46</v>
      </c>
      <c r="Q180" t="s">
        <v>68</v>
      </c>
      <c r="R180" t="s">
        <v>367</v>
      </c>
      <c r="S180">
        <v>7.1519999999999992</v>
      </c>
      <c r="T180">
        <v>3</v>
      </c>
      <c r="U180">
        <v>0.2</v>
      </c>
      <c r="V180">
        <v>0.71520000000000028</v>
      </c>
    </row>
    <row r="181" spans="1:22" x14ac:dyDescent="0.3">
      <c r="A181">
        <v>180</v>
      </c>
      <c r="B181" t="s">
        <v>720</v>
      </c>
      <c r="C181">
        <v>2012</v>
      </c>
      <c r="D181" s="11">
        <v>41258</v>
      </c>
      <c r="E181" s="1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7767</v>
      </c>
      <c r="B182" t="s">
        <v>9655</v>
      </c>
      <c r="C182">
        <v>2014</v>
      </c>
      <c r="D182" s="11">
        <v>41864</v>
      </c>
      <c r="E182" s="11">
        <v>41864</v>
      </c>
      <c r="F182" t="s">
        <v>1290</v>
      </c>
      <c r="G182" t="s">
        <v>1532</v>
      </c>
      <c r="H182" t="s">
        <v>1533</v>
      </c>
      <c r="I182" t="s">
        <v>41</v>
      </c>
      <c r="J182" t="s">
        <v>27</v>
      </c>
      <c r="K182" t="s">
        <v>382</v>
      </c>
      <c r="L182" t="s">
        <v>2735</v>
      </c>
      <c r="M182">
        <v>21044</v>
      </c>
      <c r="N182" t="s">
        <v>148</v>
      </c>
      <c r="O182" t="s">
        <v>1565</v>
      </c>
      <c r="P182" t="s">
        <v>46</v>
      </c>
      <c r="Q182" t="s">
        <v>68</v>
      </c>
      <c r="R182" t="s">
        <v>1566</v>
      </c>
      <c r="S182">
        <v>219.89999999999998</v>
      </c>
      <c r="T182">
        <v>5</v>
      </c>
      <c r="U182">
        <v>0</v>
      </c>
      <c r="V182">
        <v>59.373000000000005</v>
      </c>
    </row>
    <row r="183" spans="1:22" x14ac:dyDescent="0.3">
      <c r="A183">
        <v>7765</v>
      </c>
      <c r="B183" t="s">
        <v>9655</v>
      </c>
      <c r="C183">
        <v>2014</v>
      </c>
      <c r="D183" s="11">
        <v>41864</v>
      </c>
      <c r="E183" s="11">
        <v>41864</v>
      </c>
      <c r="F183" t="s">
        <v>1290</v>
      </c>
      <c r="G183" t="s">
        <v>1532</v>
      </c>
      <c r="H183" t="s">
        <v>1533</v>
      </c>
      <c r="I183" t="s">
        <v>41</v>
      </c>
      <c r="J183" t="s">
        <v>27</v>
      </c>
      <c r="K183" t="s">
        <v>382</v>
      </c>
      <c r="L183" t="s">
        <v>2735</v>
      </c>
      <c r="M183">
        <v>21044</v>
      </c>
      <c r="N183" t="s">
        <v>148</v>
      </c>
      <c r="O183" t="s">
        <v>1987</v>
      </c>
      <c r="P183" t="s">
        <v>46</v>
      </c>
      <c r="Q183" t="s">
        <v>68</v>
      </c>
      <c r="R183" t="s">
        <v>1988</v>
      </c>
      <c r="S183">
        <v>17.52</v>
      </c>
      <c r="T183">
        <v>3</v>
      </c>
      <c r="U183">
        <v>0</v>
      </c>
      <c r="V183">
        <v>5.2559999999999993</v>
      </c>
    </row>
    <row r="184" spans="1:22" x14ac:dyDescent="0.3">
      <c r="A184">
        <v>7763</v>
      </c>
      <c r="B184" t="s">
        <v>9653</v>
      </c>
      <c r="C184">
        <v>2014</v>
      </c>
      <c r="D184" s="11">
        <v>41909</v>
      </c>
      <c r="E184" s="11">
        <v>41911</v>
      </c>
      <c r="F184" t="s">
        <v>188</v>
      </c>
      <c r="G184" t="s">
        <v>2969</v>
      </c>
      <c r="H184" t="s">
        <v>2970</v>
      </c>
      <c r="I184" t="s">
        <v>102</v>
      </c>
      <c r="J184" t="s">
        <v>27</v>
      </c>
      <c r="K184" t="s">
        <v>1976</v>
      </c>
      <c r="L184" t="s">
        <v>420</v>
      </c>
      <c r="M184">
        <v>97301</v>
      </c>
      <c r="N184" t="s">
        <v>44</v>
      </c>
      <c r="O184" t="s">
        <v>4223</v>
      </c>
      <c r="P184" t="s">
        <v>46</v>
      </c>
      <c r="Q184" t="s">
        <v>68</v>
      </c>
      <c r="R184" t="s">
        <v>4224</v>
      </c>
      <c r="S184">
        <v>2.2239999999999998</v>
      </c>
      <c r="T184">
        <v>1</v>
      </c>
      <c r="U184">
        <v>0.2</v>
      </c>
      <c r="V184">
        <v>0.55599999999999994</v>
      </c>
    </row>
    <row r="185" spans="1:22" x14ac:dyDescent="0.3">
      <c r="A185">
        <v>7755</v>
      </c>
      <c r="B185" t="s">
        <v>9645</v>
      </c>
      <c r="C185">
        <v>2012</v>
      </c>
      <c r="D185" s="11">
        <v>41264</v>
      </c>
      <c r="E185" s="11">
        <v>41266</v>
      </c>
      <c r="F185" t="s">
        <v>23</v>
      </c>
      <c r="G185" t="s">
        <v>2822</v>
      </c>
      <c r="H185" t="s">
        <v>2823</v>
      </c>
      <c r="I185" t="s">
        <v>41</v>
      </c>
      <c r="J185" t="s">
        <v>27</v>
      </c>
      <c r="K185" t="s">
        <v>497</v>
      </c>
      <c r="L185" t="s">
        <v>498</v>
      </c>
      <c r="M185">
        <v>43229</v>
      </c>
      <c r="N185" t="s">
        <v>148</v>
      </c>
      <c r="O185" t="s">
        <v>3383</v>
      </c>
      <c r="P185" t="s">
        <v>46</v>
      </c>
      <c r="Q185" t="s">
        <v>68</v>
      </c>
      <c r="R185" t="s">
        <v>3384</v>
      </c>
      <c r="S185">
        <v>3.008</v>
      </c>
      <c r="T185">
        <v>2</v>
      </c>
      <c r="U185">
        <v>0.2</v>
      </c>
      <c r="V185">
        <v>0.33839999999999981</v>
      </c>
    </row>
    <row r="186" spans="1:22" x14ac:dyDescent="0.3">
      <c r="A186">
        <v>7746</v>
      </c>
      <c r="B186" t="s">
        <v>9640</v>
      </c>
      <c r="C186">
        <v>2013</v>
      </c>
      <c r="D186" s="11">
        <v>41443</v>
      </c>
      <c r="E186" s="11">
        <v>41448</v>
      </c>
      <c r="F186" t="s">
        <v>50</v>
      </c>
      <c r="G186" t="s">
        <v>2407</v>
      </c>
      <c r="H186" t="s">
        <v>2408</v>
      </c>
      <c r="I186" t="s">
        <v>41</v>
      </c>
      <c r="J186" t="s">
        <v>27</v>
      </c>
      <c r="K186" t="s">
        <v>7706</v>
      </c>
      <c r="L186" t="s">
        <v>747</v>
      </c>
      <c r="M186">
        <v>6708</v>
      </c>
      <c r="N186" t="s">
        <v>148</v>
      </c>
      <c r="O186" t="s">
        <v>3716</v>
      </c>
      <c r="P186" t="s">
        <v>46</v>
      </c>
      <c r="Q186" t="s">
        <v>68</v>
      </c>
      <c r="R186" t="s">
        <v>3717</v>
      </c>
      <c r="S186">
        <v>9.84</v>
      </c>
      <c r="T186">
        <v>3</v>
      </c>
      <c r="U186">
        <v>0</v>
      </c>
      <c r="V186">
        <v>2.8535999999999988</v>
      </c>
    </row>
    <row r="187" spans="1:22" x14ac:dyDescent="0.3">
      <c r="A187">
        <v>7738</v>
      </c>
      <c r="B187" t="s">
        <v>9635</v>
      </c>
      <c r="C187">
        <v>2014</v>
      </c>
      <c r="D187" s="11">
        <v>41992</v>
      </c>
      <c r="E187" s="11">
        <v>41994</v>
      </c>
      <c r="F187" t="s">
        <v>188</v>
      </c>
      <c r="G187" t="s">
        <v>7439</v>
      </c>
      <c r="H187" t="s">
        <v>7440</v>
      </c>
      <c r="I187" t="s">
        <v>26</v>
      </c>
      <c r="J187" t="s">
        <v>27</v>
      </c>
      <c r="K187" t="s">
        <v>467</v>
      </c>
      <c r="L187" t="s">
        <v>88</v>
      </c>
      <c r="M187">
        <v>28205</v>
      </c>
      <c r="N187" t="s">
        <v>30</v>
      </c>
      <c r="O187" t="s">
        <v>4123</v>
      </c>
      <c r="P187" t="s">
        <v>46</v>
      </c>
      <c r="Q187" t="s">
        <v>68</v>
      </c>
      <c r="R187" t="s">
        <v>4124</v>
      </c>
      <c r="S187">
        <v>12.672000000000001</v>
      </c>
      <c r="T187">
        <v>9</v>
      </c>
      <c r="U187">
        <v>0.2</v>
      </c>
      <c r="V187">
        <v>1.4255999999999993</v>
      </c>
    </row>
    <row r="188" spans="1:22" x14ac:dyDescent="0.3">
      <c r="A188">
        <v>7735</v>
      </c>
      <c r="B188" t="s">
        <v>9632</v>
      </c>
      <c r="C188">
        <v>2014</v>
      </c>
      <c r="D188" s="11">
        <v>41898</v>
      </c>
      <c r="E188" s="11">
        <v>41903</v>
      </c>
      <c r="F188" t="s">
        <v>50</v>
      </c>
      <c r="G188" t="s">
        <v>3575</v>
      </c>
      <c r="H188" t="s">
        <v>3576</v>
      </c>
      <c r="I188" t="s">
        <v>26</v>
      </c>
      <c r="J188" t="s">
        <v>27</v>
      </c>
      <c r="K188" t="s">
        <v>95</v>
      </c>
      <c r="L188" t="s">
        <v>96</v>
      </c>
      <c r="M188">
        <v>98103</v>
      </c>
      <c r="N188" t="s">
        <v>44</v>
      </c>
      <c r="O188" t="s">
        <v>679</v>
      </c>
      <c r="P188" t="s">
        <v>46</v>
      </c>
      <c r="Q188" t="s">
        <v>68</v>
      </c>
      <c r="R188" t="s">
        <v>680</v>
      </c>
      <c r="S188">
        <v>12.419999999999998</v>
      </c>
      <c r="T188">
        <v>3</v>
      </c>
      <c r="U188">
        <v>0</v>
      </c>
      <c r="V188">
        <v>5.2164000000000001</v>
      </c>
    </row>
    <row r="189" spans="1:22" x14ac:dyDescent="0.3">
      <c r="A189">
        <v>7729</v>
      </c>
      <c r="B189" t="s">
        <v>9626</v>
      </c>
      <c r="C189">
        <v>2013</v>
      </c>
      <c r="D189" s="11">
        <v>41605</v>
      </c>
      <c r="E189" s="11">
        <v>41611</v>
      </c>
      <c r="F189" t="s">
        <v>50</v>
      </c>
      <c r="G189" t="s">
        <v>5921</v>
      </c>
      <c r="H189" t="s">
        <v>5922</v>
      </c>
      <c r="I189" t="s">
        <v>26</v>
      </c>
      <c r="J189" t="s">
        <v>27</v>
      </c>
      <c r="K189" t="s">
        <v>4172</v>
      </c>
      <c r="L189" t="s">
        <v>104</v>
      </c>
      <c r="M189">
        <v>79907</v>
      </c>
      <c r="N189" t="s">
        <v>105</v>
      </c>
      <c r="O189" t="s">
        <v>3118</v>
      </c>
      <c r="P189" t="s">
        <v>46</v>
      </c>
      <c r="Q189" t="s">
        <v>68</v>
      </c>
      <c r="R189" t="s">
        <v>3119</v>
      </c>
      <c r="S189">
        <v>17.856000000000002</v>
      </c>
      <c r="T189">
        <v>4</v>
      </c>
      <c r="U189">
        <v>0.2</v>
      </c>
      <c r="V189">
        <v>4.2408000000000001</v>
      </c>
    </row>
    <row r="190" spans="1:22" x14ac:dyDescent="0.3">
      <c r="A190">
        <v>7728</v>
      </c>
      <c r="B190" t="s">
        <v>9625</v>
      </c>
      <c r="C190">
        <v>2012</v>
      </c>
      <c r="D190" s="11">
        <v>40984</v>
      </c>
      <c r="E190" s="11">
        <v>40988</v>
      </c>
      <c r="F190" t="s">
        <v>23</v>
      </c>
      <c r="G190" t="s">
        <v>721</v>
      </c>
      <c r="H190" t="s">
        <v>722</v>
      </c>
      <c r="I190" t="s">
        <v>102</v>
      </c>
      <c r="J190" t="s">
        <v>27</v>
      </c>
      <c r="K190" t="s">
        <v>266</v>
      </c>
      <c r="L190" t="s">
        <v>267</v>
      </c>
      <c r="M190">
        <v>10009</v>
      </c>
      <c r="N190" t="s">
        <v>148</v>
      </c>
      <c r="O190" t="s">
        <v>7506</v>
      </c>
      <c r="P190" t="s">
        <v>46</v>
      </c>
      <c r="Q190" t="s">
        <v>68</v>
      </c>
      <c r="R190" t="s">
        <v>7507</v>
      </c>
      <c r="S190">
        <v>17.52</v>
      </c>
      <c r="T190">
        <v>3</v>
      </c>
      <c r="U190">
        <v>0</v>
      </c>
      <c r="V190">
        <v>6.3071999999999999</v>
      </c>
    </row>
    <row r="191" spans="1:22" x14ac:dyDescent="0.3">
      <c r="A191">
        <v>7720</v>
      </c>
      <c r="B191" t="s">
        <v>9619</v>
      </c>
      <c r="C191">
        <v>2012</v>
      </c>
      <c r="D191" s="11">
        <v>40913</v>
      </c>
      <c r="E191" s="11">
        <v>40918</v>
      </c>
      <c r="F191" t="s">
        <v>50</v>
      </c>
      <c r="G191" t="s">
        <v>3456</v>
      </c>
      <c r="H191" t="s">
        <v>3457</v>
      </c>
      <c r="I191" t="s">
        <v>41</v>
      </c>
      <c r="J191" t="s">
        <v>27</v>
      </c>
      <c r="K191" t="s">
        <v>266</v>
      </c>
      <c r="L191" t="s">
        <v>267</v>
      </c>
      <c r="M191">
        <v>10009</v>
      </c>
      <c r="N191" t="s">
        <v>148</v>
      </c>
      <c r="O191" t="s">
        <v>6380</v>
      </c>
      <c r="P191" t="s">
        <v>46</v>
      </c>
      <c r="Q191" t="s">
        <v>68</v>
      </c>
      <c r="R191" t="s">
        <v>6381</v>
      </c>
      <c r="S191">
        <v>59.519999999999996</v>
      </c>
      <c r="T191">
        <v>3</v>
      </c>
      <c r="U191">
        <v>0</v>
      </c>
      <c r="V191">
        <v>15.475200000000001</v>
      </c>
    </row>
    <row r="192" spans="1:22" x14ac:dyDescent="0.3">
      <c r="A192">
        <v>7708</v>
      </c>
      <c r="B192" t="s">
        <v>9611</v>
      </c>
      <c r="C192">
        <v>2014</v>
      </c>
      <c r="D192" s="11">
        <v>41928</v>
      </c>
      <c r="E192" s="11">
        <v>41932</v>
      </c>
      <c r="F192" t="s">
        <v>50</v>
      </c>
      <c r="G192" t="s">
        <v>3842</v>
      </c>
      <c r="H192" t="s">
        <v>3843</v>
      </c>
      <c r="I192" t="s">
        <v>41</v>
      </c>
      <c r="J192" t="s">
        <v>27</v>
      </c>
      <c r="K192" t="s">
        <v>154</v>
      </c>
      <c r="L192" t="s">
        <v>121</v>
      </c>
      <c r="M192">
        <v>84057</v>
      </c>
      <c r="N192" t="s">
        <v>44</v>
      </c>
      <c r="O192" t="s">
        <v>7506</v>
      </c>
      <c r="P192" t="s">
        <v>46</v>
      </c>
      <c r="Q192" t="s">
        <v>68</v>
      </c>
      <c r="R192" t="s">
        <v>7507</v>
      </c>
      <c r="S192">
        <v>11.68</v>
      </c>
      <c r="T192">
        <v>2</v>
      </c>
      <c r="U192">
        <v>0</v>
      </c>
      <c r="V192">
        <v>4.2047999999999996</v>
      </c>
    </row>
    <row r="193" spans="1:22" x14ac:dyDescent="0.3">
      <c r="A193">
        <v>7707</v>
      </c>
      <c r="B193" t="s">
        <v>9610</v>
      </c>
      <c r="C193">
        <v>2013</v>
      </c>
      <c r="D193" s="11">
        <v>41513</v>
      </c>
      <c r="E193" s="11">
        <v>41520</v>
      </c>
      <c r="F193" t="s">
        <v>50</v>
      </c>
      <c r="G193" t="s">
        <v>85</v>
      </c>
      <c r="H193" t="s">
        <v>86</v>
      </c>
      <c r="I193" t="s">
        <v>26</v>
      </c>
      <c r="J193" t="s">
        <v>27</v>
      </c>
      <c r="K193" t="s">
        <v>880</v>
      </c>
      <c r="L193" t="s">
        <v>238</v>
      </c>
      <c r="M193">
        <v>48234</v>
      </c>
      <c r="N193" t="s">
        <v>105</v>
      </c>
      <c r="O193" t="s">
        <v>2607</v>
      </c>
      <c r="P193" t="s">
        <v>46</v>
      </c>
      <c r="Q193" t="s">
        <v>68</v>
      </c>
      <c r="R193" t="s">
        <v>2608</v>
      </c>
      <c r="S193">
        <v>8.64</v>
      </c>
      <c r="T193">
        <v>3</v>
      </c>
      <c r="U193">
        <v>0</v>
      </c>
      <c r="V193">
        <v>2.5055999999999998</v>
      </c>
    </row>
    <row r="194" spans="1:22" x14ac:dyDescent="0.3">
      <c r="A194">
        <v>7664</v>
      </c>
      <c r="B194" t="s">
        <v>9591</v>
      </c>
      <c r="C194">
        <v>2014</v>
      </c>
      <c r="D194" s="11">
        <v>41896</v>
      </c>
      <c r="E194" s="11">
        <v>41902</v>
      </c>
      <c r="F194" t="s">
        <v>50</v>
      </c>
      <c r="G194" t="s">
        <v>5433</v>
      </c>
      <c r="H194" t="s">
        <v>5434</v>
      </c>
      <c r="I194" t="s">
        <v>26</v>
      </c>
      <c r="J194" t="s">
        <v>27</v>
      </c>
      <c r="K194" t="s">
        <v>2486</v>
      </c>
      <c r="L194" t="s">
        <v>88</v>
      </c>
      <c r="M194">
        <v>28806</v>
      </c>
      <c r="N194" t="s">
        <v>30</v>
      </c>
      <c r="O194" t="s">
        <v>2743</v>
      </c>
      <c r="P194" t="s">
        <v>46</v>
      </c>
      <c r="Q194" t="s">
        <v>68</v>
      </c>
      <c r="R194" t="s">
        <v>2744</v>
      </c>
      <c r="S194">
        <v>15.920000000000002</v>
      </c>
      <c r="T194">
        <v>5</v>
      </c>
      <c r="U194">
        <v>0.2</v>
      </c>
      <c r="V194">
        <v>2.7859999999999978</v>
      </c>
    </row>
    <row r="195" spans="1:22" x14ac:dyDescent="0.3">
      <c r="A195">
        <v>194</v>
      </c>
      <c r="B195" t="s">
        <v>761</v>
      </c>
      <c r="C195">
        <v>2012</v>
      </c>
      <c r="D195" s="11">
        <v>41194</v>
      </c>
      <c r="E195" s="1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
      <c r="A196">
        <v>7663</v>
      </c>
      <c r="B196" t="s">
        <v>9590</v>
      </c>
      <c r="C196">
        <v>2014</v>
      </c>
      <c r="D196" s="11">
        <v>41912</v>
      </c>
      <c r="E196" s="11">
        <v>41914</v>
      </c>
      <c r="F196" t="s">
        <v>188</v>
      </c>
      <c r="G196" t="s">
        <v>5575</v>
      </c>
      <c r="H196" t="s">
        <v>5576</v>
      </c>
      <c r="I196" t="s">
        <v>26</v>
      </c>
      <c r="J196" t="s">
        <v>27</v>
      </c>
      <c r="K196" t="s">
        <v>42</v>
      </c>
      <c r="L196" t="s">
        <v>43</v>
      </c>
      <c r="M196">
        <v>90036</v>
      </c>
      <c r="N196" t="s">
        <v>44</v>
      </c>
      <c r="O196" t="s">
        <v>4669</v>
      </c>
      <c r="P196" t="s">
        <v>46</v>
      </c>
      <c r="Q196" t="s">
        <v>68</v>
      </c>
      <c r="R196" t="s">
        <v>4670</v>
      </c>
      <c r="S196">
        <v>99.2</v>
      </c>
      <c r="T196">
        <v>5</v>
      </c>
      <c r="U196">
        <v>0</v>
      </c>
      <c r="V196">
        <v>25.792000000000002</v>
      </c>
    </row>
    <row r="197" spans="1:22" x14ac:dyDescent="0.3">
      <c r="A197">
        <v>196</v>
      </c>
      <c r="B197" t="s">
        <v>776</v>
      </c>
      <c r="C197">
        <v>2011</v>
      </c>
      <c r="D197" s="11">
        <v>40623</v>
      </c>
      <c r="E197" s="1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
      <c r="A198">
        <v>197</v>
      </c>
      <c r="B198" t="s">
        <v>776</v>
      </c>
      <c r="C198">
        <v>2011</v>
      </c>
      <c r="D198" s="11">
        <v>40623</v>
      </c>
      <c r="E198" s="1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
      <c r="A199">
        <v>7654</v>
      </c>
      <c r="B199" t="s">
        <v>9582</v>
      </c>
      <c r="C199">
        <v>2012</v>
      </c>
      <c r="D199" s="11">
        <v>40990</v>
      </c>
      <c r="E199" s="11">
        <v>40995</v>
      </c>
      <c r="F199" t="s">
        <v>50</v>
      </c>
      <c r="G199" t="s">
        <v>9583</v>
      </c>
      <c r="H199" t="s">
        <v>9584</v>
      </c>
      <c r="I199" t="s">
        <v>41</v>
      </c>
      <c r="J199" t="s">
        <v>27</v>
      </c>
      <c r="K199" t="s">
        <v>1681</v>
      </c>
      <c r="L199" t="s">
        <v>358</v>
      </c>
      <c r="M199">
        <v>35810</v>
      </c>
      <c r="N199" t="s">
        <v>30</v>
      </c>
      <c r="O199" t="s">
        <v>7500</v>
      </c>
      <c r="P199" t="s">
        <v>46</v>
      </c>
      <c r="Q199" t="s">
        <v>68</v>
      </c>
      <c r="R199" t="s">
        <v>7501</v>
      </c>
      <c r="S199">
        <v>19.559999999999999</v>
      </c>
      <c r="T199">
        <v>4</v>
      </c>
      <c r="U199">
        <v>0</v>
      </c>
      <c r="V199">
        <v>5.4768000000000008</v>
      </c>
    </row>
    <row r="200" spans="1:22" x14ac:dyDescent="0.3">
      <c r="A200">
        <v>7638</v>
      </c>
      <c r="B200" t="s">
        <v>9573</v>
      </c>
      <c r="C200">
        <v>2014</v>
      </c>
      <c r="D200" s="11">
        <v>41701</v>
      </c>
      <c r="E200" s="11">
        <v>41707</v>
      </c>
      <c r="F200" t="s">
        <v>50</v>
      </c>
      <c r="G200" t="s">
        <v>5168</v>
      </c>
      <c r="H200" t="s">
        <v>5169</v>
      </c>
      <c r="I200" t="s">
        <v>41</v>
      </c>
      <c r="J200" t="s">
        <v>27</v>
      </c>
      <c r="K200" t="s">
        <v>606</v>
      </c>
      <c r="L200" t="s">
        <v>245</v>
      </c>
      <c r="M200">
        <v>19711</v>
      </c>
      <c r="N200" t="s">
        <v>148</v>
      </c>
      <c r="O200" t="s">
        <v>6380</v>
      </c>
      <c r="P200" t="s">
        <v>46</v>
      </c>
      <c r="Q200" t="s">
        <v>68</v>
      </c>
      <c r="R200" t="s">
        <v>6381</v>
      </c>
      <c r="S200">
        <v>59.519999999999996</v>
      </c>
      <c r="T200">
        <v>3</v>
      </c>
      <c r="U200">
        <v>0</v>
      </c>
      <c r="V200">
        <v>15.475200000000001</v>
      </c>
    </row>
    <row r="201" spans="1:22" x14ac:dyDescent="0.3">
      <c r="A201">
        <v>7635</v>
      </c>
      <c r="B201" t="s">
        <v>9572</v>
      </c>
      <c r="C201">
        <v>2014</v>
      </c>
      <c r="D201" s="11">
        <v>42003</v>
      </c>
      <c r="E201" s="11">
        <v>42006</v>
      </c>
      <c r="F201" t="s">
        <v>23</v>
      </c>
      <c r="G201" t="s">
        <v>2885</v>
      </c>
      <c r="H201" t="s">
        <v>2886</v>
      </c>
      <c r="I201" t="s">
        <v>26</v>
      </c>
      <c r="J201" t="s">
        <v>27</v>
      </c>
      <c r="K201" t="s">
        <v>1473</v>
      </c>
      <c r="L201" t="s">
        <v>29</v>
      </c>
      <c r="M201">
        <v>40214</v>
      </c>
      <c r="N201" t="s">
        <v>30</v>
      </c>
      <c r="O201" t="s">
        <v>5095</v>
      </c>
      <c r="P201" t="s">
        <v>46</v>
      </c>
      <c r="Q201" t="s">
        <v>68</v>
      </c>
      <c r="R201" t="s">
        <v>5096</v>
      </c>
      <c r="S201">
        <v>34.58</v>
      </c>
      <c r="T201">
        <v>1</v>
      </c>
      <c r="U201">
        <v>0</v>
      </c>
      <c r="V201">
        <v>10.028199999999998</v>
      </c>
    </row>
    <row r="202" spans="1:22" x14ac:dyDescent="0.3">
      <c r="A202">
        <v>7623</v>
      </c>
      <c r="B202" t="s">
        <v>9567</v>
      </c>
      <c r="C202">
        <v>2011</v>
      </c>
      <c r="D202" s="11">
        <v>40872</v>
      </c>
      <c r="E202" s="11">
        <v>40876</v>
      </c>
      <c r="F202" t="s">
        <v>50</v>
      </c>
      <c r="G202" t="s">
        <v>5081</v>
      </c>
      <c r="H202" t="s">
        <v>5082</v>
      </c>
      <c r="I202" t="s">
        <v>26</v>
      </c>
      <c r="J202" t="s">
        <v>27</v>
      </c>
      <c r="K202" t="s">
        <v>42</v>
      </c>
      <c r="L202" t="s">
        <v>43</v>
      </c>
      <c r="M202">
        <v>90004</v>
      </c>
      <c r="N202" t="s">
        <v>44</v>
      </c>
      <c r="O202" t="s">
        <v>9503</v>
      </c>
      <c r="P202" t="s">
        <v>46</v>
      </c>
      <c r="Q202" t="s">
        <v>68</v>
      </c>
      <c r="R202" t="s">
        <v>186</v>
      </c>
      <c r="S202">
        <v>7.4399999999999995</v>
      </c>
      <c r="T202">
        <v>3</v>
      </c>
      <c r="U202">
        <v>0</v>
      </c>
      <c r="V202">
        <v>2.6039999999999996</v>
      </c>
    </row>
    <row r="203" spans="1:22" x14ac:dyDescent="0.3">
      <c r="A203">
        <v>7614</v>
      </c>
      <c r="B203" t="s">
        <v>9562</v>
      </c>
      <c r="C203">
        <v>2012</v>
      </c>
      <c r="D203" s="11">
        <v>40947</v>
      </c>
      <c r="E203" s="11">
        <v>40950</v>
      </c>
      <c r="F203" t="s">
        <v>188</v>
      </c>
      <c r="G203" t="s">
        <v>62</v>
      </c>
      <c r="H203" t="s">
        <v>63</v>
      </c>
      <c r="I203" t="s">
        <v>26</v>
      </c>
      <c r="J203" t="s">
        <v>27</v>
      </c>
      <c r="K203" t="s">
        <v>9449</v>
      </c>
      <c r="L203" t="s">
        <v>4530</v>
      </c>
      <c r="M203">
        <v>67846</v>
      </c>
      <c r="N203" t="s">
        <v>105</v>
      </c>
      <c r="O203" t="s">
        <v>571</v>
      </c>
      <c r="P203" t="s">
        <v>46</v>
      </c>
      <c r="Q203" t="s">
        <v>68</v>
      </c>
      <c r="R203" t="s">
        <v>572</v>
      </c>
      <c r="S203">
        <v>5.76</v>
      </c>
      <c r="T203">
        <v>2</v>
      </c>
      <c r="U203">
        <v>0</v>
      </c>
      <c r="V203">
        <v>1.7279999999999998</v>
      </c>
    </row>
    <row r="204" spans="1:22" x14ac:dyDescent="0.3">
      <c r="A204">
        <v>7610</v>
      </c>
      <c r="B204" t="s">
        <v>9560</v>
      </c>
      <c r="C204">
        <v>2014</v>
      </c>
      <c r="D204" s="11">
        <v>41763</v>
      </c>
      <c r="E204" s="11">
        <v>41767</v>
      </c>
      <c r="F204" t="s">
        <v>50</v>
      </c>
      <c r="G204" t="s">
        <v>1519</v>
      </c>
      <c r="H204" t="s">
        <v>1520</v>
      </c>
      <c r="I204" t="s">
        <v>26</v>
      </c>
      <c r="J204" t="s">
        <v>27</v>
      </c>
      <c r="K204" t="s">
        <v>127</v>
      </c>
      <c r="L204" t="s">
        <v>43</v>
      </c>
      <c r="M204">
        <v>94122</v>
      </c>
      <c r="N204" t="s">
        <v>44</v>
      </c>
      <c r="O204" t="s">
        <v>1114</v>
      </c>
      <c r="P204" t="s">
        <v>46</v>
      </c>
      <c r="Q204" t="s">
        <v>68</v>
      </c>
      <c r="R204" t="s">
        <v>1115</v>
      </c>
      <c r="S204">
        <v>22.959999999999997</v>
      </c>
      <c r="T204">
        <v>7</v>
      </c>
      <c r="U204">
        <v>0</v>
      </c>
      <c r="V204">
        <v>6.6583999999999968</v>
      </c>
    </row>
    <row r="205" spans="1:22" x14ac:dyDescent="0.3">
      <c r="A205">
        <v>7599</v>
      </c>
      <c r="B205" t="s">
        <v>9554</v>
      </c>
      <c r="C205">
        <v>2011</v>
      </c>
      <c r="D205" s="11">
        <v>40803</v>
      </c>
      <c r="E205" s="11">
        <v>40808</v>
      </c>
      <c r="F205" t="s">
        <v>50</v>
      </c>
      <c r="G205" t="s">
        <v>2896</v>
      </c>
      <c r="H205" t="s">
        <v>2897</v>
      </c>
      <c r="I205" t="s">
        <v>26</v>
      </c>
      <c r="J205" t="s">
        <v>27</v>
      </c>
      <c r="K205" t="s">
        <v>318</v>
      </c>
      <c r="L205" t="s">
        <v>420</v>
      </c>
      <c r="M205">
        <v>97477</v>
      </c>
      <c r="N205" t="s">
        <v>44</v>
      </c>
      <c r="O205" t="s">
        <v>3709</v>
      </c>
      <c r="P205" t="s">
        <v>46</v>
      </c>
      <c r="Q205" t="s">
        <v>68</v>
      </c>
      <c r="R205" t="s">
        <v>3710</v>
      </c>
      <c r="S205">
        <v>38.256</v>
      </c>
      <c r="T205">
        <v>3</v>
      </c>
      <c r="U205">
        <v>0.2</v>
      </c>
      <c r="V205">
        <v>4.7819999999999947</v>
      </c>
    </row>
    <row r="206" spans="1:22" x14ac:dyDescent="0.3">
      <c r="A206">
        <v>7598</v>
      </c>
      <c r="B206" t="s">
        <v>9554</v>
      </c>
      <c r="C206">
        <v>2011</v>
      </c>
      <c r="D206" s="11">
        <v>40803</v>
      </c>
      <c r="E206" s="11">
        <v>40808</v>
      </c>
      <c r="F206" t="s">
        <v>50</v>
      </c>
      <c r="G206" t="s">
        <v>2896</v>
      </c>
      <c r="H206" t="s">
        <v>2897</v>
      </c>
      <c r="I206" t="s">
        <v>26</v>
      </c>
      <c r="J206" t="s">
        <v>27</v>
      </c>
      <c r="K206" t="s">
        <v>318</v>
      </c>
      <c r="L206" t="s">
        <v>420</v>
      </c>
      <c r="M206">
        <v>97477</v>
      </c>
      <c r="N206" t="s">
        <v>44</v>
      </c>
      <c r="O206" t="s">
        <v>5559</v>
      </c>
      <c r="P206" t="s">
        <v>46</v>
      </c>
      <c r="Q206" t="s">
        <v>68</v>
      </c>
      <c r="R206" t="s">
        <v>5560</v>
      </c>
      <c r="S206">
        <v>5.2480000000000002</v>
      </c>
      <c r="T206">
        <v>2</v>
      </c>
      <c r="U206">
        <v>0.2</v>
      </c>
      <c r="V206">
        <v>0.45920000000000027</v>
      </c>
    </row>
    <row r="207" spans="1:22" x14ac:dyDescent="0.3">
      <c r="A207">
        <v>7593</v>
      </c>
      <c r="B207" t="s">
        <v>9551</v>
      </c>
      <c r="C207">
        <v>2013</v>
      </c>
      <c r="D207" s="11">
        <v>41523</v>
      </c>
      <c r="E207" s="11">
        <v>41527</v>
      </c>
      <c r="F207" t="s">
        <v>50</v>
      </c>
      <c r="G207" t="s">
        <v>1772</v>
      </c>
      <c r="H207" t="s">
        <v>1773</v>
      </c>
      <c r="I207" t="s">
        <v>26</v>
      </c>
      <c r="J207" t="s">
        <v>27</v>
      </c>
      <c r="K207" t="s">
        <v>146</v>
      </c>
      <c r="L207" t="s">
        <v>147</v>
      </c>
      <c r="M207">
        <v>19134</v>
      </c>
      <c r="N207" t="s">
        <v>148</v>
      </c>
      <c r="O207" t="s">
        <v>3780</v>
      </c>
      <c r="P207" t="s">
        <v>46</v>
      </c>
      <c r="Q207" t="s">
        <v>68</v>
      </c>
      <c r="R207" t="s">
        <v>3781</v>
      </c>
      <c r="S207">
        <v>7.8719999999999999</v>
      </c>
      <c r="T207">
        <v>3</v>
      </c>
      <c r="U207">
        <v>0.2</v>
      </c>
      <c r="V207">
        <v>0.59039999999999937</v>
      </c>
    </row>
    <row r="208" spans="1:22" x14ac:dyDescent="0.3">
      <c r="A208">
        <v>7590</v>
      </c>
      <c r="B208" t="s">
        <v>9550</v>
      </c>
      <c r="C208">
        <v>2012</v>
      </c>
      <c r="D208" s="11">
        <v>41177</v>
      </c>
      <c r="E208" s="11">
        <v>41181</v>
      </c>
      <c r="F208" t="s">
        <v>50</v>
      </c>
      <c r="G208" t="s">
        <v>7131</v>
      </c>
      <c r="H208" t="s">
        <v>7132</v>
      </c>
      <c r="I208" t="s">
        <v>26</v>
      </c>
      <c r="J208" t="s">
        <v>27</v>
      </c>
      <c r="K208" t="s">
        <v>3101</v>
      </c>
      <c r="L208" t="s">
        <v>211</v>
      </c>
      <c r="M208">
        <v>61107</v>
      </c>
      <c r="N208" t="s">
        <v>105</v>
      </c>
      <c r="O208" t="s">
        <v>4996</v>
      </c>
      <c r="P208" t="s">
        <v>46</v>
      </c>
      <c r="Q208" t="s">
        <v>68</v>
      </c>
      <c r="R208" t="s">
        <v>4997</v>
      </c>
      <c r="S208">
        <v>128.744</v>
      </c>
      <c r="T208">
        <v>7</v>
      </c>
      <c r="U208">
        <v>0.2</v>
      </c>
      <c r="V208">
        <v>12.874400000000001</v>
      </c>
    </row>
    <row r="209" spans="1:22" x14ac:dyDescent="0.3">
      <c r="A209">
        <v>7587</v>
      </c>
      <c r="B209" t="s">
        <v>9548</v>
      </c>
      <c r="C209">
        <v>2011</v>
      </c>
      <c r="D209" s="11">
        <v>40623</v>
      </c>
      <c r="E209" s="11">
        <v>40627</v>
      </c>
      <c r="F209" t="s">
        <v>50</v>
      </c>
      <c r="G209" t="s">
        <v>1013</v>
      </c>
      <c r="H209" t="s">
        <v>1014</v>
      </c>
      <c r="I209" t="s">
        <v>41</v>
      </c>
      <c r="J209" t="s">
        <v>27</v>
      </c>
      <c r="K209" t="s">
        <v>318</v>
      </c>
      <c r="L209" t="s">
        <v>319</v>
      </c>
      <c r="M209">
        <v>22153</v>
      </c>
      <c r="N209" t="s">
        <v>30</v>
      </c>
      <c r="O209" t="s">
        <v>1468</v>
      </c>
      <c r="P209" t="s">
        <v>46</v>
      </c>
      <c r="Q209" t="s">
        <v>68</v>
      </c>
      <c r="R209" t="s">
        <v>1469</v>
      </c>
      <c r="S209">
        <v>9.32</v>
      </c>
      <c r="T209">
        <v>4</v>
      </c>
      <c r="U209">
        <v>0</v>
      </c>
      <c r="V209">
        <v>2.702799999999999</v>
      </c>
    </row>
    <row r="210" spans="1:22" x14ac:dyDescent="0.3">
      <c r="A210">
        <v>7581</v>
      </c>
      <c r="B210" t="s">
        <v>9545</v>
      </c>
      <c r="C210">
        <v>2012</v>
      </c>
      <c r="D210" s="11">
        <v>41236</v>
      </c>
      <c r="E210" s="11">
        <v>41240</v>
      </c>
      <c r="F210" t="s">
        <v>23</v>
      </c>
      <c r="G210" t="s">
        <v>2072</v>
      </c>
      <c r="H210" t="s">
        <v>2073</v>
      </c>
      <c r="I210" t="s">
        <v>26</v>
      </c>
      <c r="J210" t="s">
        <v>27</v>
      </c>
      <c r="K210" t="s">
        <v>1001</v>
      </c>
      <c r="L210" t="s">
        <v>788</v>
      </c>
      <c r="M210">
        <v>7960</v>
      </c>
      <c r="N210" t="s">
        <v>148</v>
      </c>
      <c r="O210" t="s">
        <v>3422</v>
      </c>
      <c r="P210" t="s">
        <v>46</v>
      </c>
      <c r="Q210" t="s">
        <v>68</v>
      </c>
      <c r="R210" t="s">
        <v>3423</v>
      </c>
      <c r="S210">
        <v>17.940000000000001</v>
      </c>
      <c r="T210">
        <v>3</v>
      </c>
      <c r="U210">
        <v>0</v>
      </c>
      <c r="V210">
        <v>4.4850000000000003</v>
      </c>
    </row>
    <row r="211" spans="1:22" x14ac:dyDescent="0.3">
      <c r="A211">
        <v>7574</v>
      </c>
      <c r="B211" t="s">
        <v>9541</v>
      </c>
      <c r="C211">
        <v>2011</v>
      </c>
      <c r="D211" s="11">
        <v>40837</v>
      </c>
      <c r="E211" s="11">
        <v>40842</v>
      </c>
      <c r="F211" t="s">
        <v>50</v>
      </c>
      <c r="G211" t="s">
        <v>3287</v>
      </c>
      <c r="H211" t="s">
        <v>3288</v>
      </c>
      <c r="I211" t="s">
        <v>41</v>
      </c>
      <c r="J211" t="s">
        <v>27</v>
      </c>
      <c r="K211" t="s">
        <v>5527</v>
      </c>
      <c r="L211" t="s">
        <v>319</v>
      </c>
      <c r="M211">
        <v>23602</v>
      </c>
      <c r="N211" t="s">
        <v>30</v>
      </c>
      <c r="O211" t="s">
        <v>3447</v>
      </c>
      <c r="P211" t="s">
        <v>46</v>
      </c>
      <c r="Q211" t="s">
        <v>68</v>
      </c>
      <c r="R211" t="s">
        <v>3448</v>
      </c>
      <c r="S211">
        <v>2.84</v>
      </c>
      <c r="T211">
        <v>1</v>
      </c>
      <c r="U211">
        <v>0</v>
      </c>
      <c r="V211">
        <v>0.88039999999999985</v>
      </c>
    </row>
    <row r="212" spans="1:22" x14ac:dyDescent="0.3">
      <c r="A212">
        <v>7569</v>
      </c>
      <c r="B212" t="s">
        <v>9540</v>
      </c>
      <c r="C212">
        <v>2011</v>
      </c>
      <c r="D212" s="11">
        <v>40882</v>
      </c>
      <c r="E212" s="11">
        <v>40887</v>
      </c>
      <c r="F212" t="s">
        <v>50</v>
      </c>
      <c r="G212" t="s">
        <v>1815</v>
      </c>
      <c r="H212" t="s">
        <v>1816</v>
      </c>
      <c r="I212" t="s">
        <v>26</v>
      </c>
      <c r="J212" t="s">
        <v>27</v>
      </c>
      <c r="K212" t="s">
        <v>42</v>
      </c>
      <c r="L212" t="s">
        <v>43</v>
      </c>
      <c r="M212">
        <v>90045</v>
      </c>
      <c r="N212" t="s">
        <v>44</v>
      </c>
      <c r="O212" t="s">
        <v>1650</v>
      </c>
      <c r="P212" t="s">
        <v>46</v>
      </c>
      <c r="Q212" t="s">
        <v>68</v>
      </c>
      <c r="R212" t="s">
        <v>1651</v>
      </c>
      <c r="S212">
        <v>26.46</v>
      </c>
      <c r="T212">
        <v>9</v>
      </c>
      <c r="U212">
        <v>0</v>
      </c>
      <c r="V212">
        <v>11.907</v>
      </c>
    </row>
    <row r="213" spans="1:22" x14ac:dyDescent="0.3">
      <c r="A213">
        <v>7556</v>
      </c>
      <c r="B213" t="s">
        <v>9532</v>
      </c>
      <c r="C213">
        <v>2011</v>
      </c>
      <c r="D213" s="11">
        <v>40673</v>
      </c>
      <c r="E213" s="11">
        <v>40677</v>
      </c>
      <c r="F213" t="s">
        <v>23</v>
      </c>
      <c r="G213" t="s">
        <v>2623</v>
      </c>
      <c r="H213" t="s">
        <v>2624</v>
      </c>
      <c r="I213" t="s">
        <v>26</v>
      </c>
      <c r="J213" t="s">
        <v>27</v>
      </c>
      <c r="K213" t="s">
        <v>146</v>
      </c>
      <c r="L213" t="s">
        <v>147</v>
      </c>
      <c r="M213">
        <v>19134</v>
      </c>
      <c r="N213" t="s">
        <v>148</v>
      </c>
      <c r="O213" t="s">
        <v>3118</v>
      </c>
      <c r="P213" t="s">
        <v>46</v>
      </c>
      <c r="Q213" t="s">
        <v>68</v>
      </c>
      <c r="R213" t="s">
        <v>3119</v>
      </c>
      <c r="S213">
        <v>22.32</v>
      </c>
      <c r="T213">
        <v>5</v>
      </c>
      <c r="U213">
        <v>0.2</v>
      </c>
      <c r="V213">
        <v>5.3010000000000002</v>
      </c>
    </row>
    <row r="214" spans="1:22" x14ac:dyDescent="0.3">
      <c r="A214">
        <v>7514</v>
      </c>
      <c r="B214" t="s">
        <v>9515</v>
      </c>
      <c r="C214">
        <v>2014</v>
      </c>
      <c r="D214" s="11">
        <v>41835</v>
      </c>
      <c r="E214" s="11">
        <v>41839</v>
      </c>
      <c r="F214" t="s">
        <v>50</v>
      </c>
      <c r="G214" t="s">
        <v>2114</v>
      </c>
      <c r="H214" t="s">
        <v>2115</v>
      </c>
      <c r="I214" t="s">
        <v>26</v>
      </c>
      <c r="J214" t="s">
        <v>27</v>
      </c>
      <c r="K214" t="s">
        <v>497</v>
      </c>
      <c r="L214" t="s">
        <v>498</v>
      </c>
      <c r="M214">
        <v>43229</v>
      </c>
      <c r="N214" t="s">
        <v>148</v>
      </c>
      <c r="O214" t="s">
        <v>1367</v>
      </c>
      <c r="P214" t="s">
        <v>46</v>
      </c>
      <c r="Q214" t="s">
        <v>68</v>
      </c>
      <c r="R214" t="s">
        <v>1368</v>
      </c>
      <c r="S214">
        <v>13.120000000000001</v>
      </c>
      <c r="T214">
        <v>5</v>
      </c>
      <c r="U214">
        <v>0.2</v>
      </c>
      <c r="V214">
        <v>2.1319999999999988</v>
      </c>
    </row>
    <row r="215" spans="1:22" x14ac:dyDescent="0.3">
      <c r="A215">
        <v>7503</v>
      </c>
      <c r="B215" t="s">
        <v>9510</v>
      </c>
      <c r="C215">
        <v>2014</v>
      </c>
      <c r="D215" s="11">
        <v>41729</v>
      </c>
      <c r="E215" s="11">
        <v>41729</v>
      </c>
      <c r="F215" t="s">
        <v>1290</v>
      </c>
      <c r="G215" t="s">
        <v>4047</v>
      </c>
      <c r="H215" t="s">
        <v>4048</v>
      </c>
      <c r="I215" t="s">
        <v>26</v>
      </c>
      <c r="J215" t="s">
        <v>27</v>
      </c>
      <c r="K215" t="s">
        <v>42</v>
      </c>
      <c r="L215" t="s">
        <v>43</v>
      </c>
      <c r="M215">
        <v>90036</v>
      </c>
      <c r="N215" t="s">
        <v>44</v>
      </c>
      <c r="O215" t="s">
        <v>5206</v>
      </c>
      <c r="P215" t="s">
        <v>46</v>
      </c>
      <c r="Q215" t="s">
        <v>68</v>
      </c>
      <c r="R215" t="s">
        <v>5207</v>
      </c>
      <c r="S215">
        <v>6.08</v>
      </c>
      <c r="T215">
        <v>2</v>
      </c>
      <c r="U215">
        <v>0</v>
      </c>
      <c r="V215">
        <v>2.0671999999999997</v>
      </c>
    </row>
    <row r="216" spans="1:22" x14ac:dyDescent="0.3">
      <c r="A216">
        <v>7499</v>
      </c>
      <c r="B216" t="s">
        <v>9509</v>
      </c>
      <c r="C216">
        <v>2014</v>
      </c>
      <c r="D216" s="11">
        <v>41835</v>
      </c>
      <c r="E216" s="11">
        <v>41839</v>
      </c>
      <c r="F216" t="s">
        <v>50</v>
      </c>
      <c r="G216" t="s">
        <v>5806</v>
      </c>
      <c r="H216" t="s">
        <v>5807</v>
      </c>
      <c r="I216" t="s">
        <v>26</v>
      </c>
      <c r="J216" t="s">
        <v>27</v>
      </c>
      <c r="K216" t="s">
        <v>3972</v>
      </c>
      <c r="L216" t="s">
        <v>43</v>
      </c>
      <c r="M216">
        <v>92683</v>
      </c>
      <c r="N216" t="s">
        <v>44</v>
      </c>
      <c r="O216" t="s">
        <v>175</v>
      </c>
      <c r="P216" t="s">
        <v>46</v>
      </c>
      <c r="Q216" t="s">
        <v>68</v>
      </c>
      <c r="R216" t="s">
        <v>176</v>
      </c>
      <c r="S216">
        <v>71.92</v>
      </c>
      <c r="T216">
        <v>4</v>
      </c>
      <c r="U216">
        <v>0</v>
      </c>
      <c r="V216">
        <v>20.856799999999993</v>
      </c>
    </row>
    <row r="217" spans="1:22" x14ac:dyDescent="0.3">
      <c r="A217">
        <v>7485</v>
      </c>
      <c r="B217" t="s">
        <v>9502</v>
      </c>
      <c r="C217">
        <v>2014</v>
      </c>
      <c r="D217" s="11">
        <v>42002</v>
      </c>
      <c r="E217" s="11">
        <v>42007</v>
      </c>
      <c r="F217" t="s">
        <v>50</v>
      </c>
      <c r="G217" t="s">
        <v>377</v>
      </c>
      <c r="H217" t="s">
        <v>378</v>
      </c>
      <c r="I217" t="s">
        <v>102</v>
      </c>
      <c r="J217" t="s">
        <v>27</v>
      </c>
      <c r="K217" t="s">
        <v>7448</v>
      </c>
      <c r="L217" t="s">
        <v>7449</v>
      </c>
      <c r="M217">
        <v>58103</v>
      </c>
      <c r="N217" t="s">
        <v>105</v>
      </c>
      <c r="O217" t="s">
        <v>9503</v>
      </c>
      <c r="P217" t="s">
        <v>46</v>
      </c>
      <c r="Q217" t="s">
        <v>68</v>
      </c>
      <c r="R217" t="s">
        <v>186</v>
      </c>
      <c r="S217">
        <v>2.48</v>
      </c>
      <c r="T217">
        <v>1</v>
      </c>
      <c r="U217">
        <v>0</v>
      </c>
      <c r="V217">
        <v>0.86799999999999988</v>
      </c>
    </row>
    <row r="218" spans="1:22" x14ac:dyDescent="0.3">
      <c r="A218">
        <v>7477</v>
      </c>
      <c r="B218" t="s">
        <v>9498</v>
      </c>
      <c r="C218">
        <v>2011</v>
      </c>
      <c r="D218" s="11">
        <v>40550</v>
      </c>
      <c r="E218" s="11">
        <v>40554</v>
      </c>
      <c r="F218" t="s">
        <v>50</v>
      </c>
      <c r="G218" t="s">
        <v>3915</v>
      </c>
      <c r="H218" t="s">
        <v>3916</v>
      </c>
      <c r="I218" t="s">
        <v>102</v>
      </c>
      <c r="J218" t="s">
        <v>27</v>
      </c>
      <c r="K218" t="s">
        <v>28</v>
      </c>
      <c r="L218" t="s">
        <v>29</v>
      </c>
      <c r="M218">
        <v>42420</v>
      </c>
      <c r="N218" t="s">
        <v>30</v>
      </c>
      <c r="O218" t="s">
        <v>1737</v>
      </c>
      <c r="P218" t="s">
        <v>46</v>
      </c>
      <c r="Q218" t="s">
        <v>68</v>
      </c>
      <c r="R218" t="s">
        <v>1738</v>
      </c>
      <c r="S218">
        <v>5.48</v>
      </c>
      <c r="T218">
        <v>2</v>
      </c>
      <c r="U218">
        <v>0</v>
      </c>
      <c r="V218">
        <v>1.4796000000000005</v>
      </c>
    </row>
    <row r="219" spans="1:22" x14ac:dyDescent="0.3">
      <c r="A219">
        <v>7474</v>
      </c>
      <c r="B219" t="s">
        <v>9497</v>
      </c>
      <c r="C219">
        <v>2013</v>
      </c>
      <c r="D219" s="11">
        <v>41375</v>
      </c>
      <c r="E219" s="11">
        <v>41380</v>
      </c>
      <c r="F219" t="s">
        <v>50</v>
      </c>
      <c r="G219" t="s">
        <v>3601</v>
      </c>
      <c r="H219" t="s">
        <v>3602</v>
      </c>
      <c r="I219" t="s">
        <v>41</v>
      </c>
      <c r="J219" t="s">
        <v>27</v>
      </c>
      <c r="K219" t="s">
        <v>303</v>
      </c>
      <c r="L219" t="s">
        <v>211</v>
      </c>
      <c r="M219">
        <v>60653</v>
      </c>
      <c r="N219" t="s">
        <v>105</v>
      </c>
      <c r="O219" t="s">
        <v>2949</v>
      </c>
      <c r="P219" t="s">
        <v>46</v>
      </c>
      <c r="Q219" t="s">
        <v>68</v>
      </c>
      <c r="R219" t="s">
        <v>2950</v>
      </c>
      <c r="S219">
        <v>13.568000000000001</v>
      </c>
      <c r="T219">
        <v>4</v>
      </c>
      <c r="U219">
        <v>0.2</v>
      </c>
      <c r="V219">
        <v>3.2223999999999995</v>
      </c>
    </row>
    <row r="220" spans="1:22" x14ac:dyDescent="0.3">
      <c r="A220">
        <v>7464</v>
      </c>
      <c r="B220" t="s">
        <v>9491</v>
      </c>
      <c r="C220">
        <v>2013</v>
      </c>
      <c r="D220" s="11">
        <v>41526</v>
      </c>
      <c r="E220" s="11">
        <v>41533</v>
      </c>
      <c r="F220" t="s">
        <v>50</v>
      </c>
      <c r="G220" t="s">
        <v>3647</v>
      </c>
      <c r="H220" t="s">
        <v>3648</v>
      </c>
      <c r="I220" t="s">
        <v>26</v>
      </c>
      <c r="J220" t="s">
        <v>27</v>
      </c>
      <c r="K220" t="s">
        <v>6496</v>
      </c>
      <c r="L220" t="s">
        <v>43</v>
      </c>
      <c r="M220">
        <v>93277</v>
      </c>
      <c r="N220" t="s">
        <v>44</v>
      </c>
      <c r="O220" t="s">
        <v>6109</v>
      </c>
      <c r="P220" t="s">
        <v>46</v>
      </c>
      <c r="Q220" t="s">
        <v>68</v>
      </c>
      <c r="R220" t="s">
        <v>6110</v>
      </c>
      <c r="S220">
        <v>14.88</v>
      </c>
      <c r="T220">
        <v>2</v>
      </c>
      <c r="U220">
        <v>0</v>
      </c>
      <c r="V220">
        <v>3.7200000000000006</v>
      </c>
    </row>
    <row r="221" spans="1:22" x14ac:dyDescent="0.3">
      <c r="A221">
        <v>7450</v>
      </c>
      <c r="B221" t="s">
        <v>9485</v>
      </c>
      <c r="C221">
        <v>2014</v>
      </c>
      <c r="D221" s="11">
        <v>41900</v>
      </c>
      <c r="E221" s="11">
        <v>41905</v>
      </c>
      <c r="F221" t="s">
        <v>23</v>
      </c>
      <c r="G221" t="s">
        <v>2656</v>
      </c>
      <c r="H221" t="s">
        <v>2657</v>
      </c>
      <c r="I221" t="s">
        <v>102</v>
      </c>
      <c r="J221" t="s">
        <v>27</v>
      </c>
      <c r="K221" t="s">
        <v>184</v>
      </c>
      <c r="L221" t="s">
        <v>104</v>
      </c>
      <c r="M221">
        <v>77036</v>
      </c>
      <c r="N221" t="s">
        <v>105</v>
      </c>
      <c r="O221" t="s">
        <v>472</v>
      </c>
      <c r="P221" t="s">
        <v>46</v>
      </c>
      <c r="Q221" t="s">
        <v>68</v>
      </c>
      <c r="R221" t="s">
        <v>473</v>
      </c>
      <c r="S221">
        <v>9.9120000000000008</v>
      </c>
      <c r="T221">
        <v>3</v>
      </c>
      <c r="U221">
        <v>0.2</v>
      </c>
      <c r="V221">
        <v>3.2213999999999996</v>
      </c>
    </row>
    <row r="222" spans="1:22" x14ac:dyDescent="0.3">
      <c r="A222">
        <v>7437</v>
      </c>
      <c r="B222" t="s">
        <v>9477</v>
      </c>
      <c r="C222">
        <v>2012</v>
      </c>
      <c r="D222" s="11">
        <v>41116</v>
      </c>
      <c r="E222" s="11">
        <v>41121</v>
      </c>
      <c r="F222" t="s">
        <v>50</v>
      </c>
      <c r="G222" t="s">
        <v>1383</v>
      </c>
      <c r="H222" t="s">
        <v>1384</v>
      </c>
      <c r="I222" t="s">
        <v>41</v>
      </c>
      <c r="J222" t="s">
        <v>27</v>
      </c>
      <c r="K222" t="s">
        <v>8826</v>
      </c>
      <c r="L222" t="s">
        <v>43</v>
      </c>
      <c r="M222">
        <v>93030</v>
      </c>
      <c r="N222" t="s">
        <v>44</v>
      </c>
      <c r="O222" t="s">
        <v>4669</v>
      </c>
      <c r="P222" t="s">
        <v>46</v>
      </c>
      <c r="Q222" t="s">
        <v>68</v>
      </c>
      <c r="R222" t="s">
        <v>4670</v>
      </c>
      <c r="S222">
        <v>99.2</v>
      </c>
      <c r="T222">
        <v>5</v>
      </c>
      <c r="U222">
        <v>0</v>
      </c>
      <c r="V222">
        <v>25.792000000000002</v>
      </c>
    </row>
    <row r="223" spans="1:22" x14ac:dyDescent="0.3">
      <c r="A223">
        <v>7394</v>
      </c>
      <c r="B223" t="s">
        <v>9458</v>
      </c>
      <c r="C223">
        <v>2014</v>
      </c>
      <c r="D223" s="11">
        <v>41762</v>
      </c>
      <c r="E223" s="11">
        <v>41766</v>
      </c>
      <c r="F223" t="s">
        <v>50</v>
      </c>
      <c r="G223" t="s">
        <v>7216</v>
      </c>
      <c r="H223" t="s">
        <v>7217</v>
      </c>
      <c r="I223" t="s">
        <v>26</v>
      </c>
      <c r="J223" t="s">
        <v>27</v>
      </c>
      <c r="K223" t="s">
        <v>42</v>
      </c>
      <c r="L223" t="s">
        <v>43</v>
      </c>
      <c r="M223">
        <v>90049</v>
      </c>
      <c r="N223" t="s">
        <v>44</v>
      </c>
      <c r="O223" t="s">
        <v>6380</v>
      </c>
      <c r="P223" t="s">
        <v>46</v>
      </c>
      <c r="Q223" t="s">
        <v>68</v>
      </c>
      <c r="R223" t="s">
        <v>6381</v>
      </c>
      <c r="S223">
        <v>59.519999999999996</v>
      </c>
      <c r="T223">
        <v>3</v>
      </c>
      <c r="U223">
        <v>0</v>
      </c>
      <c r="V223">
        <v>15.475200000000001</v>
      </c>
    </row>
    <row r="224" spans="1:22" x14ac:dyDescent="0.3">
      <c r="A224">
        <v>7379</v>
      </c>
      <c r="B224" t="s">
        <v>9454</v>
      </c>
      <c r="C224">
        <v>2012</v>
      </c>
      <c r="D224" s="11">
        <v>41060</v>
      </c>
      <c r="E224" s="11">
        <v>41060</v>
      </c>
      <c r="F224" t="s">
        <v>1290</v>
      </c>
      <c r="G224" t="s">
        <v>8202</v>
      </c>
      <c r="H224" t="s">
        <v>8203</v>
      </c>
      <c r="I224" t="s">
        <v>26</v>
      </c>
      <c r="J224" t="s">
        <v>27</v>
      </c>
      <c r="K224" t="s">
        <v>1706</v>
      </c>
      <c r="L224" t="s">
        <v>88</v>
      </c>
      <c r="M224">
        <v>28314</v>
      </c>
      <c r="N224" t="s">
        <v>30</v>
      </c>
      <c r="O224" t="s">
        <v>4162</v>
      </c>
      <c r="P224" t="s">
        <v>46</v>
      </c>
      <c r="Q224" t="s">
        <v>68</v>
      </c>
      <c r="R224" t="s">
        <v>4163</v>
      </c>
      <c r="S224">
        <v>10.272000000000002</v>
      </c>
      <c r="T224">
        <v>3</v>
      </c>
      <c r="U224">
        <v>0.2</v>
      </c>
      <c r="V224">
        <v>1.1555999999999984</v>
      </c>
    </row>
    <row r="225" spans="1:22" x14ac:dyDescent="0.3">
      <c r="A225">
        <v>7377</v>
      </c>
      <c r="B225" t="s">
        <v>9452</v>
      </c>
      <c r="C225">
        <v>2014</v>
      </c>
      <c r="D225" s="11">
        <v>41946</v>
      </c>
      <c r="E225" s="11">
        <v>41949</v>
      </c>
      <c r="F225" t="s">
        <v>188</v>
      </c>
      <c r="G225" t="s">
        <v>513</v>
      </c>
      <c r="H225" t="s">
        <v>514</v>
      </c>
      <c r="I225" t="s">
        <v>41</v>
      </c>
      <c r="J225" t="s">
        <v>27</v>
      </c>
      <c r="K225" t="s">
        <v>538</v>
      </c>
      <c r="L225" t="s">
        <v>211</v>
      </c>
      <c r="M225">
        <v>61701</v>
      </c>
      <c r="N225" t="s">
        <v>105</v>
      </c>
      <c r="O225" t="s">
        <v>875</v>
      </c>
      <c r="P225" t="s">
        <v>46</v>
      </c>
      <c r="Q225" t="s">
        <v>68</v>
      </c>
      <c r="R225" t="s">
        <v>876</v>
      </c>
      <c r="S225">
        <v>54.336000000000006</v>
      </c>
      <c r="T225">
        <v>4</v>
      </c>
      <c r="U225">
        <v>0.2</v>
      </c>
      <c r="V225">
        <v>5.4336000000000002</v>
      </c>
    </row>
    <row r="226" spans="1:22" x14ac:dyDescent="0.3">
      <c r="A226">
        <v>225</v>
      </c>
      <c r="B226" t="s">
        <v>863</v>
      </c>
      <c r="C226">
        <v>2012</v>
      </c>
      <c r="D226" s="11">
        <v>41267</v>
      </c>
      <c r="E226" s="1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
      <c r="A227">
        <v>226</v>
      </c>
      <c r="B227" t="s">
        <v>877</v>
      </c>
      <c r="C227">
        <v>2012</v>
      </c>
      <c r="D227" s="11">
        <v>41130</v>
      </c>
      <c r="E227" s="1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
      <c r="A228">
        <v>7357</v>
      </c>
      <c r="B228" t="s">
        <v>9442</v>
      </c>
      <c r="C228">
        <v>2013</v>
      </c>
      <c r="D228" s="11">
        <v>41557</v>
      </c>
      <c r="E228" s="11">
        <v>41562</v>
      </c>
      <c r="F228" t="s">
        <v>50</v>
      </c>
      <c r="G228" t="s">
        <v>5242</v>
      </c>
      <c r="H228" t="s">
        <v>5243</v>
      </c>
      <c r="I228" t="s">
        <v>102</v>
      </c>
      <c r="J228" t="s">
        <v>27</v>
      </c>
      <c r="K228" t="s">
        <v>544</v>
      </c>
      <c r="L228" t="s">
        <v>310</v>
      </c>
      <c r="M228">
        <v>85023</v>
      </c>
      <c r="N228" t="s">
        <v>44</v>
      </c>
      <c r="O228" t="s">
        <v>4123</v>
      </c>
      <c r="P228" t="s">
        <v>46</v>
      </c>
      <c r="Q228" t="s">
        <v>68</v>
      </c>
      <c r="R228" t="s">
        <v>4124</v>
      </c>
      <c r="S228">
        <v>1.4080000000000001</v>
      </c>
      <c r="T228">
        <v>1</v>
      </c>
      <c r="U228">
        <v>0.2</v>
      </c>
      <c r="V228">
        <v>0.15839999999999993</v>
      </c>
    </row>
    <row r="229" spans="1:22" x14ac:dyDescent="0.3">
      <c r="A229">
        <v>7347</v>
      </c>
      <c r="B229" t="s">
        <v>9433</v>
      </c>
      <c r="C229">
        <v>2014</v>
      </c>
      <c r="D229" s="11">
        <v>41985</v>
      </c>
      <c r="E229" s="11">
        <v>41991</v>
      </c>
      <c r="F229" t="s">
        <v>50</v>
      </c>
      <c r="G229" t="s">
        <v>39</v>
      </c>
      <c r="H229" t="s">
        <v>40</v>
      </c>
      <c r="I229" t="s">
        <v>41</v>
      </c>
      <c r="J229" t="s">
        <v>27</v>
      </c>
      <c r="K229" t="s">
        <v>1521</v>
      </c>
      <c r="L229" t="s">
        <v>54</v>
      </c>
      <c r="M229">
        <v>32216</v>
      </c>
      <c r="N229" t="s">
        <v>30</v>
      </c>
      <c r="O229" t="s">
        <v>875</v>
      </c>
      <c r="P229" t="s">
        <v>46</v>
      </c>
      <c r="Q229" t="s">
        <v>68</v>
      </c>
      <c r="R229" t="s">
        <v>876</v>
      </c>
      <c r="S229">
        <v>13.584000000000001</v>
      </c>
      <c r="T229">
        <v>1</v>
      </c>
      <c r="U229">
        <v>0.2</v>
      </c>
      <c r="V229">
        <v>1.3584000000000001</v>
      </c>
    </row>
    <row r="230" spans="1:22" x14ac:dyDescent="0.3">
      <c r="A230">
        <v>7340</v>
      </c>
      <c r="B230" t="s">
        <v>9430</v>
      </c>
      <c r="C230">
        <v>2012</v>
      </c>
      <c r="D230" s="11">
        <v>41108</v>
      </c>
      <c r="E230" s="11">
        <v>41111</v>
      </c>
      <c r="F230" t="s">
        <v>188</v>
      </c>
      <c r="G230" t="s">
        <v>2861</v>
      </c>
      <c r="H230" t="s">
        <v>2862</v>
      </c>
      <c r="I230" t="s">
        <v>41</v>
      </c>
      <c r="J230" t="s">
        <v>27</v>
      </c>
      <c r="K230" t="s">
        <v>266</v>
      </c>
      <c r="L230" t="s">
        <v>267</v>
      </c>
      <c r="M230">
        <v>10009</v>
      </c>
      <c r="N230" t="s">
        <v>148</v>
      </c>
      <c r="O230" t="s">
        <v>2535</v>
      </c>
      <c r="P230" t="s">
        <v>46</v>
      </c>
      <c r="Q230" t="s">
        <v>68</v>
      </c>
      <c r="R230" t="s">
        <v>2536</v>
      </c>
      <c r="S230">
        <v>5.76</v>
      </c>
      <c r="T230">
        <v>2</v>
      </c>
      <c r="U230">
        <v>0</v>
      </c>
      <c r="V230">
        <v>1.6128</v>
      </c>
    </row>
    <row r="231" spans="1:22" x14ac:dyDescent="0.3">
      <c r="A231">
        <v>7316</v>
      </c>
      <c r="B231" t="s">
        <v>9414</v>
      </c>
      <c r="C231">
        <v>2014</v>
      </c>
      <c r="D231" s="11">
        <v>41771</v>
      </c>
      <c r="E231" s="11">
        <v>41776</v>
      </c>
      <c r="F231" t="s">
        <v>23</v>
      </c>
      <c r="G231" t="s">
        <v>1974</v>
      </c>
      <c r="H231" t="s">
        <v>1975</v>
      </c>
      <c r="I231" t="s">
        <v>26</v>
      </c>
      <c r="J231" t="s">
        <v>27</v>
      </c>
      <c r="K231" t="s">
        <v>266</v>
      </c>
      <c r="L231" t="s">
        <v>267</v>
      </c>
      <c r="M231">
        <v>10024</v>
      </c>
      <c r="N231" t="s">
        <v>148</v>
      </c>
      <c r="O231" t="s">
        <v>4231</v>
      </c>
      <c r="P231" t="s">
        <v>46</v>
      </c>
      <c r="Q231" t="s">
        <v>68</v>
      </c>
      <c r="R231" t="s">
        <v>4232</v>
      </c>
      <c r="S231">
        <v>43.92</v>
      </c>
      <c r="T231">
        <v>3</v>
      </c>
      <c r="U231">
        <v>0</v>
      </c>
      <c r="V231">
        <v>12.736799999999999</v>
      </c>
    </row>
    <row r="232" spans="1:22" x14ac:dyDescent="0.3">
      <c r="A232">
        <v>7314</v>
      </c>
      <c r="B232" t="s">
        <v>9412</v>
      </c>
      <c r="C232">
        <v>2012</v>
      </c>
      <c r="D232" s="11">
        <v>41191</v>
      </c>
      <c r="E232" s="11">
        <v>41195</v>
      </c>
      <c r="F232" t="s">
        <v>50</v>
      </c>
      <c r="G232" t="s">
        <v>5575</v>
      </c>
      <c r="H232" t="s">
        <v>5576</v>
      </c>
      <c r="I232" t="s">
        <v>26</v>
      </c>
      <c r="J232" t="s">
        <v>27</v>
      </c>
      <c r="K232" t="s">
        <v>1419</v>
      </c>
      <c r="L232" t="s">
        <v>54</v>
      </c>
      <c r="M232">
        <v>33178</v>
      </c>
      <c r="N232" t="s">
        <v>30</v>
      </c>
      <c r="O232" t="s">
        <v>7506</v>
      </c>
      <c r="P232" t="s">
        <v>46</v>
      </c>
      <c r="Q232" t="s">
        <v>68</v>
      </c>
      <c r="R232" t="s">
        <v>7507</v>
      </c>
      <c r="S232">
        <v>37.375999999999998</v>
      </c>
      <c r="T232">
        <v>8</v>
      </c>
      <c r="U232">
        <v>0.2</v>
      </c>
      <c r="V232">
        <v>7.4751999999999992</v>
      </c>
    </row>
    <row r="233" spans="1:22" x14ac:dyDescent="0.3">
      <c r="A233">
        <v>7296</v>
      </c>
      <c r="B233" t="s">
        <v>9404</v>
      </c>
      <c r="C233">
        <v>2011</v>
      </c>
      <c r="D233" s="11">
        <v>40667</v>
      </c>
      <c r="E233" s="11">
        <v>40668</v>
      </c>
      <c r="F233" t="s">
        <v>188</v>
      </c>
      <c r="G233" t="s">
        <v>3302</v>
      </c>
      <c r="H233" t="s">
        <v>3303</v>
      </c>
      <c r="I233" t="s">
        <v>26</v>
      </c>
      <c r="J233" t="s">
        <v>27</v>
      </c>
      <c r="K233" t="s">
        <v>184</v>
      </c>
      <c r="L233" t="s">
        <v>104</v>
      </c>
      <c r="M233">
        <v>77036</v>
      </c>
      <c r="N233" t="s">
        <v>105</v>
      </c>
      <c r="O233" t="s">
        <v>6805</v>
      </c>
      <c r="P233" t="s">
        <v>46</v>
      </c>
      <c r="Q233" t="s">
        <v>68</v>
      </c>
      <c r="R233" t="s">
        <v>6806</v>
      </c>
      <c r="S233">
        <v>37.839999999999996</v>
      </c>
      <c r="T233">
        <v>2</v>
      </c>
      <c r="U233">
        <v>0.2</v>
      </c>
      <c r="V233">
        <v>2.8380000000000027</v>
      </c>
    </row>
    <row r="234" spans="1:22" x14ac:dyDescent="0.3">
      <c r="A234">
        <v>7284</v>
      </c>
      <c r="B234" t="s">
        <v>9395</v>
      </c>
      <c r="C234">
        <v>2014</v>
      </c>
      <c r="D234" s="11">
        <v>41892</v>
      </c>
      <c r="E234" s="11">
        <v>41896</v>
      </c>
      <c r="F234" t="s">
        <v>50</v>
      </c>
      <c r="G234" t="s">
        <v>813</v>
      </c>
      <c r="H234" t="s">
        <v>814</v>
      </c>
      <c r="I234" t="s">
        <v>26</v>
      </c>
      <c r="J234" t="s">
        <v>27</v>
      </c>
      <c r="K234" t="s">
        <v>2180</v>
      </c>
      <c r="L234" t="s">
        <v>498</v>
      </c>
      <c r="M234">
        <v>44105</v>
      </c>
      <c r="N234" t="s">
        <v>148</v>
      </c>
      <c r="O234" t="s">
        <v>1246</v>
      </c>
      <c r="P234" t="s">
        <v>46</v>
      </c>
      <c r="Q234" t="s">
        <v>68</v>
      </c>
      <c r="R234" t="s">
        <v>1247</v>
      </c>
      <c r="S234">
        <v>25.920000000000005</v>
      </c>
      <c r="T234">
        <v>5</v>
      </c>
      <c r="U234">
        <v>0.2</v>
      </c>
      <c r="V234">
        <v>3.8879999999999972</v>
      </c>
    </row>
    <row r="235" spans="1:22" x14ac:dyDescent="0.3">
      <c r="A235">
        <v>7265</v>
      </c>
      <c r="B235" t="s">
        <v>9380</v>
      </c>
      <c r="C235">
        <v>2014</v>
      </c>
      <c r="D235" s="11">
        <v>41804</v>
      </c>
      <c r="E235" s="11">
        <v>41808</v>
      </c>
      <c r="F235" t="s">
        <v>50</v>
      </c>
      <c r="G235" t="s">
        <v>387</v>
      </c>
      <c r="H235" t="s">
        <v>388</v>
      </c>
      <c r="I235" t="s">
        <v>26</v>
      </c>
      <c r="J235" t="s">
        <v>27</v>
      </c>
      <c r="K235" t="s">
        <v>318</v>
      </c>
      <c r="L235" t="s">
        <v>319</v>
      </c>
      <c r="M235">
        <v>22153</v>
      </c>
      <c r="N235" t="s">
        <v>30</v>
      </c>
      <c r="O235" t="s">
        <v>6389</v>
      </c>
      <c r="P235" t="s">
        <v>46</v>
      </c>
      <c r="Q235" t="s">
        <v>68</v>
      </c>
      <c r="R235" t="s">
        <v>6390</v>
      </c>
      <c r="S235">
        <v>181.86</v>
      </c>
      <c r="T235">
        <v>7</v>
      </c>
      <c r="U235">
        <v>0</v>
      </c>
      <c r="V235">
        <v>50.9208</v>
      </c>
    </row>
    <row r="236" spans="1:22" x14ac:dyDescent="0.3">
      <c r="A236">
        <v>7262</v>
      </c>
      <c r="B236" t="s">
        <v>9378</v>
      </c>
      <c r="C236">
        <v>2014</v>
      </c>
      <c r="D236" s="11">
        <v>41801</v>
      </c>
      <c r="E236" s="11">
        <v>41804</v>
      </c>
      <c r="F236" t="s">
        <v>23</v>
      </c>
      <c r="G236" t="s">
        <v>3658</v>
      </c>
      <c r="H236" t="s">
        <v>3659</v>
      </c>
      <c r="I236" t="s">
        <v>41</v>
      </c>
      <c r="J236" t="s">
        <v>27</v>
      </c>
      <c r="K236" t="s">
        <v>5413</v>
      </c>
      <c r="L236" t="s">
        <v>43</v>
      </c>
      <c r="M236">
        <v>91360</v>
      </c>
      <c r="N236" t="s">
        <v>44</v>
      </c>
      <c r="O236" t="s">
        <v>7845</v>
      </c>
      <c r="P236" t="s">
        <v>46</v>
      </c>
      <c r="Q236" t="s">
        <v>68</v>
      </c>
      <c r="R236" t="s">
        <v>7846</v>
      </c>
      <c r="S236">
        <v>14.700000000000001</v>
      </c>
      <c r="T236">
        <v>7</v>
      </c>
      <c r="U236">
        <v>0</v>
      </c>
      <c r="V236">
        <v>4.1160000000000005</v>
      </c>
    </row>
    <row r="237" spans="1:22" x14ac:dyDescent="0.3">
      <c r="A237">
        <v>7259</v>
      </c>
      <c r="B237" t="s">
        <v>9377</v>
      </c>
      <c r="C237">
        <v>2013</v>
      </c>
      <c r="D237" s="11">
        <v>41425</v>
      </c>
      <c r="E237" s="11">
        <v>41430</v>
      </c>
      <c r="F237" t="s">
        <v>50</v>
      </c>
      <c r="G237" t="s">
        <v>6140</v>
      </c>
      <c r="H237" t="s">
        <v>6141</v>
      </c>
      <c r="I237" t="s">
        <v>102</v>
      </c>
      <c r="J237" t="s">
        <v>27</v>
      </c>
      <c r="K237" t="s">
        <v>7153</v>
      </c>
      <c r="L237" t="s">
        <v>114</v>
      </c>
      <c r="M237">
        <v>54880</v>
      </c>
      <c r="N237" t="s">
        <v>105</v>
      </c>
      <c r="O237" t="s">
        <v>586</v>
      </c>
      <c r="P237" t="s">
        <v>46</v>
      </c>
      <c r="Q237" t="s">
        <v>68</v>
      </c>
      <c r="R237" t="s">
        <v>587</v>
      </c>
      <c r="S237">
        <v>14.7</v>
      </c>
      <c r="T237">
        <v>5</v>
      </c>
      <c r="U237">
        <v>0</v>
      </c>
      <c r="V237">
        <v>3.9690000000000003</v>
      </c>
    </row>
    <row r="238" spans="1:22" x14ac:dyDescent="0.3">
      <c r="A238">
        <v>7257</v>
      </c>
      <c r="B238" t="s">
        <v>9377</v>
      </c>
      <c r="C238">
        <v>2013</v>
      </c>
      <c r="D238" s="11">
        <v>41425</v>
      </c>
      <c r="E238" s="11">
        <v>41430</v>
      </c>
      <c r="F238" t="s">
        <v>50</v>
      </c>
      <c r="G238" t="s">
        <v>6140</v>
      </c>
      <c r="H238" t="s">
        <v>6141</v>
      </c>
      <c r="I238" t="s">
        <v>102</v>
      </c>
      <c r="J238" t="s">
        <v>27</v>
      </c>
      <c r="K238" t="s">
        <v>7153</v>
      </c>
      <c r="L238" t="s">
        <v>114</v>
      </c>
      <c r="M238">
        <v>54880</v>
      </c>
      <c r="N238" t="s">
        <v>105</v>
      </c>
      <c r="O238" t="s">
        <v>1282</v>
      </c>
      <c r="P238" t="s">
        <v>46</v>
      </c>
      <c r="Q238" t="s">
        <v>68</v>
      </c>
      <c r="R238" t="s">
        <v>1283</v>
      </c>
      <c r="S238">
        <v>5.56</v>
      </c>
      <c r="T238">
        <v>2</v>
      </c>
      <c r="U238">
        <v>0</v>
      </c>
      <c r="V238">
        <v>1.4455999999999998</v>
      </c>
    </row>
    <row r="239" spans="1:22" x14ac:dyDescent="0.3">
      <c r="A239">
        <v>7245</v>
      </c>
      <c r="B239" t="s">
        <v>9369</v>
      </c>
      <c r="C239">
        <v>2014</v>
      </c>
      <c r="D239" s="11">
        <v>41782</v>
      </c>
      <c r="E239" s="11">
        <v>41785</v>
      </c>
      <c r="F239" t="s">
        <v>188</v>
      </c>
      <c r="G239" t="s">
        <v>1815</v>
      </c>
      <c r="H239" t="s">
        <v>1816</v>
      </c>
      <c r="I239" t="s">
        <v>26</v>
      </c>
      <c r="J239" t="s">
        <v>27</v>
      </c>
      <c r="K239" t="s">
        <v>42</v>
      </c>
      <c r="L239" t="s">
        <v>43</v>
      </c>
      <c r="M239">
        <v>90049</v>
      </c>
      <c r="N239" t="s">
        <v>44</v>
      </c>
      <c r="O239" t="s">
        <v>7474</v>
      </c>
      <c r="P239" t="s">
        <v>46</v>
      </c>
      <c r="Q239" t="s">
        <v>68</v>
      </c>
      <c r="R239" t="s">
        <v>7475</v>
      </c>
      <c r="S239">
        <v>49.56</v>
      </c>
      <c r="T239">
        <v>7</v>
      </c>
      <c r="U239">
        <v>0</v>
      </c>
      <c r="V239">
        <v>18.832800000000002</v>
      </c>
    </row>
    <row r="240" spans="1:22" x14ac:dyDescent="0.3">
      <c r="A240">
        <v>7237</v>
      </c>
      <c r="B240" t="s">
        <v>9362</v>
      </c>
      <c r="C240">
        <v>2011</v>
      </c>
      <c r="D240" s="11">
        <v>40884</v>
      </c>
      <c r="E240" s="11">
        <v>40887</v>
      </c>
      <c r="F240" t="s">
        <v>188</v>
      </c>
      <c r="G240" t="s">
        <v>1918</v>
      </c>
      <c r="H240" t="s">
        <v>1919</v>
      </c>
      <c r="I240" t="s">
        <v>26</v>
      </c>
      <c r="J240" t="s">
        <v>27</v>
      </c>
      <c r="K240" t="s">
        <v>42</v>
      </c>
      <c r="L240" t="s">
        <v>43</v>
      </c>
      <c r="M240">
        <v>90049</v>
      </c>
      <c r="N240" t="s">
        <v>44</v>
      </c>
      <c r="O240" t="s">
        <v>2535</v>
      </c>
      <c r="P240" t="s">
        <v>46</v>
      </c>
      <c r="Q240" t="s">
        <v>68</v>
      </c>
      <c r="R240" t="s">
        <v>2536</v>
      </c>
      <c r="S240">
        <v>8.64</v>
      </c>
      <c r="T240">
        <v>3</v>
      </c>
      <c r="U240">
        <v>0</v>
      </c>
      <c r="V240">
        <v>2.4192</v>
      </c>
    </row>
    <row r="241" spans="1:22" x14ac:dyDescent="0.3">
      <c r="A241">
        <v>7217</v>
      </c>
      <c r="B241" t="s">
        <v>9353</v>
      </c>
      <c r="C241">
        <v>2012</v>
      </c>
      <c r="D241" s="11">
        <v>41032</v>
      </c>
      <c r="E241" s="11">
        <v>41035</v>
      </c>
      <c r="F241" t="s">
        <v>188</v>
      </c>
      <c r="G241" t="s">
        <v>454</v>
      </c>
      <c r="H241" t="s">
        <v>455</v>
      </c>
      <c r="I241" t="s">
        <v>26</v>
      </c>
      <c r="J241" t="s">
        <v>27</v>
      </c>
      <c r="K241" t="s">
        <v>127</v>
      </c>
      <c r="L241" t="s">
        <v>43</v>
      </c>
      <c r="M241">
        <v>94109</v>
      </c>
      <c r="N241" t="s">
        <v>44</v>
      </c>
      <c r="O241" t="s">
        <v>1758</v>
      </c>
      <c r="P241" t="s">
        <v>46</v>
      </c>
      <c r="Q241" t="s">
        <v>68</v>
      </c>
      <c r="R241" t="s">
        <v>1759</v>
      </c>
      <c r="S241">
        <v>8.82</v>
      </c>
      <c r="T241">
        <v>3</v>
      </c>
      <c r="U241">
        <v>0</v>
      </c>
      <c r="V241">
        <v>2.5577999999999994</v>
      </c>
    </row>
    <row r="242" spans="1:22" x14ac:dyDescent="0.3">
      <c r="A242">
        <v>7215</v>
      </c>
      <c r="B242" t="s">
        <v>9352</v>
      </c>
      <c r="C242">
        <v>2012</v>
      </c>
      <c r="D242" s="11">
        <v>41179</v>
      </c>
      <c r="E242" s="11">
        <v>41182</v>
      </c>
      <c r="F242" t="s">
        <v>23</v>
      </c>
      <c r="G242" t="s">
        <v>2507</v>
      </c>
      <c r="H242" t="s">
        <v>2508</v>
      </c>
      <c r="I242" t="s">
        <v>41</v>
      </c>
      <c r="J242" t="s">
        <v>27</v>
      </c>
      <c r="K242" t="s">
        <v>880</v>
      </c>
      <c r="L242" t="s">
        <v>238</v>
      </c>
      <c r="M242">
        <v>48205</v>
      </c>
      <c r="N242" t="s">
        <v>105</v>
      </c>
      <c r="O242" t="s">
        <v>4842</v>
      </c>
      <c r="P242" t="s">
        <v>46</v>
      </c>
      <c r="Q242" t="s">
        <v>68</v>
      </c>
      <c r="R242" t="s">
        <v>4843</v>
      </c>
      <c r="S242">
        <v>16.399999999999999</v>
      </c>
      <c r="T242">
        <v>5</v>
      </c>
      <c r="U242">
        <v>0</v>
      </c>
      <c r="V242">
        <v>4.7559999999999985</v>
      </c>
    </row>
    <row r="243" spans="1:22" x14ac:dyDescent="0.3">
      <c r="A243">
        <v>7208</v>
      </c>
      <c r="B243" t="s">
        <v>9348</v>
      </c>
      <c r="C243">
        <v>2013</v>
      </c>
      <c r="D243" s="11">
        <v>41529</v>
      </c>
      <c r="E243" s="11">
        <v>41531</v>
      </c>
      <c r="F243" t="s">
        <v>188</v>
      </c>
      <c r="G243" t="s">
        <v>208</v>
      </c>
      <c r="H243" t="s">
        <v>209</v>
      </c>
      <c r="I243" t="s">
        <v>41</v>
      </c>
      <c r="J243" t="s">
        <v>27</v>
      </c>
      <c r="K243" t="s">
        <v>544</v>
      </c>
      <c r="L243" t="s">
        <v>310</v>
      </c>
      <c r="M243">
        <v>85023</v>
      </c>
      <c r="N243" t="s">
        <v>44</v>
      </c>
      <c r="O243" t="s">
        <v>3320</v>
      </c>
      <c r="P243" t="s">
        <v>46</v>
      </c>
      <c r="Q243" t="s">
        <v>68</v>
      </c>
      <c r="R243" t="s">
        <v>3321</v>
      </c>
      <c r="S243">
        <v>2.9120000000000004</v>
      </c>
      <c r="T243">
        <v>2</v>
      </c>
      <c r="U243">
        <v>0.2</v>
      </c>
      <c r="V243">
        <v>0.90999999999999981</v>
      </c>
    </row>
    <row r="244" spans="1:22" x14ac:dyDescent="0.3">
      <c r="A244">
        <v>7205</v>
      </c>
      <c r="B244" t="s">
        <v>9346</v>
      </c>
      <c r="C244">
        <v>2012</v>
      </c>
      <c r="D244" s="11">
        <v>41162</v>
      </c>
      <c r="E244" s="11">
        <v>41169</v>
      </c>
      <c r="F244" t="s">
        <v>50</v>
      </c>
      <c r="G244" t="s">
        <v>4119</v>
      </c>
      <c r="H244" t="s">
        <v>4120</v>
      </c>
      <c r="I244" t="s">
        <v>26</v>
      </c>
      <c r="J244" t="s">
        <v>27</v>
      </c>
      <c r="K244" t="s">
        <v>266</v>
      </c>
      <c r="L244" t="s">
        <v>267</v>
      </c>
      <c r="M244">
        <v>10024</v>
      </c>
      <c r="N244" t="s">
        <v>148</v>
      </c>
      <c r="O244" t="s">
        <v>5206</v>
      </c>
      <c r="P244" t="s">
        <v>46</v>
      </c>
      <c r="Q244" t="s">
        <v>68</v>
      </c>
      <c r="R244" t="s">
        <v>5207</v>
      </c>
      <c r="S244">
        <v>6.08</v>
      </c>
      <c r="T244">
        <v>2</v>
      </c>
      <c r="U244">
        <v>0</v>
      </c>
      <c r="V244">
        <v>2.0671999999999997</v>
      </c>
    </row>
    <row r="245" spans="1:22" x14ac:dyDescent="0.3">
      <c r="A245">
        <v>244</v>
      </c>
      <c r="B245" t="s">
        <v>915</v>
      </c>
      <c r="C245">
        <v>2013</v>
      </c>
      <c r="D245" s="11">
        <v>41430</v>
      </c>
      <c r="E245" s="1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
      <c r="A246">
        <v>7199</v>
      </c>
      <c r="B246" t="s">
        <v>9340</v>
      </c>
      <c r="C246">
        <v>2012</v>
      </c>
      <c r="D246" s="11">
        <v>41132</v>
      </c>
      <c r="E246" s="11">
        <v>41136</v>
      </c>
      <c r="F246" t="s">
        <v>50</v>
      </c>
      <c r="G246" t="s">
        <v>1527</v>
      </c>
      <c r="H246" t="s">
        <v>1528</v>
      </c>
      <c r="I246" t="s">
        <v>102</v>
      </c>
      <c r="J246" t="s">
        <v>27</v>
      </c>
      <c r="K246" t="s">
        <v>266</v>
      </c>
      <c r="L246" t="s">
        <v>267</v>
      </c>
      <c r="M246">
        <v>10035</v>
      </c>
      <c r="N246" t="s">
        <v>148</v>
      </c>
      <c r="O246" t="s">
        <v>1030</v>
      </c>
      <c r="P246" t="s">
        <v>46</v>
      </c>
      <c r="Q246" t="s">
        <v>68</v>
      </c>
      <c r="R246" t="s">
        <v>1031</v>
      </c>
      <c r="S246">
        <v>11.96</v>
      </c>
      <c r="T246">
        <v>2</v>
      </c>
      <c r="U246">
        <v>0</v>
      </c>
      <c r="V246">
        <v>3.1096000000000004</v>
      </c>
    </row>
    <row r="247" spans="1:22" x14ac:dyDescent="0.3">
      <c r="A247">
        <v>7197</v>
      </c>
      <c r="B247" t="s">
        <v>9339</v>
      </c>
      <c r="C247">
        <v>2011</v>
      </c>
      <c r="D247" s="11">
        <v>40659</v>
      </c>
      <c r="E247" s="11">
        <v>40663</v>
      </c>
      <c r="F247" t="s">
        <v>50</v>
      </c>
      <c r="G247" t="s">
        <v>8228</v>
      </c>
      <c r="H247" t="s">
        <v>8229</v>
      </c>
      <c r="I247" t="s">
        <v>102</v>
      </c>
      <c r="J247" t="s">
        <v>27</v>
      </c>
      <c r="K247" t="s">
        <v>42</v>
      </c>
      <c r="L247" t="s">
        <v>43</v>
      </c>
      <c r="M247">
        <v>90036</v>
      </c>
      <c r="N247" t="s">
        <v>44</v>
      </c>
      <c r="O247" t="s">
        <v>4162</v>
      </c>
      <c r="P247" t="s">
        <v>46</v>
      </c>
      <c r="Q247" t="s">
        <v>68</v>
      </c>
      <c r="R247" t="s">
        <v>4163</v>
      </c>
      <c r="S247">
        <v>21.400000000000002</v>
      </c>
      <c r="T247">
        <v>5</v>
      </c>
      <c r="U247">
        <v>0</v>
      </c>
      <c r="V247">
        <v>6.2059999999999977</v>
      </c>
    </row>
    <row r="248" spans="1:22" x14ac:dyDescent="0.3">
      <c r="A248">
        <v>7193</v>
      </c>
      <c r="B248" t="s">
        <v>9336</v>
      </c>
      <c r="C248">
        <v>2013</v>
      </c>
      <c r="D248" s="11">
        <v>41549</v>
      </c>
      <c r="E248" s="11">
        <v>41554</v>
      </c>
      <c r="F248" t="s">
        <v>23</v>
      </c>
      <c r="G248" t="s">
        <v>4397</v>
      </c>
      <c r="H248" t="s">
        <v>4398</v>
      </c>
      <c r="I248" t="s">
        <v>26</v>
      </c>
      <c r="J248" t="s">
        <v>27</v>
      </c>
      <c r="K248" t="s">
        <v>2330</v>
      </c>
      <c r="L248" t="s">
        <v>54</v>
      </c>
      <c r="M248">
        <v>33012</v>
      </c>
      <c r="N248" t="s">
        <v>30</v>
      </c>
      <c r="O248" t="s">
        <v>4640</v>
      </c>
      <c r="P248" t="s">
        <v>46</v>
      </c>
      <c r="Q248" t="s">
        <v>68</v>
      </c>
      <c r="R248" t="s">
        <v>186</v>
      </c>
      <c r="S248">
        <v>30.975999999999999</v>
      </c>
      <c r="T248">
        <v>8</v>
      </c>
      <c r="U248">
        <v>0.2</v>
      </c>
      <c r="V248">
        <v>5.0335999999999999</v>
      </c>
    </row>
    <row r="249" spans="1:22" x14ac:dyDescent="0.3">
      <c r="A249">
        <v>7186</v>
      </c>
      <c r="B249" t="s">
        <v>9334</v>
      </c>
      <c r="C249">
        <v>2014</v>
      </c>
      <c r="D249" s="11">
        <v>41869</v>
      </c>
      <c r="E249" s="11">
        <v>41876</v>
      </c>
      <c r="F249" t="s">
        <v>50</v>
      </c>
      <c r="G249" t="s">
        <v>4443</v>
      </c>
      <c r="H249" t="s">
        <v>4444</v>
      </c>
      <c r="I249" t="s">
        <v>102</v>
      </c>
      <c r="J249" t="s">
        <v>27</v>
      </c>
      <c r="K249" t="s">
        <v>184</v>
      </c>
      <c r="L249" t="s">
        <v>104</v>
      </c>
      <c r="M249">
        <v>77095</v>
      </c>
      <c r="N249" t="s">
        <v>105</v>
      </c>
      <c r="O249" t="s">
        <v>5845</v>
      </c>
      <c r="P249" t="s">
        <v>46</v>
      </c>
      <c r="Q249" t="s">
        <v>68</v>
      </c>
      <c r="R249" t="s">
        <v>5846</v>
      </c>
      <c r="S249">
        <v>8.016</v>
      </c>
      <c r="T249">
        <v>3</v>
      </c>
      <c r="U249">
        <v>0.2</v>
      </c>
      <c r="V249">
        <v>1.0019999999999993</v>
      </c>
    </row>
    <row r="250" spans="1:22" x14ac:dyDescent="0.3">
      <c r="A250">
        <v>7181</v>
      </c>
      <c r="B250" t="s">
        <v>9330</v>
      </c>
      <c r="C250">
        <v>2011</v>
      </c>
      <c r="D250" s="11">
        <v>40550</v>
      </c>
      <c r="E250" s="11">
        <v>40551</v>
      </c>
      <c r="F250" t="s">
        <v>188</v>
      </c>
      <c r="G250" t="s">
        <v>6634</v>
      </c>
      <c r="H250" t="s">
        <v>6635</v>
      </c>
      <c r="I250" t="s">
        <v>41</v>
      </c>
      <c r="J250" t="s">
        <v>27</v>
      </c>
      <c r="K250" t="s">
        <v>7723</v>
      </c>
      <c r="L250" t="s">
        <v>1272</v>
      </c>
      <c r="M250">
        <v>30605</v>
      </c>
      <c r="N250" t="s">
        <v>30</v>
      </c>
      <c r="O250" t="s">
        <v>1264</v>
      </c>
      <c r="P250" t="s">
        <v>46</v>
      </c>
      <c r="Q250" t="s">
        <v>68</v>
      </c>
      <c r="R250" t="s">
        <v>1265</v>
      </c>
      <c r="S250">
        <v>12.78</v>
      </c>
      <c r="T250">
        <v>3</v>
      </c>
      <c r="U250">
        <v>0</v>
      </c>
      <c r="V250">
        <v>5.2397999999999998</v>
      </c>
    </row>
    <row r="251" spans="1:22" x14ac:dyDescent="0.3">
      <c r="A251">
        <v>7167</v>
      </c>
      <c r="B251" t="s">
        <v>9324</v>
      </c>
      <c r="C251">
        <v>2011</v>
      </c>
      <c r="D251" s="11">
        <v>40746</v>
      </c>
      <c r="E251" s="11">
        <v>40748</v>
      </c>
      <c r="F251" t="s">
        <v>23</v>
      </c>
      <c r="G251" t="s">
        <v>2235</v>
      </c>
      <c r="H251" t="s">
        <v>2236</v>
      </c>
      <c r="I251" t="s">
        <v>26</v>
      </c>
      <c r="J251" t="s">
        <v>27</v>
      </c>
      <c r="K251" t="s">
        <v>127</v>
      </c>
      <c r="L251" t="s">
        <v>43</v>
      </c>
      <c r="M251">
        <v>94122</v>
      </c>
      <c r="N251" t="s">
        <v>44</v>
      </c>
      <c r="O251" t="s">
        <v>2535</v>
      </c>
      <c r="P251" t="s">
        <v>46</v>
      </c>
      <c r="Q251" t="s">
        <v>68</v>
      </c>
      <c r="R251" t="s">
        <v>2536</v>
      </c>
      <c r="S251">
        <v>11.52</v>
      </c>
      <c r="T251">
        <v>4</v>
      </c>
      <c r="U251">
        <v>0</v>
      </c>
      <c r="V251">
        <v>3.2256</v>
      </c>
    </row>
    <row r="252" spans="1:22" x14ac:dyDescent="0.3">
      <c r="A252">
        <v>7127</v>
      </c>
      <c r="B252" t="s">
        <v>9300</v>
      </c>
      <c r="C252">
        <v>2013</v>
      </c>
      <c r="D252" s="11">
        <v>41545</v>
      </c>
      <c r="E252" s="11">
        <v>41547</v>
      </c>
      <c r="F252" t="s">
        <v>23</v>
      </c>
      <c r="G252" t="s">
        <v>4261</v>
      </c>
      <c r="H252" t="s">
        <v>4262</v>
      </c>
      <c r="I252" t="s">
        <v>26</v>
      </c>
      <c r="J252" t="s">
        <v>27</v>
      </c>
      <c r="K252" t="s">
        <v>1736</v>
      </c>
      <c r="L252" t="s">
        <v>1272</v>
      </c>
      <c r="M252">
        <v>30318</v>
      </c>
      <c r="N252" t="s">
        <v>30</v>
      </c>
      <c r="O252" t="s">
        <v>780</v>
      </c>
      <c r="P252" t="s">
        <v>46</v>
      </c>
      <c r="Q252" t="s">
        <v>68</v>
      </c>
      <c r="R252" t="s">
        <v>781</v>
      </c>
      <c r="S252">
        <v>13.89</v>
      </c>
      <c r="T252">
        <v>3</v>
      </c>
      <c r="U252">
        <v>0</v>
      </c>
      <c r="V252">
        <v>4.5836999999999994</v>
      </c>
    </row>
    <row r="253" spans="1:22" x14ac:dyDescent="0.3">
      <c r="A253">
        <v>7112</v>
      </c>
      <c r="B253" t="s">
        <v>9292</v>
      </c>
      <c r="C253">
        <v>2013</v>
      </c>
      <c r="D253" s="11">
        <v>41384</v>
      </c>
      <c r="E253" s="11">
        <v>41391</v>
      </c>
      <c r="F253" t="s">
        <v>50</v>
      </c>
      <c r="G253" t="s">
        <v>290</v>
      </c>
      <c r="H253" t="s">
        <v>291</v>
      </c>
      <c r="I253" t="s">
        <v>26</v>
      </c>
      <c r="J253" t="s">
        <v>27</v>
      </c>
      <c r="K253" t="s">
        <v>266</v>
      </c>
      <c r="L253" t="s">
        <v>267</v>
      </c>
      <c r="M253">
        <v>10035</v>
      </c>
      <c r="N253" t="s">
        <v>148</v>
      </c>
      <c r="O253" t="s">
        <v>3552</v>
      </c>
      <c r="P253" t="s">
        <v>46</v>
      </c>
      <c r="Q253" t="s">
        <v>68</v>
      </c>
      <c r="R253" t="s">
        <v>3553</v>
      </c>
      <c r="S253">
        <v>71.959999999999994</v>
      </c>
      <c r="T253">
        <v>2</v>
      </c>
      <c r="U253">
        <v>0</v>
      </c>
      <c r="V253">
        <v>17.989999999999995</v>
      </c>
    </row>
    <row r="254" spans="1:22" x14ac:dyDescent="0.3">
      <c r="A254">
        <v>7109</v>
      </c>
      <c r="B254" t="s">
        <v>9292</v>
      </c>
      <c r="C254">
        <v>2013</v>
      </c>
      <c r="D254" s="11">
        <v>41384</v>
      </c>
      <c r="E254" s="11">
        <v>41391</v>
      </c>
      <c r="F254" t="s">
        <v>50</v>
      </c>
      <c r="G254" t="s">
        <v>290</v>
      </c>
      <c r="H254" t="s">
        <v>291</v>
      </c>
      <c r="I254" t="s">
        <v>26</v>
      </c>
      <c r="J254" t="s">
        <v>27</v>
      </c>
      <c r="K254" t="s">
        <v>266</v>
      </c>
      <c r="L254" t="s">
        <v>267</v>
      </c>
      <c r="M254">
        <v>10035</v>
      </c>
      <c r="N254" t="s">
        <v>148</v>
      </c>
      <c r="O254" t="s">
        <v>4810</v>
      </c>
      <c r="P254" t="s">
        <v>46</v>
      </c>
      <c r="Q254" t="s">
        <v>68</v>
      </c>
      <c r="R254" t="s">
        <v>4811</v>
      </c>
      <c r="S254">
        <v>3.28</v>
      </c>
      <c r="T254">
        <v>2</v>
      </c>
      <c r="U254">
        <v>0</v>
      </c>
      <c r="V254">
        <v>1.4759999999999998</v>
      </c>
    </row>
    <row r="255" spans="1:22" x14ac:dyDescent="0.3">
      <c r="A255">
        <v>7093</v>
      </c>
      <c r="B255" t="s">
        <v>9282</v>
      </c>
      <c r="C255">
        <v>2012</v>
      </c>
      <c r="D255" s="11">
        <v>40917</v>
      </c>
      <c r="E255" s="11">
        <v>40921</v>
      </c>
      <c r="F255" t="s">
        <v>50</v>
      </c>
      <c r="G255" t="s">
        <v>4486</v>
      </c>
      <c r="H255" t="s">
        <v>4487</v>
      </c>
      <c r="I255" t="s">
        <v>26</v>
      </c>
      <c r="J255" t="s">
        <v>27</v>
      </c>
      <c r="K255" t="s">
        <v>28</v>
      </c>
      <c r="L255" t="s">
        <v>29</v>
      </c>
      <c r="M255">
        <v>42420</v>
      </c>
      <c r="N255" t="s">
        <v>30</v>
      </c>
      <c r="O255" t="s">
        <v>5763</v>
      </c>
      <c r="P255" t="s">
        <v>46</v>
      </c>
      <c r="Q255" t="s">
        <v>68</v>
      </c>
      <c r="R255" t="s">
        <v>5764</v>
      </c>
      <c r="S255">
        <v>42.76</v>
      </c>
      <c r="T255">
        <v>2</v>
      </c>
      <c r="U255">
        <v>0</v>
      </c>
      <c r="V255">
        <v>11.117599999999999</v>
      </c>
    </row>
    <row r="256" spans="1:22" x14ac:dyDescent="0.3">
      <c r="A256">
        <v>7089</v>
      </c>
      <c r="B256" t="s">
        <v>9280</v>
      </c>
      <c r="C256">
        <v>2012</v>
      </c>
      <c r="D256" s="11">
        <v>41207</v>
      </c>
      <c r="E256" s="11">
        <v>41209</v>
      </c>
      <c r="F256" t="s">
        <v>23</v>
      </c>
      <c r="G256" t="s">
        <v>1934</v>
      </c>
      <c r="H256" t="s">
        <v>1935</v>
      </c>
      <c r="I256" t="s">
        <v>26</v>
      </c>
      <c r="J256" t="s">
        <v>27</v>
      </c>
      <c r="K256" t="s">
        <v>5470</v>
      </c>
      <c r="L256" t="s">
        <v>1392</v>
      </c>
      <c r="M256">
        <v>89431</v>
      </c>
      <c r="N256" t="s">
        <v>44</v>
      </c>
      <c r="O256" t="s">
        <v>4132</v>
      </c>
      <c r="P256" t="s">
        <v>46</v>
      </c>
      <c r="Q256" t="s">
        <v>68</v>
      </c>
      <c r="R256" t="s">
        <v>4133</v>
      </c>
      <c r="S256">
        <v>79.36</v>
      </c>
      <c r="T256">
        <v>4</v>
      </c>
      <c r="U256">
        <v>0</v>
      </c>
      <c r="V256">
        <v>23.807999999999993</v>
      </c>
    </row>
    <row r="257" spans="1:22" x14ac:dyDescent="0.3">
      <c r="A257">
        <v>7084</v>
      </c>
      <c r="B257" t="s">
        <v>9277</v>
      </c>
      <c r="C257">
        <v>2014</v>
      </c>
      <c r="D257" s="11">
        <v>41842</v>
      </c>
      <c r="E257" s="11">
        <v>41846</v>
      </c>
      <c r="F257" t="s">
        <v>23</v>
      </c>
      <c r="G257" t="s">
        <v>2140</v>
      </c>
      <c r="H257" t="s">
        <v>2141</v>
      </c>
      <c r="I257" t="s">
        <v>41</v>
      </c>
      <c r="J257" t="s">
        <v>27</v>
      </c>
      <c r="K257" t="s">
        <v>87</v>
      </c>
      <c r="L257" t="s">
        <v>43</v>
      </c>
      <c r="M257">
        <v>94521</v>
      </c>
      <c r="N257" t="s">
        <v>44</v>
      </c>
      <c r="O257" t="s">
        <v>5170</v>
      </c>
      <c r="P257" t="s">
        <v>46</v>
      </c>
      <c r="Q257" t="s">
        <v>68</v>
      </c>
      <c r="R257" t="s">
        <v>5171</v>
      </c>
      <c r="S257">
        <v>3.52</v>
      </c>
      <c r="T257">
        <v>2</v>
      </c>
      <c r="U257">
        <v>0</v>
      </c>
      <c r="V257">
        <v>1.6896</v>
      </c>
    </row>
    <row r="258" spans="1:22" x14ac:dyDescent="0.3">
      <c r="A258">
        <v>7080</v>
      </c>
      <c r="B258" t="s">
        <v>9276</v>
      </c>
      <c r="C258">
        <v>2013</v>
      </c>
      <c r="D258" s="11">
        <v>41520</v>
      </c>
      <c r="E258" s="11">
        <v>41524</v>
      </c>
      <c r="F258" t="s">
        <v>50</v>
      </c>
      <c r="G258" t="s">
        <v>4798</v>
      </c>
      <c r="H258" t="s">
        <v>4799</v>
      </c>
      <c r="I258" t="s">
        <v>26</v>
      </c>
      <c r="J258" t="s">
        <v>27</v>
      </c>
      <c r="K258" t="s">
        <v>467</v>
      </c>
      <c r="L258" t="s">
        <v>88</v>
      </c>
      <c r="M258">
        <v>28205</v>
      </c>
      <c r="N258" t="s">
        <v>30</v>
      </c>
      <c r="O258" t="s">
        <v>1889</v>
      </c>
      <c r="P258" t="s">
        <v>46</v>
      </c>
      <c r="Q258" t="s">
        <v>68</v>
      </c>
      <c r="R258" t="s">
        <v>1890</v>
      </c>
      <c r="S258">
        <v>19.456000000000003</v>
      </c>
      <c r="T258">
        <v>4</v>
      </c>
      <c r="U258">
        <v>0.2</v>
      </c>
      <c r="V258">
        <v>3.4047999999999981</v>
      </c>
    </row>
    <row r="259" spans="1:22" x14ac:dyDescent="0.3">
      <c r="A259">
        <v>7074</v>
      </c>
      <c r="B259" t="s">
        <v>9274</v>
      </c>
      <c r="C259">
        <v>2013</v>
      </c>
      <c r="D259" s="11">
        <v>41479</v>
      </c>
      <c r="E259" s="11">
        <v>41484</v>
      </c>
      <c r="F259" t="s">
        <v>50</v>
      </c>
      <c r="G259" t="s">
        <v>2002</v>
      </c>
      <c r="H259" t="s">
        <v>2003</v>
      </c>
      <c r="I259" t="s">
        <v>26</v>
      </c>
      <c r="J259" t="s">
        <v>27</v>
      </c>
      <c r="K259" t="s">
        <v>7289</v>
      </c>
      <c r="L259" t="s">
        <v>104</v>
      </c>
      <c r="M259">
        <v>78501</v>
      </c>
      <c r="N259" t="s">
        <v>105</v>
      </c>
      <c r="O259" t="s">
        <v>1565</v>
      </c>
      <c r="P259" t="s">
        <v>46</v>
      </c>
      <c r="Q259" t="s">
        <v>68</v>
      </c>
      <c r="R259" t="s">
        <v>1566</v>
      </c>
      <c r="S259">
        <v>175.92</v>
      </c>
      <c r="T259">
        <v>5</v>
      </c>
      <c r="U259">
        <v>0.2</v>
      </c>
      <c r="V259">
        <v>15.393000000000008</v>
      </c>
    </row>
    <row r="260" spans="1:22" x14ac:dyDescent="0.3">
      <c r="A260">
        <v>7072</v>
      </c>
      <c r="B260" t="s">
        <v>9274</v>
      </c>
      <c r="C260">
        <v>2013</v>
      </c>
      <c r="D260" s="11">
        <v>41479</v>
      </c>
      <c r="E260" s="11">
        <v>41484</v>
      </c>
      <c r="F260" t="s">
        <v>50</v>
      </c>
      <c r="G260" t="s">
        <v>2002</v>
      </c>
      <c r="H260" t="s">
        <v>2003</v>
      </c>
      <c r="I260" t="s">
        <v>26</v>
      </c>
      <c r="J260" t="s">
        <v>27</v>
      </c>
      <c r="K260" t="s">
        <v>7289</v>
      </c>
      <c r="L260" t="s">
        <v>104</v>
      </c>
      <c r="M260">
        <v>78501</v>
      </c>
      <c r="N260" t="s">
        <v>105</v>
      </c>
      <c r="O260" t="s">
        <v>6252</v>
      </c>
      <c r="P260" t="s">
        <v>46</v>
      </c>
      <c r="Q260" t="s">
        <v>68</v>
      </c>
      <c r="R260" t="s">
        <v>6253</v>
      </c>
      <c r="S260">
        <v>4.4479999999999995</v>
      </c>
      <c r="T260">
        <v>2</v>
      </c>
      <c r="U260">
        <v>0.2</v>
      </c>
      <c r="V260">
        <v>0.3335999999999999</v>
      </c>
    </row>
    <row r="261" spans="1:22" x14ac:dyDescent="0.3">
      <c r="A261">
        <v>7052</v>
      </c>
      <c r="B261" t="s">
        <v>9262</v>
      </c>
      <c r="C261">
        <v>2013</v>
      </c>
      <c r="D261" s="11">
        <v>41620</v>
      </c>
      <c r="E261" s="11">
        <v>41620</v>
      </c>
      <c r="F261" t="s">
        <v>1290</v>
      </c>
      <c r="G261" t="s">
        <v>5054</v>
      </c>
      <c r="H261" t="s">
        <v>5055</v>
      </c>
      <c r="I261" t="s">
        <v>26</v>
      </c>
      <c r="J261" t="s">
        <v>27</v>
      </c>
      <c r="K261" t="s">
        <v>1883</v>
      </c>
      <c r="L261" t="s">
        <v>43</v>
      </c>
      <c r="M261">
        <v>92804</v>
      </c>
      <c r="N261" t="s">
        <v>44</v>
      </c>
      <c r="O261" t="s">
        <v>8410</v>
      </c>
      <c r="P261" t="s">
        <v>46</v>
      </c>
      <c r="Q261" t="s">
        <v>68</v>
      </c>
      <c r="R261" t="s">
        <v>8411</v>
      </c>
      <c r="S261">
        <v>23.32</v>
      </c>
      <c r="T261">
        <v>2</v>
      </c>
      <c r="U261">
        <v>0</v>
      </c>
      <c r="V261">
        <v>6.0632000000000019</v>
      </c>
    </row>
    <row r="262" spans="1:22" x14ac:dyDescent="0.3">
      <c r="A262">
        <v>7050</v>
      </c>
      <c r="B262" t="s">
        <v>9261</v>
      </c>
      <c r="C262">
        <v>2011</v>
      </c>
      <c r="D262" s="11">
        <v>40811</v>
      </c>
      <c r="E262" s="11">
        <v>40816</v>
      </c>
      <c r="F262" t="s">
        <v>50</v>
      </c>
      <c r="G262" t="s">
        <v>5221</v>
      </c>
      <c r="H262" t="s">
        <v>5222</v>
      </c>
      <c r="I262" t="s">
        <v>102</v>
      </c>
      <c r="J262" t="s">
        <v>27</v>
      </c>
      <c r="K262" t="s">
        <v>456</v>
      </c>
      <c r="L262" t="s">
        <v>457</v>
      </c>
      <c r="M262">
        <v>80013</v>
      </c>
      <c r="N262" t="s">
        <v>44</v>
      </c>
      <c r="O262" t="s">
        <v>6946</v>
      </c>
      <c r="P262" t="s">
        <v>46</v>
      </c>
      <c r="Q262" t="s">
        <v>68</v>
      </c>
      <c r="R262" t="s">
        <v>6947</v>
      </c>
      <c r="S262">
        <v>14.576000000000001</v>
      </c>
      <c r="T262">
        <v>2</v>
      </c>
      <c r="U262">
        <v>0.2</v>
      </c>
      <c r="V262">
        <v>2.3685999999999989</v>
      </c>
    </row>
    <row r="263" spans="1:22" x14ac:dyDescent="0.3">
      <c r="A263">
        <v>7039</v>
      </c>
      <c r="B263" t="s">
        <v>9253</v>
      </c>
      <c r="C263">
        <v>2014</v>
      </c>
      <c r="D263" s="11">
        <v>41905</v>
      </c>
      <c r="E263" s="11">
        <v>41910</v>
      </c>
      <c r="F263" t="s">
        <v>50</v>
      </c>
      <c r="G263" t="s">
        <v>2378</v>
      </c>
      <c r="H263" t="s">
        <v>2379</v>
      </c>
      <c r="I263" t="s">
        <v>26</v>
      </c>
      <c r="J263" t="s">
        <v>27</v>
      </c>
      <c r="K263" t="s">
        <v>3792</v>
      </c>
      <c r="L263" t="s">
        <v>1272</v>
      </c>
      <c r="M263">
        <v>30080</v>
      </c>
      <c r="N263" t="s">
        <v>30</v>
      </c>
      <c r="O263" t="s">
        <v>9254</v>
      </c>
      <c r="P263" t="s">
        <v>46</v>
      </c>
      <c r="Q263" t="s">
        <v>68</v>
      </c>
      <c r="R263" t="s">
        <v>9255</v>
      </c>
      <c r="S263">
        <v>17.940000000000001</v>
      </c>
      <c r="T263">
        <v>3</v>
      </c>
      <c r="U263">
        <v>0</v>
      </c>
      <c r="V263">
        <v>6.4584000000000001</v>
      </c>
    </row>
    <row r="264" spans="1:22" x14ac:dyDescent="0.3">
      <c r="A264">
        <v>7032</v>
      </c>
      <c r="B264" t="s">
        <v>9250</v>
      </c>
      <c r="C264">
        <v>2013</v>
      </c>
      <c r="D264" s="11">
        <v>41590</v>
      </c>
      <c r="E264" s="11">
        <v>41595</v>
      </c>
      <c r="F264" t="s">
        <v>50</v>
      </c>
      <c r="G264" t="s">
        <v>4136</v>
      </c>
      <c r="H264" t="s">
        <v>4137</v>
      </c>
      <c r="I264" t="s">
        <v>41</v>
      </c>
      <c r="J264" t="s">
        <v>27</v>
      </c>
      <c r="K264" t="s">
        <v>266</v>
      </c>
      <c r="L264" t="s">
        <v>267</v>
      </c>
      <c r="M264">
        <v>10011</v>
      </c>
      <c r="N264" t="s">
        <v>148</v>
      </c>
      <c r="O264" t="s">
        <v>1159</v>
      </c>
      <c r="P264" t="s">
        <v>46</v>
      </c>
      <c r="Q264" t="s">
        <v>68</v>
      </c>
      <c r="R264" t="s">
        <v>1160</v>
      </c>
      <c r="S264">
        <v>92.94</v>
      </c>
      <c r="T264">
        <v>3</v>
      </c>
      <c r="U264">
        <v>0</v>
      </c>
      <c r="V264">
        <v>25.093799999999998</v>
      </c>
    </row>
    <row r="265" spans="1:22" x14ac:dyDescent="0.3">
      <c r="A265">
        <v>6995</v>
      </c>
      <c r="B265" t="s">
        <v>9228</v>
      </c>
      <c r="C265">
        <v>2012</v>
      </c>
      <c r="D265" s="11">
        <v>41221</v>
      </c>
      <c r="E265" s="11">
        <v>41226</v>
      </c>
      <c r="F265" t="s">
        <v>23</v>
      </c>
      <c r="G265" t="s">
        <v>5127</v>
      </c>
      <c r="H265" t="s">
        <v>5128</v>
      </c>
      <c r="I265" t="s">
        <v>26</v>
      </c>
      <c r="J265" t="s">
        <v>27</v>
      </c>
      <c r="K265" t="s">
        <v>7556</v>
      </c>
      <c r="L265" t="s">
        <v>319</v>
      </c>
      <c r="M265">
        <v>23666</v>
      </c>
      <c r="N265" t="s">
        <v>30</v>
      </c>
      <c r="O265" t="s">
        <v>1232</v>
      </c>
      <c r="P265" t="s">
        <v>46</v>
      </c>
      <c r="Q265" t="s">
        <v>68</v>
      </c>
      <c r="R265" t="s">
        <v>1233</v>
      </c>
      <c r="S265">
        <v>27.9</v>
      </c>
      <c r="T265">
        <v>5</v>
      </c>
      <c r="U265">
        <v>0</v>
      </c>
      <c r="V265">
        <v>6.9749999999999979</v>
      </c>
    </row>
    <row r="266" spans="1:22" x14ac:dyDescent="0.3">
      <c r="A266">
        <v>6994</v>
      </c>
      <c r="B266" t="s">
        <v>9228</v>
      </c>
      <c r="C266">
        <v>2012</v>
      </c>
      <c r="D266" s="11">
        <v>41221</v>
      </c>
      <c r="E266" s="11">
        <v>41226</v>
      </c>
      <c r="F266" t="s">
        <v>23</v>
      </c>
      <c r="G266" t="s">
        <v>5127</v>
      </c>
      <c r="H266" t="s">
        <v>5128</v>
      </c>
      <c r="I266" t="s">
        <v>26</v>
      </c>
      <c r="J266" t="s">
        <v>27</v>
      </c>
      <c r="K266" t="s">
        <v>7556</v>
      </c>
      <c r="L266" t="s">
        <v>319</v>
      </c>
      <c r="M266">
        <v>23666</v>
      </c>
      <c r="N266" t="s">
        <v>30</v>
      </c>
      <c r="O266" t="s">
        <v>490</v>
      </c>
      <c r="P266" t="s">
        <v>46</v>
      </c>
      <c r="Q266" t="s">
        <v>68</v>
      </c>
      <c r="R266" t="s">
        <v>491</v>
      </c>
      <c r="S266">
        <v>265.85999999999996</v>
      </c>
      <c r="T266">
        <v>7</v>
      </c>
      <c r="U266">
        <v>0</v>
      </c>
      <c r="V266">
        <v>79.757999999999967</v>
      </c>
    </row>
    <row r="267" spans="1:22" x14ac:dyDescent="0.3">
      <c r="A267">
        <v>6987</v>
      </c>
      <c r="B267" t="s">
        <v>9222</v>
      </c>
      <c r="C267">
        <v>2013</v>
      </c>
      <c r="D267" s="11">
        <v>41519</v>
      </c>
      <c r="E267" s="11">
        <v>41523</v>
      </c>
      <c r="F267" t="s">
        <v>50</v>
      </c>
      <c r="G267" t="s">
        <v>2896</v>
      </c>
      <c r="H267" t="s">
        <v>2897</v>
      </c>
      <c r="I267" t="s">
        <v>26</v>
      </c>
      <c r="J267" t="s">
        <v>27</v>
      </c>
      <c r="K267" t="s">
        <v>880</v>
      </c>
      <c r="L267" t="s">
        <v>238</v>
      </c>
      <c r="M267">
        <v>48227</v>
      </c>
      <c r="N267" t="s">
        <v>105</v>
      </c>
      <c r="O267" t="s">
        <v>3422</v>
      </c>
      <c r="P267" t="s">
        <v>46</v>
      </c>
      <c r="Q267" t="s">
        <v>68</v>
      </c>
      <c r="R267" t="s">
        <v>3423</v>
      </c>
      <c r="S267">
        <v>11.96</v>
      </c>
      <c r="T267">
        <v>2</v>
      </c>
      <c r="U267">
        <v>0</v>
      </c>
      <c r="V267">
        <v>2.99</v>
      </c>
    </row>
    <row r="268" spans="1:22" x14ac:dyDescent="0.3">
      <c r="A268">
        <v>267</v>
      </c>
      <c r="B268" t="s">
        <v>994</v>
      </c>
      <c r="C268">
        <v>2014</v>
      </c>
      <c r="D268" s="11">
        <v>41807</v>
      </c>
      <c r="E268" s="1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
      <c r="A269">
        <v>6975</v>
      </c>
      <c r="B269" t="s">
        <v>9216</v>
      </c>
      <c r="C269">
        <v>2014</v>
      </c>
      <c r="D269" s="11">
        <v>41898</v>
      </c>
      <c r="E269" s="11">
        <v>41902</v>
      </c>
      <c r="F269" t="s">
        <v>50</v>
      </c>
      <c r="G269" t="s">
        <v>1957</v>
      </c>
      <c r="H269" t="s">
        <v>1958</v>
      </c>
      <c r="I269" t="s">
        <v>26</v>
      </c>
      <c r="J269" t="s">
        <v>27</v>
      </c>
      <c r="K269" t="s">
        <v>184</v>
      </c>
      <c r="L269" t="s">
        <v>104</v>
      </c>
      <c r="M269">
        <v>77095</v>
      </c>
      <c r="N269" t="s">
        <v>105</v>
      </c>
      <c r="O269" t="s">
        <v>6846</v>
      </c>
      <c r="P269" t="s">
        <v>46</v>
      </c>
      <c r="Q269" t="s">
        <v>68</v>
      </c>
      <c r="R269" t="s">
        <v>6847</v>
      </c>
      <c r="S269">
        <v>31.744</v>
      </c>
      <c r="T269">
        <v>2</v>
      </c>
      <c r="U269">
        <v>0.2</v>
      </c>
      <c r="V269">
        <v>8.3328000000000024</v>
      </c>
    </row>
    <row r="270" spans="1:22" x14ac:dyDescent="0.3">
      <c r="A270">
        <v>6964</v>
      </c>
      <c r="B270" t="s">
        <v>9212</v>
      </c>
      <c r="C270">
        <v>2013</v>
      </c>
      <c r="D270" s="11">
        <v>41472</v>
      </c>
      <c r="E270" s="11">
        <v>41476</v>
      </c>
      <c r="F270" t="s">
        <v>23</v>
      </c>
      <c r="G270" t="s">
        <v>581</v>
      </c>
      <c r="H270" t="s">
        <v>582</v>
      </c>
      <c r="I270" t="s">
        <v>41</v>
      </c>
      <c r="J270" t="s">
        <v>27</v>
      </c>
      <c r="K270" t="s">
        <v>382</v>
      </c>
      <c r="L270" t="s">
        <v>383</v>
      </c>
      <c r="M270">
        <v>29203</v>
      </c>
      <c r="N270" t="s">
        <v>30</v>
      </c>
      <c r="O270" t="s">
        <v>6109</v>
      </c>
      <c r="P270" t="s">
        <v>46</v>
      </c>
      <c r="Q270" t="s">
        <v>68</v>
      </c>
      <c r="R270" t="s">
        <v>6110</v>
      </c>
      <c r="S270">
        <v>22.32</v>
      </c>
      <c r="T270">
        <v>3</v>
      </c>
      <c r="U270">
        <v>0</v>
      </c>
      <c r="V270">
        <v>5.580000000000001</v>
      </c>
    </row>
    <row r="271" spans="1:22" x14ac:dyDescent="0.3">
      <c r="A271">
        <v>6962</v>
      </c>
      <c r="B271" t="s">
        <v>9211</v>
      </c>
      <c r="C271">
        <v>2014</v>
      </c>
      <c r="D271" s="11">
        <v>41954</v>
      </c>
      <c r="E271" s="11">
        <v>41954</v>
      </c>
      <c r="F271" t="s">
        <v>1290</v>
      </c>
      <c r="G271" t="s">
        <v>2911</v>
      </c>
      <c r="H271" t="s">
        <v>2912</v>
      </c>
      <c r="I271" t="s">
        <v>102</v>
      </c>
      <c r="J271" t="s">
        <v>27</v>
      </c>
      <c r="K271" t="s">
        <v>2855</v>
      </c>
      <c r="L271" t="s">
        <v>43</v>
      </c>
      <c r="M271">
        <v>92503</v>
      </c>
      <c r="N271" t="s">
        <v>44</v>
      </c>
      <c r="O271" t="s">
        <v>4062</v>
      </c>
      <c r="P271" t="s">
        <v>46</v>
      </c>
      <c r="Q271" t="s">
        <v>68</v>
      </c>
      <c r="R271" t="s">
        <v>4063</v>
      </c>
      <c r="S271">
        <v>7.8000000000000007</v>
      </c>
      <c r="T271">
        <v>3</v>
      </c>
      <c r="U271">
        <v>0</v>
      </c>
      <c r="V271">
        <v>2.1060000000000008</v>
      </c>
    </row>
    <row r="272" spans="1:22" x14ac:dyDescent="0.3">
      <c r="A272">
        <v>6935</v>
      </c>
      <c r="B272" t="s">
        <v>9182</v>
      </c>
      <c r="C272">
        <v>2011</v>
      </c>
      <c r="D272" s="11">
        <v>40738</v>
      </c>
      <c r="E272" s="11">
        <v>40742</v>
      </c>
      <c r="F272" t="s">
        <v>50</v>
      </c>
      <c r="G272" t="s">
        <v>3868</v>
      </c>
      <c r="H272" t="s">
        <v>3869</v>
      </c>
      <c r="I272" t="s">
        <v>26</v>
      </c>
      <c r="J272" t="s">
        <v>27</v>
      </c>
      <c r="K272" t="s">
        <v>146</v>
      </c>
      <c r="L272" t="s">
        <v>147</v>
      </c>
      <c r="M272">
        <v>19140</v>
      </c>
      <c r="N272" t="s">
        <v>148</v>
      </c>
      <c r="O272" t="s">
        <v>4226</v>
      </c>
      <c r="P272" t="s">
        <v>46</v>
      </c>
      <c r="Q272" t="s">
        <v>68</v>
      </c>
      <c r="R272" t="s">
        <v>4227</v>
      </c>
      <c r="S272">
        <v>41.584000000000003</v>
      </c>
      <c r="T272">
        <v>2</v>
      </c>
      <c r="U272">
        <v>0.2</v>
      </c>
      <c r="V272">
        <v>4.6781999999999968</v>
      </c>
    </row>
    <row r="273" spans="1:22" x14ac:dyDescent="0.3">
      <c r="A273">
        <v>6892</v>
      </c>
      <c r="B273" t="s">
        <v>9154</v>
      </c>
      <c r="C273">
        <v>2014</v>
      </c>
      <c r="D273" s="11">
        <v>41901</v>
      </c>
      <c r="E273" s="11">
        <v>41905</v>
      </c>
      <c r="F273" t="s">
        <v>50</v>
      </c>
      <c r="G273" t="s">
        <v>1396</v>
      </c>
      <c r="H273" t="s">
        <v>1397</v>
      </c>
      <c r="I273" t="s">
        <v>41</v>
      </c>
      <c r="J273" t="s">
        <v>27</v>
      </c>
      <c r="K273" t="s">
        <v>497</v>
      </c>
      <c r="L273" t="s">
        <v>1272</v>
      </c>
      <c r="M273">
        <v>31907</v>
      </c>
      <c r="N273" t="s">
        <v>30</v>
      </c>
      <c r="O273" t="s">
        <v>490</v>
      </c>
      <c r="P273" t="s">
        <v>46</v>
      </c>
      <c r="Q273" t="s">
        <v>68</v>
      </c>
      <c r="R273" t="s">
        <v>491</v>
      </c>
      <c r="S273">
        <v>113.94</v>
      </c>
      <c r="T273">
        <v>3</v>
      </c>
      <c r="U273">
        <v>0</v>
      </c>
      <c r="V273">
        <v>34.181999999999988</v>
      </c>
    </row>
    <row r="274" spans="1:22" x14ac:dyDescent="0.3">
      <c r="A274">
        <v>6838</v>
      </c>
      <c r="B274" t="s">
        <v>9127</v>
      </c>
      <c r="C274">
        <v>2012</v>
      </c>
      <c r="D274" s="11">
        <v>41096</v>
      </c>
      <c r="E274" s="11">
        <v>41102</v>
      </c>
      <c r="F274" t="s">
        <v>50</v>
      </c>
      <c r="G274" t="s">
        <v>4611</v>
      </c>
      <c r="H274" t="s">
        <v>4612</v>
      </c>
      <c r="I274" t="s">
        <v>41</v>
      </c>
      <c r="J274" t="s">
        <v>27</v>
      </c>
      <c r="K274" t="s">
        <v>3936</v>
      </c>
      <c r="L274" t="s">
        <v>788</v>
      </c>
      <c r="M274">
        <v>8360</v>
      </c>
      <c r="N274" t="s">
        <v>148</v>
      </c>
      <c r="O274" t="s">
        <v>1282</v>
      </c>
      <c r="P274" t="s">
        <v>46</v>
      </c>
      <c r="Q274" t="s">
        <v>68</v>
      </c>
      <c r="R274" t="s">
        <v>1283</v>
      </c>
      <c r="S274">
        <v>11.12</v>
      </c>
      <c r="T274">
        <v>4</v>
      </c>
      <c r="U274">
        <v>0</v>
      </c>
      <c r="V274">
        <v>2.8911999999999995</v>
      </c>
    </row>
    <row r="275" spans="1:22" x14ac:dyDescent="0.3">
      <c r="A275">
        <v>6833</v>
      </c>
      <c r="B275" t="s">
        <v>9122</v>
      </c>
      <c r="C275">
        <v>2012</v>
      </c>
      <c r="D275" s="11">
        <v>41192</v>
      </c>
      <c r="E275" s="11">
        <v>41199</v>
      </c>
      <c r="F275" t="s">
        <v>50</v>
      </c>
      <c r="G275" t="s">
        <v>2279</v>
      </c>
      <c r="H275" t="s">
        <v>2280</v>
      </c>
      <c r="I275" t="s">
        <v>26</v>
      </c>
      <c r="J275" t="s">
        <v>27</v>
      </c>
      <c r="K275" t="s">
        <v>303</v>
      </c>
      <c r="L275" t="s">
        <v>211</v>
      </c>
      <c r="M275">
        <v>60610</v>
      </c>
      <c r="N275" t="s">
        <v>105</v>
      </c>
      <c r="O275" t="s">
        <v>5845</v>
      </c>
      <c r="P275" t="s">
        <v>46</v>
      </c>
      <c r="Q275" t="s">
        <v>68</v>
      </c>
      <c r="R275" t="s">
        <v>5846</v>
      </c>
      <c r="S275">
        <v>8.016</v>
      </c>
      <c r="T275">
        <v>3</v>
      </c>
      <c r="U275">
        <v>0.2</v>
      </c>
      <c r="V275">
        <v>1.0019999999999993</v>
      </c>
    </row>
    <row r="276" spans="1:22" x14ac:dyDescent="0.3">
      <c r="A276">
        <v>6830</v>
      </c>
      <c r="B276" t="s">
        <v>9119</v>
      </c>
      <c r="C276">
        <v>2013</v>
      </c>
      <c r="D276" s="11">
        <v>41550</v>
      </c>
      <c r="E276" s="11">
        <v>41557</v>
      </c>
      <c r="F276" t="s">
        <v>50</v>
      </c>
      <c r="G276" t="s">
        <v>4959</v>
      </c>
      <c r="H276" t="s">
        <v>4960</v>
      </c>
      <c r="I276" t="s">
        <v>41</v>
      </c>
      <c r="J276" t="s">
        <v>27</v>
      </c>
      <c r="K276" t="s">
        <v>4268</v>
      </c>
      <c r="L276" t="s">
        <v>254</v>
      </c>
      <c r="M276">
        <v>47905</v>
      </c>
      <c r="N276" t="s">
        <v>105</v>
      </c>
      <c r="O276" t="s">
        <v>875</v>
      </c>
      <c r="P276" t="s">
        <v>46</v>
      </c>
      <c r="Q276" t="s">
        <v>68</v>
      </c>
      <c r="R276" t="s">
        <v>876</v>
      </c>
      <c r="S276">
        <v>33.96</v>
      </c>
      <c r="T276">
        <v>2</v>
      </c>
      <c r="U276">
        <v>0</v>
      </c>
      <c r="V276">
        <v>9.5088000000000008</v>
      </c>
    </row>
    <row r="277" spans="1:22" x14ac:dyDescent="0.3">
      <c r="A277">
        <v>276</v>
      </c>
      <c r="B277" t="s">
        <v>1024</v>
      </c>
      <c r="C277">
        <v>2014</v>
      </c>
      <c r="D277" s="11">
        <v>41899</v>
      </c>
      <c r="E277" s="1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
      <c r="A278">
        <v>6790</v>
      </c>
      <c r="B278" t="s">
        <v>9097</v>
      </c>
      <c r="C278">
        <v>2012</v>
      </c>
      <c r="D278" s="11">
        <v>41159</v>
      </c>
      <c r="E278" s="11">
        <v>41161</v>
      </c>
      <c r="F278" t="s">
        <v>23</v>
      </c>
      <c r="G278" t="s">
        <v>4952</v>
      </c>
      <c r="H278" t="s">
        <v>4953</v>
      </c>
      <c r="I278" t="s">
        <v>41</v>
      </c>
      <c r="J278" t="s">
        <v>27</v>
      </c>
      <c r="K278" t="s">
        <v>373</v>
      </c>
      <c r="L278" t="s">
        <v>88</v>
      </c>
      <c r="M278">
        <v>27707</v>
      </c>
      <c r="N278" t="s">
        <v>30</v>
      </c>
      <c r="O278" t="s">
        <v>1565</v>
      </c>
      <c r="P278" t="s">
        <v>46</v>
      </c>
      <c r="Q278" t="s">
        <v>68</v>
      </c>
      <c r="R278" t="s">
        <v>1566</v>
      </c>
      <c r="S278">
        <v>140.73599999999999</v>
      </c>
      <c r="T278">
        <v>4</v>
      </c>
      <c r="U278">
        <v>0.2</v>
      </c>
      <c r="V278">
        <v>12.314400000000006</v>
      </c>
    </row>
    <row r="279" spans="1:22" x14ac:dyDescent="0.3">
      <c r="A279">
        <v>6770</v>
      </c>
      <c r="B279" t="s">
        <v>9084</v>
      </c>
      <c r="C279">
        <v>2014</v>
      </c>
      <c r="D279" s="11">
        <v>41902</v>
      </c>
      <c r="E279" s="11">
        <v>41906</v>
      </c>
      <c r="F279" t="s">
        <v>50</v>
      </c>
      <c r="G279" t="s">
        <v>5925</v>
      </c>
      <c r="H279" t="s">
        <v>5926</v>
      </c>
      <c r="I279" t="s">
        <v>102</v>
      </c>
      <c r="J279" t="s">
        <v>27</v>
      </c>
      <c r="K279" t="s">
        <v>497</v>
      </c>
      <c r="L279" t="s">
        <v>1272</v>
      </c>
      <c r="M279">
        <v>31907</v>
      </c>
      <c r="N279" t="s">
        <v>30</v>
      </c>
      <c r="O279" t="s">
        <v>7474</v>
      </c>
      <c r="P279" t="s">
        <v>46</v>
      </c>
      <c r="Q279" t="s">
        <v>68</v>
      </c>
      <c r="R279" t="s">
        <v>7475</v>
      </c>
      <c r="S279">
        <v>35.4</v>
      </c>
      <c r="T279">
        <v>5</v>
      </c>
      <c r="U279">
        <v>0</v>
      </c>
      <c r="V279">
        <v>13.452000000000002</v>
      </c>
    </row>
    <row r="280" spans="1:22" x14ac:dyDescent="0.3">
      <c r="A280">
        <v>6767</v>
      </c>
      <c r="B280" t="s">
        <v>9082</v>
      </c>
      <c r="C280">
        <v>2014</v>
      </c>
      <c r="D280" s="11">
        <v>41750</v>
      </c>
      <c r="E280" s="11">
        <v>41754</v>
      </c>
      <c r="F280" t="s">
        <v>50</v>
      </c>
      <c r="G280" t="s">
        <v>6461</v>
      </c>
      <c r="H280" t="s">
        <v>6462</v>
      </c>
      <c r="I280" t="s">
        <v>26</v>
      </c>
      <c r="J280" t="s">
        <v>27</v>
      </c>
      <c r="K280" t="s">
        <v>303</v>
      </c>
      <c r="L280" t="s">
        <v>211</v>
      </c>
      <c r="M280">
        <v>60653</v>
      </c>
      <c r="N280" t="s">
        <v>105</v>
      </c>
      <c r="O280" t="s">
        <v>179</v>
      </c>
      <c r="P280" t="s">
        <v>46</v>
      </c>
      <c r="Q280" t="s">
        <v>68</v>
      </c>
      <c r="R280" t="s">
        <v>180</v>
      </c>
      <c r="S280">
        <v>15.76</v>
      </c>
      <c r="T280">
        <v>2</v>
      </c>
      <c r="U280">
        <v>0.2</v>
      </c>
      <c r="V280">
        <v>3.5460000000000007</v>
      </c>
    </row>
    <row r="281" spans="1:22" x14ac:dyDescent="0.3">
      <c r="A281">
        <v>6760</v>
      </c>
      <c r="B281" t="s">
        <v>9076</v>
      </c>
      <c r="C281">
        <v>2014</v>
      </c>
      <c r="D281" s="11">
        <v>41976</v>
      </c>
      <c r="E281" s="11">
        <v>41982</v>
      </c>
      <c r="F281" t="s">
        <v>50</v>
      </c>
      <c r="G281" t="s">
        <v>8368</v>
      </c>
      <c r="H281" t="s">
        <v>8369</v>
      </c>
      <c r="I281" t="s">
        <v>26</v>
      </c>
      <c r="J281" t="s">
        <v>27</v>
      </c>
      <c r="K281" t="s">
        <v>4488</v>
      </c>
      <c r="L281" t="s">
        <v>88</v>
      </c>
      <c r="M281">
        <v>27405</v>
      </c>
      <c r="N281" t="s">
        <v>30</v>
      </c>
      <c r="O281" t="s">
        <v>3471</v>
      </c>
      <c r="P281" t="s">
        <v>46</v>
      </c>
      <c r="Q281" t="s">
        <v>68</v>
      </c>
      <c r="R281" t="s">
        <v>3472</v>
      </c>
      <c r="S281">
        <v>32.776000000000003</v>
      </c>
      <c r="T281">
        <v>1</v>
      </c>
      <c r="U281">
        <v>0.2</v>
      </c>
      <c r="V281">
        <v>2.4581999999999997</v>
      </c>
    </row>
    <row r="282" spans="1:22" x14ac:dyDescent="0.3">
      <c r="A282">
        <v>6746</v>
      </c>
      <c r="B282" t="s">
        <v>9069</v>
      </c>
      <c r="C282">
        <v>2014</v>
      </c>
      <c r="D282" s="11">
        <v>41807</v>
      </c>
      <c r="E282" s="11">
        <v>41809</v>
      </c>
      <c r="F282" t="s">
        <v>23</v>
      </c>
      <c r="G282" t="s">
        <v>3259</v>
      </c>
      <c r="H282" t="s">
        <v>3260</v>
      </c>
      <c r="I282" t="s">
        <v>26</v>
      </c>
      <c r="J282" t="s">
        <v>27</v>
      </c>
      <c r="K282" t="s">
        <v>866</v>
      </c>
      <c r="L282" t="s">
        <v>498</v>
      </c>
      <c r="M282">
        <v>43017</v>
      </c>
      <c r="N282" t="s">
        <v>148</v>
      </c>
      <c r="O282" t="s">
        <v>1030</v>
      </c>
      <c r="P282" t="s">
        <v>46</v>
      </c>
      <c r="Q282" t="s">
        <v>68</v>
      </c>
      <c r="R282" t="s">
        <v>1031</v>
      </c>
      <c r="S282">
        <v>23.92</v>
      </c>
      <c r="T282">
        <v>5</v>
      </c>
      <c r="U282">
        <v>0.2</v>
      </c>
      <c r="V282">
        <v>1.7940000000000005</v>
      </c>
    </row>
    <row r="283" spans="1:22" x14ac:dyDescent="0.3">
      <c r="A283">
        <v>6742</v>
      </c>
      <c r="B283" t="s">
        <v>9066</v>
      </c>
      <c r="C283">
        <v>2011</v>
      </c>
      <c r="D283" s="11">
        <v>40689</v>
      </c>
      <c r="E283" s="11">
        <v>40694</v>
      </c>
      <c r="F283" t="s">
        <v>50</v>
      </c>
      <c r="G283" t="s">
        <v>4324</v>
      </c>
      <c r="H283" t="s">
        <v>4325</v>
      </c>
      <c r="I283" t="s">
        <v>26</v>
      </c>
      <c r="J283" t="s">
        <v>27</v>
      </c>
      <c r="K283" t="s">
        <v>303</v>
      </c>
      <c r="L283" t="s">
        <v>211</v>
      </c>
      <c r="M283">
        <v>60623</v>
      </c>
      <c r="N283" t="s">
        <v>105</v>
      </c>
      <c r="O283" t="s">
        <v>3118</v>
      </c>
      <c r="P283" t="s">
        <v>46</v>
      </c>
      <c r="Q283" t="s">
        <v>68</v>
      </c>
      <c r="R283" t="s">
        <v>3119</v>
      </c>
      <c r="S283">
        <v>13.392000000000001</v>
      </c>
      <c r="T283">
        <v>3</v>
      </c>
      <c r="U283">
        <v>0.2</v>
      </c>
      <c r="V283">
        <v>3.1806000000000005</v>
      </c>
    </row>
    <row r="284" spans="1:22" x14ac:dyDescent="0.3">
      <c r="A284">
        <v>6723</v>
      </c>
      <c r="B284" t="s">
        <v>9057</v>
      </c>
      <c r="C284">
        <v>2014</v>
      </c>
      <c r="D284" s="11">
        <v>41902</v>
      </c>
      <c r="E284" s="11">
        <v>41907</v>
      </c>
      <c r="F284" t="s">
        <v>50</v>
      </c>
      <c r="G284" t="s">
        <v>2638</v>
      </c>
      <c r="H284" t="s">
        <v>2639</v>
      </c>
      <c r="I284" t="s">
        <v>41</v>
      </c>
      <c r="J284" t="s">
        <v>27</v>
      </c>
      <c r="K284" t="s">
        <v>42</v>
      </c>
      <c r="L284" t="s">
        <v>43</v>
      </c>
      <c r="M284">
        <v>90032</v>
      </c>
      <c r="N284" t="s">
        <v>44</v>
      </c>
      <c r="O284" t="s">
        <v>5090</v>
      </c>
      <c r="P284" t="s">
        <v>46</v>
      </c>
      <c r="Q284" t="s">
        <v>68</v>
      </c>
      <c r="R284" t="s">
        <v>5091</v>
      </c>
      <c r="S284">
        <v>16.740000000000002</v>
      </c>
      <c r="T284">
        <v>3</v>
      </c>
      <c r="U284">
        <v>0</v>
      </c>
      <c r="V284">
        <v>4.8545999999999978</v>
      </c>
    </row>
    <row r="285" spans="1:22" x14ac:dyDescent="0.3">
      <c r="A285">
        <v>6722</v>
      </c>
      <c r="B285" t="s">
        <v>9057</v>
      </c>
      <c r="C285">
        <v>2014</v>
      </c>
      <c r="D285" s="11">
        <v>41902</v>
      </c>
      <c r="E285" s="11">
        <v>41907</v>
      </c>
      <c r="F285" t="s">
        <v>50</v>
      </c>
      <c r="G285" t="s">
        <v>2638</v>
      </c>
      <c r="H285" t="s">
        <v>2639</v>
      </c>
      <c r="I285" t="s">
        <v>41</v>
      </c>
      <c r="J285" t="s">
        <v>27</v>
      </c>
      <c r="K285" t="s">
        <v>42</v>
      </c>
      <c r="L285" t="s">
        <v>43</v>
      </c>
      <c r="M285">
        <v>90032</v>
      </c>
      <c r="N285" t="s">
        <v>44</v>
      </c>
      <c r="O285" t="s">
        <v>8410</v>
      </c>
      <c r="P285" t="s">
        <v>46</v>
      </c>
      <c r="Q285" t="s">
        <v>68</v>
      </c>
      <c r="R285" t="s">
        <v>8411</v>
      </c>
      <c r="S285">
        <v>23.32</v>
      </c>
      <c r="T285">
        <v>2</v>
      </c>
      <c r="U285">
        <v>0</v>
      </c>
      <c r="V285">
        <v>6.0632000000000019</v>
      </c>
    </row>
    <row r="286" spans="1:22" x14ac:dyDescent="0.3">
      <c r="A286">
        <v>6716</v>
      </c>
      <c r="B286" t="s">
        <v>9053</v>
      </c>
      <c r="C286">
        <v>2014</v>
      </c>
      <c r="D286" s="11">
        <v>41988</v>
      </c>
      <c r="E286" s="11">
        <v>41988</v>
      </c>
      <c r="F286" t="s">
        <v>1290</v>
      </c>
      <c r="G286" t="s">
        <v>643</v>
      </c>
      <c r="H286" t="s">
        <v>644</v>
      </c>
      <c r="I286" t="s">
        <v>26</v>
      </c>
      <c r="J286" t="s">
        <v>27</v>
      </c>
      <c r="K286" t="s">
        <v>4289</v>
      </c>
      <c r="L286" t="s">
        <v>211</v>
      </c>
      <c r="M286">
        <v>60076</v>
      </c>
      <c r="N286" t="s">
        <v>105</v>
      </c>
      <c r="O286" t="s">
        <v>6846</v>
      </c>
      <c r="P286" t="s">
        <v>46</v>
      </c>
      <c r="Q286" t="s">
        <v>68</v>
      </c>
      <c r="R286" t="s">
        <v>6847</v>
      </c>
      <c r="S286">
        <v>95.231999999999999</v>
      </c>
      <c r="T286">
        <v>6</v>
      </c>
      <c r="U286">
        <v>0.2</v>
      </c>
      <c r="V286">
        <v>24.998400000000011</v>
      </c>
    </row>
    <row r="287" spans="1:22" x14ac:dyDescent="0.3">
      <c r="A287">
        <v>6712</v>
      </c>
      <c r="B287" t="s">
        <v>9052</v>
      </c>
      <c r="C287">
        <v>2014</v>
      </c>
      <c r="D287" s="11">
        <v>41870</v>
      </c>
      <c r="E287" s="11">
        <v>41873</v>
      </c>
      <c r="F287" t="s">
        <v>23</v>
      </c>
      <c r="G287" t="s">
        <v>2540</v>
      </c>
      <c r="H287" t="s">
        <v>2541</v>
      </c>
      <c r="I287" t="s">
        <v>26</v>
      </c>
      <c r="J287" t="s">
        <v>27</v>
      </c>
      <c r="K287" t="s">
        <v>497</v>
      </c>
      <c r="L287" t="s">
        <v>498</v>
      </c>
      <c r="M287">
        <v>43229</v>
      </c>
      <c r="N287" t="s">
        <v>148</v>
      </c>
      <c r="O287" t="s">
        <v>4053</v>
      </c>
      <c r="P287" t="s">
        <v>46</v>
      </c>
      <c r="Q287" t="s">
        <v>68</v>
      </c>
      <c r="R287" t="s">
        <v>4054</v>
      </c>
      <c r="S287">
        <v>9.9120000000000008</v>
      </c>
      <c r="T287">
        <v>3</v>
      </c>
      <c r="U287">
        <v>0.2</v>
      </c>
      <c r="V287">
        <v>1.2389999999999994</v>
      </c>
    </row>
    <row r="288" spans="1:22" x14ac:dyDescent="0.3">
      <c r="A288">
        <v>6690</v>
      </c>
      <c r="B288" t="s">
        <v>9034</v>
      </c>
      <c r="C288">
        <v>2014</v>
      </c>
      <c r="D288" s="11">
        <v>41976</v>
      </c>
      <c r="E288" s="11">
        <v>41983</v>
      </c>
      <c r="F288" t="s">
        <v>50</v>
      </c>
      <c r="G288" t="s">
        <v>4512</v>
      </c>
      <c r="H288" t="s">
        <v>4513</v>
      </c>
      <c r="I288" t="s">
        <v>41</v>
      </c>
      <c r="J288" t="s">
        <v>27</v>
      </c>
      <c r="K288" t="s">
        <v>184</v>
      </c>
      <c r="L288" t="s">
        <v>104</v>
      </c>
      <c r="M288">
        <v>77095</v>
      </c>
      <c r="N288" t="s">
        <v>105</v>
      </c>
      <c r="O288" t="s">
        <v>5206</v>
      </c>
      <c r="P288" t="s">
        <v>46</v>
      </c>
      <c r="Q288" t="s">
        <v>68</v>
      </c>
      <c r="R288" t="s">
        <v>5207</v>
      </c>
      <c r="S288">
        <v>12.160000000000002</v>
      </c>
      <c r="T288">
        <v>5</v>
      </c>
      <c r="U288">
        <v>0.2</v>
      </c>
      <c r="V288">
        <v>2.1279999999999988</v>
      </c>
    </row>
    <row r="289" spans="1:22" x14ac:dyDescent="0.3">
      <c r="A289">
        <v>6687</v>
      </c>
      <c r="B289" t="s">
        <v>9031</v>
      </c>
      <c r="C289">
        <v>2012</v>
      </c>
      <c r="D289" s="11">
        <v>41260</v>
      </c>
      <c r="E289" s="11">
        <v>41265</v>
      </c>
      <c r="F289" t="s">
        <v>50</v>
      </c>
      <c r="G289" t="s">
        <v>4170</v>
      </c>
      <c r="H289" t="s">
        <v>4171</v>
      </c>
      <c r="I289" t="s">
        <v>26</v>
      </c>
      <c r="J289" t="s">
        <v>27</v>
      </c>
      <c r="K289" t="s">
        <v>538</v>
      </c>
      <c r="L289" t="s">
        <v>211</v>
      </c>
      <c r="M289">
        <v>61701</v>
      </c>
      <c r="N289" t="s">
        <v>105</v>
      </c>
      <c r="O289" t="s">
        <v>3716</v>
      </c>
      <c r="P289" t="s">
        <v>46</v>
      </c>
      <c r="Q289" t="s">
        <v>68</v>
      </c>
      <c r="R289" t="s">
        <v>3717</v>
      </c>
      <c r="S289">
        <v>13.120000000000001</v>
      </c>
      <c r="T289">
        <v>5</v>
      </c>
      <c r="U289">
        <v>0.2</v>
      </c>
      <c r="V289">
        <v>1.4759999999999982</v>
      </c>
    </row>
    <row r="290" spans="1:22" x14ac:dyDescent="0.3">
      <c r="A290">
        <v>6675</v>
      </c>
      <c r="B290" t="s">
        <v>9024</v>
      </c>
      <c r="C290">
        <v>2012</v>
      </c>
      <c r="D290" s="11">
        <v>41234</v>
      </c>
      <c r="E290" s="11">
        <v>41236</v>
      </c>
      <c r="F290" t="s">
        <v>23</v>
      </c>
      <c r="G290" t="s">
        <v>5978</v>
      </c>
      <c r="H290" t="s">
        <v>5979</v>
      </c>
      <c r="I290" t="s">
        <v>26</v>
      </c>
      <c r="J290" t="s">
        <v>27</v>
      </c>
      <c r="K290" t="s">
        <v>1479</v>
      </c>
      <c r="L290" t="s">
        <v>254</v>
      </c>
      <c r="M290">
        <v>46226</v>
      </c>
      <c r="N290" t="s">
        <v>105</v>
      </c>
      <c r="O290" t="s">
        <v>3320</v>
      </c>
      <c r="P290" t="s">
        <v>46</v>
      </c>
      <c r="Q290" t="s">
        <v>68</v>
      </c>
      <c r="R290" t="s">
        <v>3321</v>
      </c>
      <c r="S290">
        <v>10.92</v>
      </c>
      <c r="T290">
        <v>6</v>
      </c>
      <c r="U290">
        <v>0</v>
      </c>
      <c r="V290">
        <v>4.9139999999999997</v>
      </c>
    </row>
    <row r="291" spans="1:22" x14ac:dyDescent="0.3">
      <c r="A291">
        <v>6673</v>
      </c>
      <c r="B291" t="s">
        <v>9020</v>
      </c>
      <c r="C291">
        <v>2012</v>
      </c>
      <c r="D291" s="11">
        <v>41163</v>
      </c>
      <c r="E291" s="11">
        <v>41168</v>
      </c>
      <c r="F291" t="s">
        <v>50</v>
      </c>
      <c r="G291" t="s">
        <v>979</v>
      </c>
      <c r="H291" t="s">
        <v>980</v>
      </c>
      <c r="I291" t="s">
        <v>41</v>
      </c>
      <c r="J291" t="s">
        <v>27</v>
      </c>
      <c r="K291" t="s">
        <v>947</v>
      </c>
      <c r="L291" t="s">
        <v>43</v>
      </c>
      <c r="M291">
        <v>92024</v>
      </c>
      <c r="N291" t="s">
        <v>44</v>
      </c>
      <c r="O291" t="s">
        <v>490</v>
      </c>
      <c r="P291" t="s">
        <v>46</v>
      </c>
      <c r="Q291" t="s">
        <v>68</v>
      </c>
      <c r="R291" t="s">
        <v>491</v>
      </c>
      <c r="S291">
        <v>265.85999999999996</v>
      </c>
      <c r="T291">
        <v>7</v>
      </c>
      <c r="U291">
        <v>0</v>
      </c>
      <c r="V291">
        <v>79.757999999999967</v>
      </c>
    </row>
    <row r="292" spans="1:22" x14ac:dyDescent="0.3">
      <c r="A292">
        <v>6661</v>
      </c>
      <c r="B292" t="s">
        <v>9014</v>
      </c>
      <c r="C292">
        <v>2012</v>
      </c>
      <c r="D292" s="11">
        <v>41129</v>
      </c>
      <c r="E292" s="11">
        <v>41131</v>
      </c>
      <c r="F292" t="s">
        <v>23</v>
      </c>
      <c r="G292" t="s">
        <v>5194</v>
      </c>
      <c r="H292" t="s">
        <v>5195</v>
      </c>
      <c r="I292" t="s">
        <v>26</v>
      </c>
      <c r="J292" t="s">
        <v>27</v>
      </c>
      <c r="K292" t="s">
        <v>1479</v>
      </c>
      <c r="L292" t="s">
        <v>1245</v>
      </c>
      <c r="M292">
        <v>1841</v>
      </c>
      <c r="N292" t="s">
        <v>148</v>
      </c>
      <c r="O292" t="s">
        <v>7344</v>
      </c>
      <c r="P292" t="s">
        <v>46</v>
      </c>
      <c r="Q292" t="s">
        <v>68</v>
      </c>
      <c r="R292" t="s">
        <v>7345</v>
      </c>
      <c r="S292">
        <v>39.659999999999997</v>
      </c>
      <c r="T292">
        <v>2</v>
      </c>
      <c r="U292">
        <v>0</v>
      </c>
      <c r="V292">
        <v>11.897999999999996</v>
      </c>
    </row>
    <row r="293" spans="1:22" x14ac:dyDescent="0.3">
      <c r="A293">
        <v>6638</v>
      </c>
      <c r="B293" t="s">
        <v>9007</v>
      </c>
      <c r="C293">
        <v>2014</v>
      </c>
      <c r="D293" s="11">
        <v>41971</v>
      </c>
      <c r="E293" s="11">
        <v>41974</v>
      </c>
      <c r="F293" t="s">
        <v>23</v>
      </c>
      <c r="G293" t="s">
        <v>2178</v>
      </c>
      <c r="H293" t="s">
        <v>2179</v>
      </c>
      <c r="I293" t="s">
        <v>26</v>
      </c>
      <c r="J293" t="s">
        <v>27</v>
      </c>
      <c r="K293" t="s">
        <v>266</v>
      </c>
      <c r="L293" t="s">
        <v>267</v>
      </c>
      <c r="M293">
        <v>10011</v>
      </c>
      <c r="N293" t="s">
        <v>148</v>
      </c>
      <c r="O293" t="s">
        <v>1468</v>
      </c>
      <c r="P293" t="s">
        <v>46</v>
      </c>
      <c r="Q293" t="s">
        <v>68</v>
      </c>
      <c r="R293" t="s">
        <v>1469</v>
      </c>
      <c r="S293">
        <v>6.99</v>
      </c>
      <c r="T293">
        <v>3</v>
      </c>
      <c r="U293">
        <v>0</v>
      </c>
      <c r="V293">
        <v>2.027099999999999</v>
      </c>
    </row>
    <row r="294" spans="1:22" x14ac:dyDescent="0.3">
      <c r="A294">
        <v>6620</v>
      </c>
      <c r="B294" t="s">
        <v>8992</v>
      </c>
      <c r="C294">
        <v>2014</v>
      </c>
      <c r="D294" s="11">
        <v>41653</v>
      </c>
      <c r="E294" s="11">
        <v>41658</v>
      </c>
      <c r="F294" t="s">
        <v>23</v>
      </c>
      <c r="G294" t="s">
        <v>3665</v>
      </c>
      <c r="H294" t="s">
        <v>3666</v>
      </c>
      <c r="I294" t="s">
        <v>41</v>
      </c>
      <c r="J294" t="s">
        <v>27</v>
      </c>
      <c r="K294" t="s">
        <v>318</v>
      </c>
      <c r="L294" t="s">
        <v>596</v>
      </c>
      <c r="M294">
        <v>65807</v>
      </c>
      <c r="N294" t="s">
        <v>105</v>
      </c>
      <c r="O294" t="s">
        <v>8358</v>
      </c>
      <c r="P294" t="s">
        <v>46</v>
      </c>
      <c r="Q294" t="s">
        <v>68</v>
      </c>
      <c r="R294" t="s">
        <v>8359</v>
      </c>
      <c r="S294">
        <v>209.94</v>
      </c>
      <c r="T294">
        <v>6</v>
      </c>
      <c r="U294">
        <v>0</v>
      </c>
      <c r="V294">
        <v>54.584400000000002</v>
      </c>
    </row>
    <row r="295" spans="1:22" x14ac:dyDescent="0.3">
      <c r="A295">
        <v>6595</v>
      </c>
      <c r="B295" t="s">
        <v>8981</v>
      </c>
      <c r="C295">
        <v>2012</v>
      </c>
      <c r="D295" s="11">
        <v>41033</v>
      </c>
      <c r="E295" s="11">
        <v>41040</v>
      </c>
      <c r="F295" t="s">
        <v>50</v>
      </c>
      <c r="G295" t="s">
        <v>3842</v>
      </c>
      <c r="H295" t="s">
        <v>3843</v>
      </c>
      <c r="I295" t="s">
        <v>41</v>
      </c>
      <c r="J295" t="s">
        <v>27</v>
      </c>
      <c r="K295" t="s">
        <v>4374</v>
      </c>
      <c r="L295" t="s">
        <v>254</v>
      </c>
      <c r="M295">
        <v>46203</v>
      </c>
      <c r="N295" t="s">
        <v>105</v>
      </c>
      <c r="O295" t="s">
        <v>2525</v>
      </c>
      <c r="P295" t="s">
        <v>46</v>
      </c>
      <c r="Q295" t="s">
        <v>68</v>
      </c>
      <c r="R295" t="s">
        <v>2526</v>
      </c>
      <c r="S295">
        <v>125.92999999999999</v>
      </c>
      <c r="T295">
        <v>7</v>
      </c>
      <c r="U295">
        <v>0</v>
      </c>
      <c r="V295">
        <v>35.260400000000004</v>
      </c>
    </row>
    <row r="296" spans="1:22" x14ac:dyDescent="0.3">
      <c r="A296">
        <v>6592</v>
      </c>
      <c r="B296" t="s">
        <v>8979</v>
      </c>
      <c r="C296">
        <v>2012</v>
      </c>
      <c r="D296" s="11">
        <v>41029</v>
      </c>
      <c r="E296" s="11">
        <v>41035</v>
      </c>
      <c r="F296" t="s">
        <v>50</v>
      </c>
      <c r="G296" t="s">
        <v>135</v>
      </c>
      <c r="H296" t="s">
        <v>136</v>
      </c>
      <c r="I296" t="s">
        <v>41</v>
      </c>
      <c r="J296" t="s">
        <v>27</v>
      </c>
      <c r="K296" t="s">
        <v>127</v>
      </c>
      <c r="L296" t="s">
        <v>43</v>
      </c>
      <c r="M296">
        <v>94110</v>
      </c>
      <c r="N296" t="s">
        <v>44</v>
      </c>
      <c r="O296" t="s">
        <v>1313</v>
      </c>
      <c r="P296" t="s">
        <v>46</v>
      </c>
      <c r="Q296" t="s">
        <v>68</v>
      </c>
      <c r="R296" t="s">
        <v>1314</v>
      </c>
      <c r="S296">
        <v>34.650000000000006</v>
      </c>
      <c r="T296">
        <v>3</v>
      </c>
      <c r="U296">
        <v>0</v>
      </c>
      <c r="V296">
        <v>9.702</v>
      </c>
    </row>
    <row r="297" spans="1:22" x14ac:dyDescent="0.3">
      <c r="A297">
        <v>6587</v>
      </c>
      <c r="B297" t="s">
        <v>8976</v>
      </c>
      <c r="C297">
        <v>2014</v>
      </c>
      <c r="D297" s="11">
        <v>41842</v>
      </c>
      <c r="E297" s="11">
        <v>41848</v>
      </c>
      <c r="F297" t="s">
        <v>50</v>
      </c>
      <c r="G297" t="s">
        <v>4893</v>
      </c>
      <c r="H297" t="s">
        <v>4894</v>
      </c>
      <c r="I297" t="s">
        <v>26</v>
      </c>
      <c r="J297" t="s">
        <v>27</v>
      </c>
      <c r="K297" t="s">
        <v>1976</v>
      </c>
      <c r="L297" t="s">
        <v>319</v>
      </c>
      <c r="M297">
        <v>24153</v>
      </c>
      <c r="N297" t="s">
        <v>30</v>
      </c>
      <c r="O297" t="s">
        <v>3716</v>
      </c>
      <c r="P297" t="s">
        <v>46</v>
      </c>
      <c r="Q297" t="s">
        <v>68</v>
      </c>
      <c r="R297" t="s">
        <v>3717</v>
      </c>
      <c r="S297">
        <v>19.68</v>
      </c>
      <c r="T297">
        <v>6</v>
      </c>
      <c r="U297">
        <v>0</v>
      </c>
      <c r="V297">
        <v>5.7071999999999976</v>
      </c>
    </row>
    <row r="298" spans="1:22" x14ac:dyDescent="0.3">
      <c r="A298">
        <v>6584</v>
      </c>
      <c r="B298" t="s">
        <v>8976</v>
      </c>
      <c r="C298">
        <v>2014</v>
      </c>
      <c r="D298" s="11">
        <v>41842</v>
      </c>
      <c r="E298" s="11">
        <v>41848</v>
      </c>
      <c r="F298" t="s">
        <v>50</v>
      </c>
      <c r="G298" t="s">
        <v>4893</v>
      </c>
      <c r="H298" t="s">
        <v>4894</v>
      </c>
      <c r="I298" t="s">
        <v>26</v>
      </c>
      <c r="J298" t="s">
        <v>27</v>
      </c>
      <c r="K298" t="s">
        <v>1976</v>
      </c>
      <c r="L298" t="s">
        <v>319</v>
      </c>
      <c r="M298">
        <v>24153</v>
      </c>
      <c r="N298" t="s">
        <v>30</v>
      </c>
      <c r="O298" t="s">
        <v>5718</v>
      </c>
      <c r="P298" t="s">
        <v>46</v>
      </c>
      <c r="Q298" t="s">
        <v>68</v>
      </c>
      <c r="R298" t="s">
        <v>5719</v>
      </c>
      <c r="S298">
        <v>101.94</v>
      </c>
      <c r="T298">
        <v>6</v>
      </c>
      <c r="U298">
        <v>0</v>
      </c>
      <c r="V298">
        <v>29.562599999999986</v>
      </c>
    </row>
    <row r="299" spans="1:22" x14ac:dyDescent="0.3">
      <c r="A299">
        <v>6581</v>
      </c>
      <c r="B299" t="s">
        <v>8972</v>
      </c>
      <c r="C299">
        <v>2013</v>
      </c>
      <c r="D299" s="11">
        <v>41570</v>
      </c>
      <c r="E299" s="11">
        <v>41570</v>
      </c>
      <c r="F299" t="s">
        <v>1290</v>
      </c>
      <c r="G299" t="s">
        <v>5900</v>
      </c>
      <c r="H299" t="s">
        <v>5901</v>
      </c>
      <c r="I299" t="s">
        <v>26</v>
      </c>
      <c r="J299" t="s">
        <v>27</v>
      </c>
      <c r="K299" t="s">
        <v>95</v>
      </c>
      <c r="L299" t="s">
        <v>96</v>
      </c>
      <c r="M299">
        <v>98105</v>
      </c>
      <c r="N299" t="s">
        <v>44</v>
      </c>
      <c r="O299" t="s">
        <v>7185</v>
      </c>
      <c r="P299" t="s">
        <v>46</v>
      </c>
      <c r="Q299" t="s">
        <v>68</v>
      </c>
      <c r="R299" t="s">
        <v>4224</v>
      </c>
      <c r="S299">
        <v>8.34</v>
      </c>
      <c r="T299">
        <v>3</v>
      </c>
      <c r="U299">
        <v>0</v>
      </c>
      <c r="V299">
        <v>2.2517999999999998</v>
      </c>
    </row>
    <row r="300" spans="1:22" x14ac:dyDescent="0.3">
      <c r="A300">
        <v>6569</v>
      </c>
      <c r="B300" t="s">
        <v>8964</v>
      </c>
      <c r="C300">
        <v>2011</v>
      </c>
      <c r="D300" s="11">
        <v>40651</v>
      </c>
      <c r="E300" s="11">
        <v>40655</v>
      </c>
      <c r="F300" t="s">
        <v>50</v>
      </c>
      <c r="G300" t="s">
        <v>290</v>
      </c>
      <c r="H300" t="s">
        <v>291</v>
      </c>
      <c r="I300" t="s">
        <v>26</v>
      </c>
      <c r="J300" t="s">
        <v>27</v>
      </c>
      <c r="K300" t="s">
        <v>184</v>
      </c>
      <c r="L300" t="s">
        <v>104</v>
      </c>
      <c r="M300">
        <v>77095</v>
      </c>
      <c r="N300" t="s">
        <v>105</v>
      </c>
      <c r="O300" t="s">
        <v>287</v>
      </c>
      <c r="P300" t="s">
        <v>46</v>
      </c>
      <c r="Q300" t="s">
        <v>68</v>
      </c>
      <c r="R300" t="s">
        <v>288</v>
      </c>
      <c r="S300">
        <v>2.6880000000000002</v>
      </c>
      <c r="T300">
        <v>2</v>
      </c>
      <c r="U300">
        <v>0.2</v>
      </c>
      <c r="V300">
        <v>1.008</v>
      </c>
    </row>
    <row r="301" spans="1:22" x14ac:dyDescent="0.3">
      <c r="A301">
        <v>6568</v>
      </c>
      <c r="B301" t="s">
        <v>8963</v>
      </c>
      <c r="C301">
        <v>2014</v>
      </c>
      <c r="D301" s="11">
        <v>41676</v>
      </c>
      <c r="E301" s="11">
        <v>41679</v>
      </c>
      <c r="F301" t="s">
        <v>23</v>
      </c>
      <c r="G301" t="s">
        <v>777</v>
      </c>
      <c r="H301" t="s">
        <v>778</v>
      </c>
      <c r="I301" t="s">
        <v>26</v>
      </c>
      <c r="J301" t="s">
        <v>27</v>
      </c>
      <c r="K301" t="s">
        <v>8044</v>
      </c>
      <c r="L301" t="s">
        <v>104</v>
      </c>
      <c r="M301">
        <v>76706</v>
      </c>
      <c r="N301" t="s">
        <v>105</v>
      </c>
      <c r="O301" t="s">
        <v>5423</v>
      </c>
      <c r="P301" t="s">
        <v>46</v>
      </c>
      <c r="Q301" t="s">
        <v>68</v>
      </c>
      <c r="R301" t="s">
        <v>186</v>
      </c>
      <c r="S301">
        <v>7.120000000000001</v>
      </c>
      <c r="T301">
        <v>5</v>
      </c>
      <c r="U301">
        <v>0.2</v>
      </c>
      <c r="V301">
        <v>0.71199999999999974</v>
      </c>
    </row>
    <row r="302" spans="1:22" x14ac:dyDescent="0.3">
      <c r="A302">
        <v>6565</v>
      </c>
      <c r="B302" t="s">
        <v>8962</v>
      </c>
      <c r="C302">
        <v>2011</v>
      </c>
      <c r="D302" s="11">
        <v>40670</v>
      </c>
      <c r="E302" s="11">
        <v>40675</v>
      </c>
      <c r="F302" t="s">
        <v>50</v>
      </c>
      <c r="G302" t="s">
        <v>4911</v>
      </c>
      <c r="H302" t="s">
        <v>4912</v>
      </c>
      <c r="I302" t="s">
        <v>26</v>
      </c>
      <c r="J302" t="s">
        <v>27</v>
      </c>
      <c r="K302" t="s">
        <v>1479</v>
      </c>
      <c r="L302" t="s">
        <v>1245</v>
      </c>
      <c r="M302">
        <v>1841</v>
      </c>
      <c r="N302" t="s">
        <v>148</v>
      </c>
      <c r="O302" t="s">
        <v>2607</v>
      </c>
      <c r="P302" t="s">
        <v>46</v>
      </c>
      <c r="Q302" t="s">
        <v>68</v>
      </c>
      <c r="R302" t="s">
        <v>2608</v>
      </c>
      <c r="S302">
        <v>8.64</v>
      </c>
      <c r="T302">
        <v>3</v>
      </c>
      <c r="U302">
        <v>0</v>
      </c>
      <c r="V302">
        <v>2.5055999999999998</v>
      </c>
    </row>
    <row r="303" spans="1:22" x14ac:dyDescent="0.3">
      <c r="A303">
        <v>6532</v>
      </c>
      <c r="B303" t="s">
        <v>8946</v>
      </c>
      <c r="C303">
        <v>2014</v>
      </c>
      <c r="D303" s="11">
        <v>41978</v>
      </c>
      <c r="E303" s="11">
        <v>41982</v>
      </c>
      <c r="F303" t="s">
        <v>50</v>
      </c>
      <c r="G303" t="s">
        <v>1997</v>
      </c>
      <c r="H303" t="s">
        <v>1998</v>
      </c>
      <c r="I303" t="s">
        <v>26</v>
      </c>
      <c r="J303" t="s">
        <v>27</v>
      </c>
      <c r="K303" t="s">
        <v>389</v>
      </c>
      <c r="L303" t="s">
        <v>229</v>
      </c>
      <c r="M303">
        <v>55901</v>
      </c>
      <c r="N303" t="s">
        <v>105</v>
      </c>
      <c r="O303" t="s">
        <v>4123</v>
      </c>
      <c r="P303" t="s">
        <v>46</v>
      </c>
      <c r="Q303" t="s">
        <v>68</v>
      </c>
      <c r="R303" t="s">
        <v>4124</v>
      </c>
      <c r="S303">
        <v>8.8000000000000007</v>
      </c>
      <c r="T303">
        <v>5</v>
      </c>
      <c r="U303">
        <v>0</v>
      </c>
      <c r="V303">
        <v>2.5519999999999996</v>
      </c>
    </row>
    <row r="304" spans="1:22" x14ac:dyDescent="0.3">
      <c r="A304">
        <v>6518</v>
      </c>
      <c r="B304" t="s">
        <v>8936</v>
      </c>
      <c r="C304">
        <v>2014</v>
      </c>
      <c r="D304" s="11">
        <v>41898</v>
      </c>
      <c r="E304" s="11">
        <v>41902</v>
      </c>
      <c r="F304" t="s">
        <v>50</v>
      </c>
      <c r="G304" t="s">
        <v>4199</v>
      </c>
      <c r="H304" t="s">
        <v>4200</v>
      </c>
      <c r="I304" t="s">
        <v>26</v>
      </c>
      <c r="J304" t="s">
        <v>27</v>
      </c>
      <c r="K304" t="s">
        <v>127</v>
      </c>
      <c r="L304" t="s">
        <v>43</v>
      </c>
      <c r="M304">
        <v>94122</v>
      </c>
      <c r="N304" t="s">
        <v>44</v>
      </c>
      <c r="O304" t="s">
        <v>4245</v>
      </c>
      <c r="P304" t="s">
        <v>46</v>
      </c>
      <c r="Q304" t="s">
        <v>68</v>
      </c>
      <c r="R304" t="s">
        <v>4246</v>
      </c>
      <c r="S304">
        <v>99.3</v>
      </c>
      <c r="T304">
        <v>10</v>
      </c>
      <c r="U304">
        <v>0</v>
      </c>
      <c r="V304">
        <v>41.706000000000003</v>
      </c>
    </row>
    <row r="305" spans="1:22" x14ac:dyDescent="0.3">
      <c r="A305">
        <v>6512</v>
      </c>
      <c r="B305" t="s">
        <v>8935</v>
      </c>
      <c r="C305">
        <v>2014</v>
      </c>
      <c r="D305" s="11">
        <v>41705</v>
      </c>
      <c r="E305" s="11">
        <v>41709</v>
      </c>
      <c r="F305" t="s">
        <v>50</v>
      </c>
      <c r="G305" t="s">
        <v>8233</v>
      </c>
      <c r="H305" t="s">
        <v>8234</v>
      </c>
      <c r="I305" t="s">
        <v>102</v>
      </c>
      <c r="J305" t="s">
        <v>27</v>
      </c>
      <c r="K305" t="s">
        <v>127</v>
      </c>
      <c r="L305" t="s">
        <v>43</v>
      </c>
      <c r="M305">
        <v>94109</v>
      </c>
      <c r="N305" t="s">
        <v>44</v>
      </c>
      <c r="O305" t="s">
        <v>2743</v>
      </c>
      <c r="P305" t="s">
        <v>46</v>
      </c>
      <c r="Q305" t="s">
        <v>68</v>
      </c>
      <c r="R305" t="s">
        <v>2744</v>
      </c>
      <c r="S305">
        <v>23.88</v>
      </c>
      <c r="T305">
        <v>6</v>
      </c>
      <c r="U305">
        <v>0</v>
      </c>
      <c r="V305">
        <v>8.1191999999999993</v>
      </c>
    </row>
    <row r="306" spans="1:22" x14ac:dyDescent="0.3">
      <c r="A306">
        <v>6506</v>
      </c>
      <c r="B306" t="s">
        <v>8930</v>
      </c>
      <c r="C306">
        <v>2013</v>
      </c>
      <c r="D306" s="11">
        <v>41452</v>
      </c>
      <c r="E306" s="11">
        <v>41456</v>
      </c>
      <c r="F306" t="s">
        <v>50</v>
      </c>
      <c r="G306" t="s">
        <v>8931</v>
      </c>
      <c r="H306" t="s">
        <v>8932</v>
      </c>
      <c r="I306" t="s">
        <v>41</v>
      </c>
      <c r="J306" t="s">
        <v>27</v>
      </c>
      <c r="K306" t="s">
        <v>303</v>
      </c>
      <c r="L306" t="s">
        <v>211</v>
      </c>
      <c r="M306">
        <v>60653</v>
      </c>
      <c r="N306" t="s">
        <v>105</v>
      </c>
      <c r="O306" t="s">
        <v>640</v>
      </c>
      <c r="P306" t="s">
        <v>46</v>
      </c>
      <c r="Q306" t="s">
        <v>68</v>
      </c>
      <c r="R306" t="s">
        <v>641</v>
      </c>
      <c r="S306">
        <v>5.3040000000000003</v>
      </c>
      <c r="T306">
        <v>3</v>
      </c>
      <c r="U306">
        <v>0.2</v>
      </c>
      <c r="V306">
        <v>0.46409999999999996</v>
      </c>
    </row>
    <row r="307" spans="1:22" x14ac:dyDescent="0.3">
      <c r="A307">
        <v>306</v>
      </c>
      <c r="B307" t="s">
        <v>1112</v>
      </c>
      <c r="C307">
        <v>2011</v>
      </c>
      <c r="D307" s="11">
        <v>40907</v>
      </c>
      <c r="E307" s="1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
      <c r="A308">
        <v>6461</v>
      </c>
      <c r="B308" t="s">
        <v>8909</v>
      </c>
      <c r="C308">
        <v>2014</v>
      </c>
      <c r="D308" s="11">
        <v>41774</v>
      </c>
      <c r="E308" s="11">
        <v>41777</v>
      </c>
      <c r="F308" t="s">
        <v>188</v>
      </c>
      <c r="G308" t="s">
        <v>2672</v>
      </c>
      <c r="H308" t="s">
        <v>2673</v>
      </c>
      <c r="I308" t="s">
        <v>41</v>
      </c>
      <c r="J308" t="s">
        <v>27</v>
      </c>
      <c r="K308" t="s">
        <v>4492</v>
      </c>
      <c r="L308" t="s">
        <v>2735</v>
      </c>
      <c r="M308">
        <v>21215</v>
      </c>
      <c r="N308" t="s">
        <v>148</v>
      </c>
      <c r="O308" t="s">
        <v>6109</v>
      </c>
      <c r="P308" t="s">
        <v>46</v>
      </c>
      <c r="Q308" t="s">
        <v>68</v>
      </c>
      <c r="R308" t="s">
        <v>6110</v>
      </c>
      <c r="S308">
        <v>37.200000000000003</v>
      </c>
      <c r="T308">
        <v>5</v>
      </c>
      <c r="U308">
        <v>0</v>
      </c>
      <c r="V308">
        <v>9.3000000000000007</v>
      </c>
    </row>
    <row r="309" spans="1:22" x14ac:dyDescent="0.3">
      <c r="A309">
        <v>308</v>
      </c>
      <c r="B309" t="s">
        <v>1116</v>
      </c>
      <c r="C309">
        <v>2011</v>
      </c>
      <c r="D309" s="11">
        <v>40695</v>
      </c>
      <c r="E309" s="1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
      <c r="A310">
        <v>309</v>
      </c>
      <c r="B310" t="s">
        <v>1124</v>
      </c>
      <c r="C310">
        <v>2014</v>
      </c>
      <c r="D310" s="11">
        <v>41745</v>
      </c>
      <c r="E310" s="1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6460</v>
      </c>
      <c r="B311" t="s">
        <v>8909</v>
      </c>
      <c r="C311">
        <v>2014</v>
      </c>
      <c r="D311" s="11">
        <v>41774</v>
      </c>
      <c r="E311" s="11">
        <v>41777</v>
      </c>
      <c r="F311" t="s">
        <v>188</v>
      </c>
      <c r="G311" t="s">
        <v>2672</v>
      </c>
      <c r="H311" t="s">
        <v>2673</v>
      </c>
      <c r="I311" t="s">
        <v>41</v>
      </c>
      <c r="J311" t="s">
        <v>27</v>
      </c>
      <c r="K311" t="s">
        <v>4492</v>
      </c>
      <c r="L311" t="s">
        <v>2735</v>
      </c>
      <c r="M311">
        <v>21215</v>
      </c>
      <c r="N311" t="s">
        <v>148</v>
      </c>
      <c r="O311" t="s">
        <v>1650</v>
      </c>
      <c r="P311" t="s">
        <v>46</v>
      </c>
      <c r="Q311" t="s">
        <v>68</v>
      </c>
      <c r="R311" t="s">
        <v>1651</v>
      </c>
      <c r="S311">
        <v>14.7</v>
      </c>
      <c r="T311">
        <v>5</v>
      </c>
      <c r="U311">
        <v>0</v>
      </c>
      <c r="V311">
        <v>6.6150000000000002</v>
      </c>
    </row>
    <row r="312" spans="1:22" x14ac:dyDescent="0.3">
      <c r="A312">
        <v>6459</v>
      </c>
      <c r="B312" t="s">
        <v>8909</v>
      </c>
      <c r="C312">
        <v>2014</v>
      </c>
      <c r="D312" s="11">
        <v>41774</v>
      </c>
      <c r="E312" s="11">
        <v>41777</v>
      </c>
      <c r="F312" t="s">
        <v>188</v>
      </c>
      <c r="G312" t="s">
        <v>2672</v>
      </c>
      <c r="H312" t="s">
        <v>2673</v>
      </c>
      <c r="I312" t="s">
        <v>41</v>
      </c>
      <c r="J312" t="s">
        <v>27</v>
      </c>
      <c r="K312" t="s">
        <v>4492</v>
      </c>
      <c r="L312" t="s">
        <v>2735</v>
      </c>
      <c r="M312">
        <v>21215</v>
      </c>
      <c r="N312" t="s">
        <v>148</v>
      </c>
      <c r="O312" t="s">
        <v>3383</v>
      </c>
      <c r="P312" t="s">
        <v>46</v>
      </c>
      <c r="Q312" t="s">
        <v>68</v>
      </c>
      <c r="R312" t="s">
        <v>3384</v>
      </c>
      <c r="S312">
        <v>3.76</v>
      </c>
      <c r="T312">
        <v>2</v>
      </c>
      <c r="U312">
        <v>0</v>
      </c>
      <c r="V312">
        <v>1.0903999999999998</v>
      </c>
    </row>
    <row r="313" spans="1:22" x14ac:dyDescent="0.3">
      <c r="A313">
        <v>6458</v>
      </c>
      <c r="B313" t="s">
        <v>8908</v>
      </c>
      <c r="C313">
        <v>2011</v>
      </c>
      <c r="D313" s="11">
        <v>40760</v>
      </c>
      <c r="E313" s="11">
        <v>40766</v>
      </c>
      <c r="F313" t="s">
        <v>50</v>
      </c>
      <c r="G313" t="s">
        <v>628</v>
      </c>
      <c r="H313" t="s">
        <v>629</v>
      </c>
      <c r="I313" t="s">
        <v>41</v>
      </c>
      <c r="J313" t="s">
        <v>27</v>
      </c>
      <c r="K313" t="s">
        <v>266</v>
      </c>
      <c r="L313" t="s">
        <v>267</v>
      </c>
      <c r="M313">
        <v>10009</v>
      </c>
      <c r="N313" t="s">
        <v>148</v>
      </c>
      <c r="O313" t="s">
        <v>7069</v>
      </c>
      <c r="P313" t="s">
        <v>46</v>
      </c>
      <c r="Q313" t="s">
        <v>68</v>
      </c>
      <c r="R313" t="s">
        <v>7070</v>
      </c>
      <c r="S313">
        <v>15.959999999999999</v>
      </c>
      <c r="T313">
        <v>7</v>
      </c>
      <c r="U313">
        <v>0</v>
      </c>
      <c r="V313">
        <v>7.0224000000000011</v>
      </c>
    </row>
    <row r="314" spans="1:22" x14ac:dyDescent="0.3">
      <c r="A314">
        <v>6454</v>
      </c>
      <c r="B314" t="s">
        <v>8906</v>
      </c>
      <c r="C314">
        <v>2012</v>
      </c>
      <c r="D314" s="11">
        <v>41190</v>
      </c>
      <c r="E314" s="11">
        <v>41195</v>
      </c>
      <c r="F314" t="s">
        <v>50</v>
      </c>
      <c r="G314" t="s">
        <v>4558</v>
      </c>
      <c r="H314" t="s">
        <v>4559</v>
      </c>
      <c r="I314" t="s">
        <v>26</v>
      </c>
      <c r="J314" t="s">
        <v>27</v>
      </c>
      <c r="K314" t="s">
        <v>184</v>
      </c>
      <c r="L314" t="s">
        <v>104</v>
      </c>
      <c r="M314">
        <v>77036</v>
      </c>
      <c r="N314" t="s">
        <v>105</v>
      </c>
      <c r="O314" t="s">
        <v>6648</v>
      </c>
      <c r="P314" t="s">
        <v>46</v>
      </c>
      <c r="Q314" t="s">
        <v>68</v>
      </c>
      <c r="R314" t="s">
        <v>6649</v>
      </c>
      <c r="S314">
        <v>3.44</v>
      </c>
      <c r="T314">
        <v>2</v>
      </c>
      <c r="U314">
        <v>0.2</v>
      </c>
      <c r="V314">
        <v>0.55899999999999961</v>
      </c>
    </row>
    <row r="315" spans="1:22" x14ac:dyDescent="0.3">
      <c r="A315">
        <v>6452</v>
      </c>
      <c r="B315" t="s">
        <v>8903</v>
      </c>
      <c r="C315">
        <v>2012</v>
      </c>
      <c r="D315" s="11">
        <v>41177</v>
      </c>
      <c r="E315" s="11">
        <v>41181</v>
      </c>
      <c r="F315" t="s">
        <v>50</v>
      </c>
      <c r="G315" t="s">
        <v>4754</v>
      </c>
      <c r="H315" t="s">
        <v>4755</v>
      </c>
      <c r="I315" t="s">
        <v>26</v>
      </c>
      <c r="J315" t="s">
        <v>27</v>
      </c>
      <c r="K315" t="s">
        <v>4608</v>
      </c>
      <c r="L315" t="s">
        <v>747</v>
      </c>
      <c r="M315">
        <v>6450</v>
      </c>
      <c r="N315" t="s">
        <v>148</v>
      </c>
      <c r="O315" t="s">
        <v>402</v>
      </c>
      <c r="P315" t="s">
        <v>46</v>
      </c>
      <c r="Q315" t="s">
        <v>68</v>
      </c>
      <c r="R315" t="s">
        <v>403</v>
      </c>
      <c r="S315">
        <v>6.7</v>
      </c>
      <c r="T315">
        <v>1</v>
      </c>
      <c r="U315">
        <v>0</v>
      </c>
      <c r="V315">
        <v>2.2109999999999994</v>
      </c>
    </row>
    <row r="316" spans="1:22" x14ac:dyDescent="0.3">
      <c r="A316">
        <v>6441</v>
      </c>
      <c r="B316" t="s">
        <v>8900</v>
      </c>
      <c r="C316">
        <v>2013</v>
      </c>
      <c r="D316" s="11">
        <v>41561</v>
      </c>
      <c r="E316" s="11">
        <v>41568</v>
      </c>
      <c r="F316" t="s">
        <v>50</v>
      </c>
      <c r="G316" t="s">
        <v>2546</v>
      </c>
      <c r="H316" t="s">
        <v>2547</v>
      </c>
      <c r="I316" t="s">
        <v>41</v>
      </c>
      <c r="J316" t="s">
        <v>27</v>
      </c>
      <c r="K316" t="s">
        <v>266</v>
      </c>
      <c r="L316" t="s">
        <v>267</v>
      </c>
      <c r="M316">
        <v>10024</v>
      </c>
      <c r="N316" t="s">
        <v>148</v>
      </c>
      <c r="O316" t="s">
        <v>3584</v>
      </c>
      <c r="P316" t="s">
        <v>46</v>
      </c>
      <c r="Q316" t="s">
        <v>68</v>
      </c>
      <c r="R316" t="s">
        <v>3585</v>
      </c>
      <c r="S316">
        <v>34.700000000000003</v>
      </c>
      <c r="T316">
        <v>5</v>
      </c>
      <c r="U316">
        <v>0</v>
      </c>
      <c r="V316">
        <v>12.492000000000001</v>
      </c>
    </row>
    <row r="317" spans="1:22" x14ac:dyDescent="0.3">
      <c r="A317">
        <v>6421</v>
      </c>
      <c r="B317" t="s">
        <v>8886</v>
      </c>
      <c r="C317">
        <v>2013</v>
      </c>
      <c r="D317" s="11">
        <v>41579</v>
      </c>
      <c r="E317" s="11">
        <v>41584</v>
      </c>
      <c r="F317" t="s">
        <v>50</v>
      </c>
      <c r="G317" t="s">
        <v>2507</v>
      </c>
      <c r="H317" t="s">
        <v>2508</v>
      </c>
      <c r="I317" t="s">
        <v>41</v>
      </c>
      <c r="J317" t="s">
        <v>27</v>
      </c>
      <c r="K317" t="s">
        <v>4548</v>
      </c>
      <c r="L317" t="s">
        <v>649</v>
      </c>
      <c r="M317">
        <v>74133</v>
      </c>
      <c r="N317" t="s">
        <v>105</v>
      </c>
      <c r="O317" t="s">
        <v>6807</v>
      </c>
      <c r="P317" t="s">
        <v>46</v>
      </c>
      <c r="Q317" t="s">
        <v>68</v>
      </c>
      <c r="R317" t="s">
        <v>6808</v>
      </c>
      <c r="S317">
        <v>12.39</v>
      </c>
      <c r="T317">
        <v>3</v>
      </c>
      <c r="U317">
        <v>0</v>
      </c>
      <c r="V317">
        <v>3.4692000000000003</v>
      </c>
    </row>
    <row r="318" spans="1:22" x14ac:dyDescent="0.3">
      <c r="A318">
        <v>317</v>
      </c>
      <c r="B318" t="s">
        <v>1156</v>
      </c>
      <c r="C318">
        <v>2011</v>
      </c>
      <c r="D318" s="11">
        <v>40905</v>
      </c>
      <c r="E318" s="1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
      <c r="A319">
        <v>6409</v>
      </c>
      <c r="B319" t="s">
        <v>8879</v>
      </c>
      <c r="C319">
        <v>2014</v>
      </c>
      <c r="D319" s="11">
        <v>41774</v>
      </c>
      <c r="E319" s="11">
        <v>41775</v>
      </c>
      <c r="F319" t="s">
        <v>188</v>
      </c>
      <c r="G319" t="s">
        <v>1878</v>
      </c>
      <c r="H319" t="s">
        <v>1879</v>
      </c>
      <c r="I319" t="s">
        <v>26</v>
      </c>
      <c r="J319" t="s">
        <v>27</v>
      </c>
      <c r="K319" t="s">
        <v>184</v>
      </c>
      <c r="L319" t="s">
        <v>104</v>
      </c>
      <c r="M319">
        <v>77041</v>
      </c>
      <c r="N319" t="s">
        <v>105</v>
      </c>
      <c r="O319" t="s">
        <v>4711</v>
      </c>
      <c r="P319" t="s">
        <v>46</v>
      </c>
      <c r="Q319" t="s">
        <v>68</v>
      </c>
      <c r="R319" t="s">
        <v>4712</v>
      </c>
      <c r="S319">
        <v>46.2</v>
      </c>
      <c r="T319">
        <v>5</v>
      </c>
      <c r="U319">
        <v>0.2</v>
      </c>
      <c r="V319">
        <v>5.7749999999999986</v>
      </c>
    </row>
    <row r="320" spans="1:22" x14ac:dyDescent="0.3">
      <c r="A320">
        <v>6401</v>
      </c>
      <c r="B320" t="s">
        <v>8875</v>
      </c>
      <c r="C320">
        <v>2014</v>
      </c>
      <c r="D320" s="11">
        <v>41858</v>
      </c>
      <c r="E320" s="11">
        <v>41864</v>
      </c>
      <c r="F320" t="s">
        <v>50</v>
      </c>
      <c r="G320" t="s">
        <v>395</v>
      </c>
      <c r="H320" t="s">
        <v>396</v>
      </c>
      <c r="I320" t="s">
        <v>102</v>
      </c>
      <c r="J320" t="s">
        <v>27</v>
      </c>
      <c r="K320" t="s">
        <v>87</v>
      </c>
      <c r="L320" t="s">
        <v>2694</v>
      </c>
      <c r="M320">
        <v>3301</v>
      </c>
      <c r="N320" t="s">
        <v>148</v>
      </c>
      <c r="O320" t="s">
        <v>490</v>
      </c>
      <c r="P320" t="s">
        <v>46</v>
      </c>
      <c r="Q320" t="s">
        <v>68</v>
      </c>
      <c r="R320" t="s">
        <v>491</v>
      </c>
      <c r="S320">
        <v>227.88</v>
      </c>
      <c r="T320">
        <v>6</v>
      </c>
      <c r="U320">
        <v>0</v>
      </c>
      <c r="V320">
        <v>68.363999999999976</v>
      </c>
    </row>
    <row r="321" spans="1:22" x14ac:dyDescent="0.3">
      <c r="A321">
        <v>6398</v>
      </c>
      <c r="B321" t="s">
        <v>8874</v>
      </c>
      <c r="C321">
        <v>2014</v>
      </c>
      <c r="D321" s="11">
        <v>41944</v>
      </c>
      <c r="E321" s="11">
        <v>41948</v>
      </c>
      <c r="F321" t="s">
        <v>50</v>
      </c>
      <c r="G321" t="s">
        <v>5003</v>
      </c>
      <c r="H321" t="s">
        <v>5004</v>
      </c>
      <c r="I321" t="s">
        <v>102</v>
      </c>
      <c r="J321" t="s">
        <v>27</v>
      </c>
      <c r="K321" t="s">
        <v>815</v>
      </c>
      <c r="L321" t="s">
        <v>104</v>
      </c>
      <c r="M321">
        <v>75217</v>
      </c>
      <c r="N321" t="s">
        <v>105</v>
      </c>
      <c r="O321" t="s">
        <v>1114</v>
      </c>
      <c r="P321" t="s">
        <v>46</v>
      </c>
      <c r="Q321" t="s">
        <v>68</v>
      </c>
      <c r="R321" t="s">
        <v>1115</v>
      </c>
      <c r="S321">
        <v>5.2480000000000002</v>
      </c>
      <c r="T321">
        <v>2</v>
      </c>
      <c r="U321">
        <v>0.2</v>
      </c>
      <c r="V321">
        <v>0.59039999999999915</v>
      </c>
    </row>
    <row r="322" spans="1:22" x14ac:dyDescent="0.3">
      <c r="A322">
        <v>6373</v>
      </c>
      <c r="B322" t="s">
        <v>8861</v>
      </c>
      <c r="C322">
        <v>2014</v>
      </c>
      <c r="D322" s="11">
        <v>41916</v>
      </c>
      <c r="E322" s="11">
        <v>41918</v>
      </c>
      <c r="F322" t="s">
        <v>23</v>
      </c>
      <c r="G322" t="s">
        <v>2130</v>
      </c>
      <c r="H322" t="s">
        <v>2131</v>
      </c>
      <c r="I322" t="s">
        <v>102</v>
      </c>
      <c r="J322" t="s">
        <v>27</v>
      </c>
      <c r="K322" t="s">
        <v>266</v>
      </c>
      <c r="L322" t="s">
        <v>267</v>
      </c>
      <c r="M322">
        <v>10009</v>
      </c>
      <c r="N322" t="s">
        <v>148</v>
      </c>
      <c r="O322" t="s">
        <v>3096</v>
      </c>
      <c r="P322" t="s">
        <v>46</v>
      </c>
      <c r="Q322" t="s">
        <v>68</v>
      </c>
      <c r="R322" t="s">
        <v>3097</v>
      </c>
      <c r="S322">
        <v>6.63</v>
      </c>
      <c r="T322">
        <v>3</v>
      </c>
      <c r="U322">
        <v>0</v>
      </c>
      <c r="V322">
        <v>3.1160999999999999</v>
      </c>
    </row>
    <row r="323" spans="1:22" x14ac:dyDescent="0.3">
      <c r="A323">
        <v>6362</v>
      </c>
      <c r="B323" t="s">
        <v>8850</v>
      </c>
      <c r="C323">
        <v>2011</v>
      </c>
      <c r="D323" s="11">
        <v>40872</v>
      </c>
      <c r="E323" s="11">
        <v>40877</v>
      </c>
      <c r="F323" t="s">
        <v>50</v>
      </c>
      <c r="G323" t="s">
        <v>2813</v>
      </c>
      <c r="H323" t="s">
        <v>2814</v>
      </c>
      <c r="I323" t="s">
        <v>26</v>
      </c>
      <c r="J323" t="s">
        <v>27</v>
      </c>
      <c r="K323" t="s">
        <v>318</v>
      </c>
      <c r="L323" t="s">
        <v>420</v>
      </c>
      <c r="M323">
        <v>97477</v>
      </c>
      <c r="N323" t="s">
        <v>44</v>
      </c>
      <c r="O323" t="s">
        <v>6946</v>
      </c>
      <c r="P323" t="s">
        <v>46</v>
      </c>
      <c r="Q323" t="s">
        <v>68</v>
      </c>
      <c r="R323" t="s">
        <v>6947</v>
      </c>
      <c r="S323">
        <v>51.016000000000005</v>
      </c>
      <c r="T323">
        <v>7</v>
      </c>
      <c r="U323">
        <v>0.2</v>
      </c>
      <c r="V323">
        <v>8.2900999999999954</v>
      </c>
    </row>
    <row r="324" spans="1:22" x14ac:dyDescent="0.3">
      <c r="A324">
        <v>6361</v>
      </c>
      <c r="B324" t="s">
        <v>8849</v>
      </c>
      <c r="C324">
        <v>2012</v>
      </c>
      <c r="D324" s="11">
        <v>41253</v>
      </c>
      <c r="E324" s="11">
        <v>41258</v>
      </c>
      <c r="F324" t="s">
        <v>50</v>
      </c>
      <c r="G324" t="s">
        <v>8233</v>
      </c>
      <c r="H324" t="s">
        <v>8234</v>
      </c>
      <c r="I324" t="s">
        <v>102</v>
      </c>
      <c r="J324" t="s">
        <v>27</v>
      </c>
      <c r="K324" t="s">
        <v>42</v>
      </c>
      <c r="L324" t="s">
        <v>43</v>
      </c>
      <c r="M324">
        <v>90032</v>
      </c>
      <c r="N324" t="s">
        <v>44</v>
      </c>
      <c r="O324" t="s">
        <v>6238</v>
      </c>
      <c r="P324" t="s">
        <v>46</v>
      </c>
      <c r="Q324" t="s">
        <v>68</v>
      </c>
      <c r="R324" t="s">
        <v>6239</v>
      </c>
      <c r="S324">
        <v>56.3</v>
      </c>
      <c r="T324">
        <v>2</v>
      </c>
      <c r="U324">
        <v>0</v>
      </c>
      <c r="V324">
        <v>15.764000000000003</v>
      </c>
    </row>
    <row r="325" spans="1:22" x14ac:dyDescent="0.3">
      <c r="A325">
        <v>6332</v>
      </c>
      <c r="B325" t="s">
        <v>8835</v>
      </c>
      <c r="C325">
        <v>2011</v>
      </c>
      <c r="D325" s="11">
        <v>40564</v>
      </c>
      <c r="E325" s="11">
        <v>40570</v>
      </c>
      <c r="F325" t="s">
        <v>50</v>
      </c>
      <c r="G325" t="s">
        <v>1655</v>
      </c>
      <c r="H325" t="s">
        <v>1656</v>
      </c>
      <c r="I325" t="s">
        <v>26</v>
      </c>
      <c r="J325" t="s">
        <v>27</v>
      </c>
      <c r="K325" t="s">
        <v>237</v>
      </c>
      <c r="L325" t="s">
        <v>238</v>
      </c>
      <c r="M325">
        <v>48185</v>
      </c>
      <c r="N325" t="s">
        <v>105</v>
      </c>
      <c r="O325" t="s">
        <v>4231</v>
      </c>
      <c r="P325" t="s">
        <v>46</v>
      </c>
      <c r="Q325" t="s">
        <v>68</v>
      </c>
      <c r="R325" t="s">
        <v>4232</v>
      </c>
      <c r="S325">
        <v>43.92</v>
      </c>
      <c r="T325">
        <v>3</v>
      </c>
      <c r="U325">
        <v>0</v>
      </c>
      <c r="V325">
        <v>12.736799999999999</v>
      </c>
    </row>
    <row r="326" spans="1:22" x14ac:dyDescent="0.3">
      <c r="A326">
        <v>6315</v>
      </c>
      <c r="B326" t="s">
        <v>8828</v>
      </c>
      <c r="C326">
        <v>2011</v>
      </c>
      <c r="D326" s="11">
        <v>40871</v>
      </c>
      <c r="E326" s="11">
        <v>40876</v>
      </c>
      <c r="F326" t="s">
        <v>50</v>
      </c>
      <c r="G326" t="s">
        <v>2041</v>
      </c>
      <c r="H326" t="s">
        <v>2042</v>
      </c>
      <c r="I326" t="s">
        <v>41</v>
      </c>
      <c r="J326" t="s">
        <v>27</v>
      </c>
      <c r="K326" t="s">
        <v>328</v>
      </c>
      <c r="L326" t="s">
        <v>238</v>
      </c>
      <c r="M326">
        <v>49201</v>
      </c>
      <c r="N326" t="s">
        <v>105</v>
      </c>
      <c r="O326" t="s">
        <v>490</v>
      </c>
      <c r="P326" t="s">
        <v>46</v>
      </c>
      <c r="Q326" t="s">
        <v>68</v>
      </c>
      <c r="R326" t="s">
        <v>491</v>
      </c>
      <c r="S326">
        <v>151.91999999999999</v>
      </c>
      <c r="T326">
        <v>4</v>
      </c>
      <c r="U326">
        <v>0</v>
      </c>
      <c r="V326">
        <v>45.575999999999979</v>
      </c>
    </row>
    <row r="327" spans="1:22" x14ac:dyDescent="0.3">
      <c r="A327">
        <v>6294</v>
      </c>
      <c r="B327" t="s">
        <v>8811</v>
      </c>
      <c r="C327">
        <v>2012</v>
      </c>
      <c r="D327" s="11">
        <v>41021</v>
      </c>
      <c r="E327" s="11">
        <v>41025</v>
      </c>
      <c r="F327" t="s">
        <v>50</v>
      </c>
      <c r="G327" t="s">
        <v>5492</v>
      </c>
      <c r="H327" t="s">
        <v>5493</v>
      </c>
      <c r="I327" t="s">
        <v>26</v>
      </c>
      <c r="J327" t="s">
        <v>27</v>
      </c>
      <c r="K327" t="s">
        <v>42</v>
      </c>
      <c r="L327" t="s">
        <v>43</v>
      </c>
      <c r="M327">
        <v>90008</v>
      </c>
      <c r="N327" t="s">
        <v>44</v>
      </c>
      <c r="O327" t="s">
        <v>5763</v>
      </c>
      <c r="P327" t="s">
        <v>46</v>
      </c>
      <c r="Q327" t="s">
        <v>68</v>
      </c>
      <c r="R327" t="s">
        <v>5764</v>
      </c>
      <c r="S327">
        <v>64.14</v>
      </c>
      <c r="T327">
        <v>3</v>
      </c>
      <c r="U327">
        <v>0</v>
      </c>
      <c r="V327">
        <v>16.676400000000001</v>
      </c>
    </row>
    <row r="328" spans="1:22" x14ac:dyDescent="0.3">
      <c r="A328">
        <v>6272</v>
      </c>
      <c r="B328" t="s">
        <v>8795</v>
      </c>
      <c r="C328">
        <v>2014</v>
      </c>
      <c r="D328" s="11">
        <v>41976</v>
      </c>
      <c r="E328" s="11">
        <v>41980</v>
      </c>
      <c r="F328" t="s">
        <v>50</v>
      </c>
      <c r="G328" t="s">
        <v>1532</v>
      </c>
      <c r="H328" t="s">
        <v>1533</v>
      </c>
      <c r="I328" t="s">
        <v>41</v>
      </c>
      <c r="J328" t="s">
        <v>27</v>
      </c>
      <c r="K328" t="s">
        <v>3199</v>
      </c>
      <c r="L328" t="s">
        <v>43</v>
      </c>
      <c r="M328">
        <v>94601</v>
      </c>
      <c r="N328" t="s">
        <v>44</v>
      </c>
      <c r="O328" t="s">
        <v>3552</v>
      </c>
      <c r="P328" t="s">
        <v>46</v>
      </c>
      <c r="Q328" t="s">
        <v>68</v>
      </c>
      <c r="R328" t="s">
        <v>3553</v>
      </c>
      <c r="S328">
        <v>179.89999999999998</v>
      </c>
      <c r="T328">
        <v>5</v>
      </c>
      <c r="U328">
        <v>0</v>
      </c>
      <c r="V328">
        <v>44.974999999999987</v>
      </c>
    </row>
    <row r="329" spans="1:22" x14ac:dyDescent="0.3">
      <c r="A329">
        <v>6245</v>
      </c>
      <c r="B329" t="s">
        <v>8775</v>
      </c>
      <c r="C329">
        <v>2012</v>
      </c>
      <c r="D329" s="11">
        <v>41233</v>
      </c>
      <c r="E329" s="11">
        <v>41238</v>
      </c>
      <c r="F329" t="s">
        <v>50</v>
      </c>
      <c r="G329" t="s">
        <v>6295</v>
      </c>
      <c r="H329" t="s">
        <v>6296</v>
      </c>
      <c r="I329" t="s">
        <v>102</v>
      </c>
      <c r="J329" t="s">
        <v>27</v>
      </c>
      <c r="K329" t="s">
        <v>95</v>
      </c>
      <c r="L329" t="s">
        <v>96</v>
      </c>
      <c r="M329">
        <v>98105</v>
      </c>
      <c r="N329" t="s">
        <v>44</v>
      </c>
      <c r="O329" t="s">
        <v>4669</v>
      </c>
      <c r="P329" t="s">
        <v>46</v>
      </c>
      <c r="Q329" t="s">
        <v>68</v>
      </c>
      <c r="R329" t="s">
        <v>4670</v>
      </c>
      <c r="S329">
        <v>119.03999999999999</v>
      </c>
      <c r="T329">
        <v>6</v>
      </c>
      <c r="U329">
        <v>0</v>
      </c>
      <c r="V329">
        <v>30.950400000000002</v>
      </c>
    </row>
    <row r="330" spans="1:22" x14ac:dyDescent="0.3">
      <c r="A330">
        <v>6231</v>
      </c>
      <c r="B330" t="s">
        <v>8763</v>
      </c>
      <c r="C330">
        <v>2014</v>
      </c>
      <c r="D330" s="11">
        <v>41832</v>
      </c>
      <c r="E330" s="11">
        <v>41838</v>
      </c>
      <c r="F330" t="s">
        <v>50</v>
      </c>
      <c r="G330" t="s">
        <v>4276</v>
      </c>
      <c r="H330" t="s">
        <v>4277</v>
      </c>
      <c r="I330" t="s">
        <v>26</v>
      </c>
      <c r="J330" t="s">
        <v>27</v>
      </c>
      <c r="K330" t="s">
        <v>8764</v>
      </c>
      <c r="L330" t="s">
        <v>489</v>
      </c>
      <c r="M330">
        <v>50701</v>
      </c>
      <c r="N330" t="s">
        <v>105</v>
      </c>
      <c r="O330" t="s">
        <v>3035</v>
      </c>
      <c r="P330" t="s">
        <v>46</v>
      </c>
      <c r="Q330" t="s">
        <v>68</v>
      </c>
      <c r="R330" t="s">
        <v>186</v>
      </c>
      <c r="S330">
        <v>30.32</v>
      </c>
      <c r="T330">
        <v>4</v>
      </c>
      <c r="U330">
        <v>0</v>
      </c>
      <c r="V330">
        <v>11.8248</v>
      </c>
    </row>
    <row r="331" spans="1:22" x14ac:dyDescent="0.3">
      <c r="A331">
        <v>6224</v>
      </c>
      <c r="B331" t="s">
        <v>8758</v>
      </c>
      <c r="C331">
        <v>2014</v>
      </c>
      <c r="D331" s="11">
        <v>41997</v>
      </c>
      <c r="E331" s="11">
        <v>42001</v>
      </c>
      <c r="F331" t="s">
        <v>50</v>
      </c>
      <c r="G331" t="s">
        <v>1835</v>
      </c>
      <c r="H331" t="s">
        <v>1836</v>
      </c>
      <c r="I331" t="s">
        <v>26</v>
      </c>
      <c r="J331" t="s">
        <v>27</v>
      </c>
      <c r="K331" t="s">
        <v>8759</v>
      </c>
      <c r="L331" t="s">
        <v>335</v>
      </c>
      <c r="M331">
        <v>37075</v>
      </c>
      <c r="N331" t="s">
        <v>30</v>
      </c>
      <c r="O331" t="s">
        <v>3530</v>
      </c>
      <c r="P331" t="s">
        <v>46</v>
      </c>
      <c r="Q331" t="s">
        <v>68</v>
      </c>
      <c r="R331" t="s">
        <v>3531</v>
      </c>
      <c r="S331">
        <v>12.263999999999999</v>
      </c>
      <c r="T331">
        <v>7</v>
      </c>
      <c r="U331">
        <v>0.2</v>
      </c>
      <c r="V331">
        <v>1.0730999999999993</v>
      </c>
    </row>
    <row r="332" spans="1:22" x14ac:dyDescent="0.3">
      <c r="A332">
        <v>6189</v>
      </c>
      <c r="B332" t="s">
        <v>8736</v>
      </c>
      <c r="C332">
        <v>2012</v>
      </c>
      <c r="D332" s="11">
        <v>41228</v>
      </c>
      <c r="E332" s="11">
        <v>41230</v>
      </c>
      <c r="F332" t="s">
        <v>188</v>
      </c>
      <c r="G332" t="s">
        <v>1621</v>
      </c>
      <c r="H332" t="s">
        <v>1622</v>
      </c>
      <c r="I332" t="s">
        <v>41</v>
      </c>
      <c r="J332" t="s">
        <v>27</v>
      </c>
      <c r="K332" t="s">
        <v>266</v>
      </c>
      <c r="L332" t="s">
        <v>267</v>
      </c>
      <c r="M332">
        <v>10035</v>
      </c>
      <c r="N332" t="s">
        <v>148</v>
      </c>
      <c r="O332" t="s">
        <v>4132</v>
      </c>
      <c r="P332" t="s">
        <v>46</v>
      </c>
      <c r="Q332" t="s">
        <v>68</v>
      </c>
      <c r="R332" t="s">
        <v>4133</v>
      </c>
      <c r="S332">
        <v>119.03999999999999</v>
      </c>
      <c r="T332">
        <v>6</v>
      </c>
      <c r="U332">
        <v>0</v>
      </c>
      <c r="V332">
        <v>35.711999999999989</v>
      </c>
    </row>
    <row r="333" spans="1:22" x14ac:dyDescent="0.3">
      <c r="A333">
        <v>6186</v>
      </c>
      <c r="B333" t="s">
        <v>8735</v>
      </c>
      <c r="C333">
        <v>2012</v>
      </c>
      <c r="D333" s="11">
        <v>41128</v>
      </c>
      <c r="E333" s="11">
        <v>41133</v>
      </c>
      <c r="F333" t="s">
        <v>50</v>
      </c>
      <c r="G333" t="s">
        <v>5281</v>
      </c>
      <c r="H333" t="s">
        <v>5282</v>
      </c>
      <c r="I333" t="s">
        <v>26</v>
      </c>
      <c r="J333" t="s">
        <v>27</v>
      </c>
      <c r="K333" t="s">
        <v>146</v>
      </c>
      <c r="L333" t="s">
        <v>147</v>
      </c>
      <c r="M333">
        <v>19120</v>
      </c>
      <c r="N333" t="s">
        <v>148</v>
      </c>
      <c r="O333" t="s">
        <v>3206</v>
      </c>
      <c r="P333" t="s">
        <v>46</v>
      </c>
      <c r="Q333" t="s">
        <v>68</v>
      </c>
      <c r="R333" t="s">
        <v>3207</v>
      </c>
      <c r="S333">
        <v>106.8</v>
      </c>
      <c r="T333">
        <v>10</v>
      </c>
      <c r="U333">
        <v>0.2</v>
      </c>
      <c r="V333">
        <v>10.679999999999996</v>
      </c>
    </row>
    <row r="334" spans="1:22" x14ac:dyDescent="0.3">
      <c r="A334">
        <v>6172</v>
      </c>
      <c r="B334" t="s">
        <v>8727</v>
      </c>
      <c r="C334">
        <v>2013</v>
      </c>
      <c r="D334" s="11">
        <v>41628</v>
      </c>
      <c r="E334" s="11">
        <v>41633</v>
      </c>
      <c r="F334" t="s">
        <v>23</v>
      </c>
      <c r="G334" t="s">
        <v>8728</v>
      </c>
      <c r="H334" t="s">
        <v>8729</v>
      </c>
      <c r="I334" t="s">
        <v>41</v>
      </c>
      <c r="J334" t="s">
        <v>27</v>
      </c>
      <c r="K334" t="s">
        <v>266</v>
      </c>
      <c r="L334" t="s">
        <v>267</v>
      </c>
      <c r="M334">
        <v>10035</v>
      </c>
      <c r="N334" t="s">
        <v>148</v>
      </c>
      <c r="O334" t="s">
        <v>3229</v>
      </c>
      <c r="P334" t="s">
        <v>46</v>
      </c>
      <c r="Q334" t="s">
        <v>68</v>
      </c>
      <c r="R334" t="s">
        <v>3230</v>
      </c>
      <c r="S334">
        <v>3.52</v>
      </c>
      <c r="T334">
        <v>2</v>
      </c>
      <c r="U334">
        <v>0</v>
      </c>
      <c r="V334">
        <v>1.0207999999999999</v>
      </c>
    </row>
    <row r="335" spans="1:22" x14ac:dyDescent="0.3">
      <c r="A335">
        <v>6147</v>
      </c>
      <c r="B335" t="s">
        <v>8712</v>
      </c>
      <c r="C335">
        <v>2014</v>
      </c>
      <c r="D335" s="11">
        <v>41965</v>
      </c>
      <c r="E335" s="11">
        <v>41969</v>
      </c>
      <c r="F335" t="s">
        <v>50</v>
      </c>
      <c r="G335" t="s">
        <v>5288</v>
      </c>
      <c r="H335" t="s">
        <v>5289</v>
      </c>
      <c r="I335" t="s">
        <v>41</v>
      </c>
      <c r="J335" t="s">
        <v>27</v>
      </c>
      <c r="K335" t="s">
        <v>127</v>
      </c>
      <c r="L335" t="s">
        <v>43</v>
      </c>
      <c r="M335">
        <v>94122</v>
      </c>
      <c r="N335" t="s">
        <v>44</v>
      </c>
      <c r="O335" t="s">
        <v>1942</v>
      </c>
      <c r="P335" t="s">
        <v>46</v>
      </c>
      <c r="Q335" t="s">
        <v>68</v>
      </c>
      <c r="R335" t="s">
        <v>1943</v>
      </c>
      <c r="S335">
        <v>11.76</v>
      </c>
      <c r="T335">
        <v>4</v>
      </c>
      <c r="U335">
        <v>0</v>
      </c>
      <c r="V335">
        <v>3.1752000000000002</v>
      </c>
    </row>
    <row r="336" spans="1:22" x14ac:dyDescent="0.3">
      <c r="A336">
        <v>6146</v>
      </c>
      <c r="B336" t="s">
        <v>8711</v>
      </c>
      <c r="C336">
        <v>2011</v>
      </c>
      <c r="D336" s="11">
        <v>40899</v>
      </c>
      <c r="E336" s="11">
        <v>40903</v>
      </c>
      <c r="F336" t="s">
        <v>50</v>
      </c>
      <c r="G336" t="s">
        <v>7143</v>
      </c>
      <c r="H336" t="s">
        <v>7144</v>
      </c>
      <c r="I336" t="s">
        <v>26</v>
      </c>
      <c r="J336" t="s">
        <v>27</v>
      </c>
      <c r="K336" t="s">
        <v>630</v>
      </c>
      <c r="L336" t="s">
        <v>43</v>
      </c>
      <c r="M336">
        <v>95123</v>
      </c>
      <c r="N336" t="s">
        <v>44</v>
      </c>
      <c r="O336" t="s">
        <v>1942</v>
      </c>
      <c r="P336" t="s">
        <v>46</v>
      </c>
      <c r="Q336" t="s">
        <v>68</v>
      </c>
      <c r="R336" t="s">
        <v>1943</v>
      </c>
      <c r="S336">
        <v>11.76</v>
      </c>
      <c r="T336">
        <v>4</v>
      </c>
      <c r="U336">
        <v>0</v>
      </c>
      <c r="V336">
        <v>3.1752000000000002</v>
      </c>
    </row>
    <row r="337" spans="1:22" x14ac:dyDescent="0.3">
      <c r="A337">
        <v>6144</v>
      </c>
      <c r="B337" t="s">
        <v>8709</v>
      </c>
      <c r="C337">
        <v>2014</v>
      </c>
      <c r="D337" s="11">
        <v>41830</v>
      </c>
      <c r="E337" s="11">
        <v>41836</v>
      </c>
      <c r="F337" t="s">
        <v>50</v>
      </c>
      <c r="G337" t="s">
        <v>3691</v>
      </c>
      <c r="H337" t="s">
        <v>3692</v>
      </c>
      <c r="I337" t="s">
        <v>26</v>
      </c>
      <c r="J337" t="s">
        <v>27</v>
      </c>
      <c r="K337" t="s">
        <v>1293</v>
      </c>
      <c r="L337" t="s">
        <v>747</v>
      </c>
      <c r="M337">
        <v>6040</v>
      </c>
      <c r="N337" t="s">
        <v>148</v>
      </c>
      <c r="O337" t="s">
        <v>6846</v>
      </c>
      <c r="P337" t="s">
        <v>46</v>
      </c>
      <c r="Q337" t="s">
        <v>68</v>
      </c>
      <c r="R337" t="s">
        <v>6847</v>
      </c>
      <c r="S337">
        <v>119.03999999999999</v>
      </c>
      <c r="T337">
        <v>6</v>
      </c>
      <c r="U337">
        <v>0</v>
      </c>
      <c r="V337">
        <v>48.806400000000011</v>
      </c>
    </row>
    <row r="338" spans="1:22" x14ac:dyDescent="0.3">
      <c r="A338">
        <v>6135</v>
      </c>
      <c r="B338" t="s">
        <v>8703</v>
      </c>
      <c r="C338">
        <v>2013</v>
      </c>
      <c r="D338" s="11">
        <v>41583</v>
      </c>
      <c r="E338" s="11">
        <v>41583</v>
      </c>
      <c r="F338" t="s">
        <v>1290</v>
      </c>
      <c r="G338" t="s">
        <v>5615</v>
      </c>
      <c r="H338" t="s">
        <v>5616</v>
      </c>
      <c r="I338" t="s">
        <v>26</v>
      </c>
      <c r="J338" t="s">
        <v>27</v>
      </c>
      <c r="K338" t="s">
        <v>6923</v>
      </c>
      <c r="L338" t="s">
        <v>43</v>
      </c>
      <c r="M338">
        <v>91911</v>
      </c>
      <c r="N338" t="s">
        <v>44</v>
      </c>
      <c r="O338" t="s">
        <v>1122</v>
      </c>
      <c r="P338" t="s">
        <v>46</v>
      </c>
      <c r="Q338" t="s">
        <v>68</v>
      </c>
      <c r="R338" t="s">
        <v>1123</v>
      </c>
      <c r="S338">
        <v>192.8</v>
      </c>
      <c r="T338">
        <v>4</v>
      </c>
      <c r="U338">
        <v>0</v>
      </c>
      <c r="V338">
        <v>55.911999999999978</v>
      </c>
    </row>
    <row r="339" spans="1:22" x14ac:dyDescent="0.3">
      <c r="A339">
        <v>6120</v>
      </c>
      <c r="B339" t="s">
        <v>8686</v>
      </c>
      <c r="C339">
        <v>2014</v>
      </c>
      <c r="D339" s="11">
        <v>41902</v>
      </c>
      <c r="E339" s="11">
        <v>41908</v>
      </c>
      <c r="F339" t="s">
        <v>50</v>
      </c>
      <c r="G339" t="s">
        <v>2765</v>
      </c>
      <c r="H339" t="s">
        <v>2766</v>
      </c>
      <c r="I339" t="s">
        <v>41</v>
      </c>
      <c r="J339" t="s">
        <v>27</v>
      </c>
      <c r="K339" t="s">
        <v>318</v>
      </c>
      <c r="L339" t="s">
        <v>420</v>
      </c>
      <c r="M339">
        <v>97477</v>
      </c>
      <c r="N339" t="s">
        <v>44</v>
      </c>
      <c r="O339" t="s">
        <v>4245</v>
      </c>
      <c r="P339" t="s">
        <v>46</v>
      </c>
      <c r="Q339" t="s">
        <v>68</v>
      </c>
      <c r="R339" t="s">
        <v>4246</v>
      </c>
      <c r="S339">
        <v>23.832000000000001</v>
      </c>
      <c r="T339">
        <v>3</v>
      </c>
      <c r="U339">
        <v>0.2</v>
      </c>
      <c r="V339">
        <v>6.5538000000000007</v>
      </c>
    </row>
    <row r="340" spans="1:22" x14ac:dyDescent="0.3">
      <c r="A340">
        <v>6106</v>
      </c>
      <c r="B340" t="s">
        <v>8677</v>
      </c>
      <c r="C340">
        <v>2012</v>
      </c>
      <c r="D340" s="11">
        <v>41078</v>
      </c>
      <c r="E340" s="11">
        <v>41082</v>
      </c>
      <c r="F340" t="s">
        <v>50</v>
      </c>
      <c r="G340" t="s">
        <v>3389</v>
      </c>
      <c r="H340" t="s">
        <v>3390</v>
      </c>
      <c r="I340" t="s">
        <v>41</v>
      </c>
      <c r="J340" t="s">
        <v>27</v>
      </c>
      <c r="K340" t="s">
        <v>1419</v>
      </c>
      <c r="L340" t="s">
        <v>54</v>
      </c>
      <c r="M340">
        <v>33178</v>
      </c>
      <c r="N340" t="s">
        <v>30</v>
      </c>
      <c r="O340" t="s">
        <v>1264</v>
      </c>
      <c r="P340" t="s">
        <v>46</v>
      </c>
      <c r="Q340" t="s">
        <v>68</v>
      </c>
      <c r="R340" t="s">
        <v>1265</v>
      </c>
      <c r="S340">
        <v>13.632</v>
      </c>
      <c r="T340">
        <v>4</v>
      </c>
      <c r="U340">
        <v>0.2</v>
      </c>
      <c r="V340">
        <v>3.5783999999999998</v>
      </c>
    </row>
    <row r="341" spans="1:22" x14ac:dyDescent="0.3">
      <c r="A341">
        <v>6084</v>
      </c>
      <c r="B341" t="s">
        <v>8669</v>
      </c>
      <c r="C341">
        <v>2013</v>
      </c>
      <c r="D341" s="11">
        <v>41601</v>
      </c>
      <c r="E341" s="11">
        <v>41606</v>
      </c>
      <c r="F341" t="s">
        <v>50</v>
      </c>
      <c r="G341" t="s">
        <v>1645</v>
      </c>
      <c r="H341" t="s">
        <v>1646</v>
      </c>
      <c r="I341" t="s">
        <v>26</v>
      </c>
      <c r="J341" t="s">
        <v>27</v>
      </c>
      <c r="K341" t="s">
        <v>184</v>
      </c>
      <c r="L341" t="s">
        <v>104</v>
      </c>
      <c r="M341">
        <v>77095</v>
      </c>
      <c r="N341" t="s">
        <v>105</v>
      </c>
      <c r="O341" t="s">
        <v>7097</v>
      </c>
      <c r="P341" t="s">
        <v>46</v>
      </c>
      <c r="Q341" t="s">
        <v>68</v>
      </c>
      <c r="R341" t="s">
        <v>7098</v>
      </c>
      <c r="S341">
        <v>23.616</v>
      </c>
      <c r="T341">
        <v>9</v>
      </c>
      <c r="U341">
        <v>0.2</v>
      </c>
      <c r="V341">
        <v>2.6567999999999969</v>
      </c>
    </row>
    <row r="342" spans="1:22" x14ac:dyDescent="0.3">
      <c r="A342">
        <v>341</v>
      </c>
      <c r="B342" t="s">
        <v>1231</v>
      </c>
      <c r="C342">
        <v>2011</v>
      </c>
      <c r="D342" s="11">
        <v>40646</v>
      </c>
      <c r="E342" s="1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
      <c r="A343">
        <v>6062</v>
      </c>
      <c r="B343" t="s">
        <v>8655</v>
      </c>
      <c r="C343">
        <v>2012</v>
      </c>
      <c r="D343" s="11">
        <v>41009</v>
      </c>
      <c r="E343" s="11">
        <v>41015</v>
      </c>
      <c r="F343" t="s">
        <v>50</v>
      </c>
      <c r="G343" t="s">
        <v>2161</v>
      </c>
      <c r="H343" t="s">
        <v>2162</v>
      </c>
      <c r="I343" t="s">
        <v>102</v>
      </c>
      <c r="J343" t="s">
        <v>27</v>
      </c>
      <c r="K343" t="s">
        <v>389</v>
      </c>
      <c r="L343" t="s">
        <v>267</v>
      </c>
      <c r="M343">
        <v>14609</v>
      </c>
      <c r="N343" t="s">
        <v>148</v>
      </c>
      <c r="O343" t="s">
        <v>1128</v>
      </c>
      <c r="P343" t="s">
        <v>46</v>
      </c>
      <c r="Q343" t="s">
        <v>68</v>
      </c>
      <c r="R343" t="s">
        <v>1129</v>
      </c>
      <c r="S343">
        <v>14.669999999999998</v>
      </c>
      <c r="T343">
        <v>3</v>
      </c>
      <c r="U343">
        <v>0</v>
      </c>
      <c r="V343">
        <v>6.0147000000000004</v>
      </c>
    </row>
    <row r="344" spans="1:22" x14ac:dyDescent="0.3">
      <c r="A344">
        <v>6051</v>
      </c>
      <c r="B344" t="s">
        <v>8648</v>
      </c>
      <c r="C344">
        <v>2012</v>
      </c>
      <c r="D344" s="11">
        <v>41024</v>
      </c>
      <c r="E344" s="11">
        <v>41029</v>
      </c>
      <c r="F344" t="s">
        <v>50</v>
      </c>
      <c r="G344" t="s">
        <v>8649</v>
      </c>
      <c r="H344" t="s">
        <v>8650</v>
      </c>
      <c r="I344" t="s">
        <v>26</v>
      </c>
      <c r="J344" t="s">
        <v>27</v>
      </c>
      <c r="K344" t="s">
        <v>2548</v>
      </c>
      <c r="L344" t="s">
        <v>114</v>
      </c>
      <c r="M344">
        <v>53209</v>
      </c>
      <c r="N344" t="s">
        <v>105</v>
      </c>
      <c r="O344" t="s">
        <v>1313</v>
      </c>
      <c r="P344" t="s">
        <v>46</v>
      </c>
      <c r="Q344" t="s">
        <v>68</v>
      </c>
      <c r="R344" t="s">
        <v>1314</v>
      </c>
      <c r="S344">
        <v>57.75</v>
      </c>
      <c r="T344">
        <v>5</v>
      </c>
      <c r="U344">
        <v>0</v>
      </c>
      <c r="V344">
        <v>16.170000000000002</v>
      </c>
    </row>
    <row r="345" spans="1:22" x14ac:dyDescent="0.3">
      <c r="A345">
        <v>6040</v>
      </c>
      <c r="B345" t="s">
        <v>8638</v>
      </c>
      <c r="C345">
        <v>2013</v>
      </c>
      <c r="D345" s="11">
        <v>41522</v>
      </c>
      <c r="E345" s="11">
        <v>41526</v>
      </c>
      <c r="F345" t="s">
        <v>50</v>
      </c>
      <c r="G345" t="s">
        <v>7158</v>
      </c>
      <c r="H345" t="s">
        <v>7159</v>
      </c>
      <c r="I345" t="s">
        <v>26</v>
      </c>
      <c r="J345" t="s">
        <v>27</v>
      </c>
      <c r="K345" t="s">
        <v>7970</v>
      </c>
      <c r="L345" t="s">
        <v>29</v>
      </c>
      <c r="M345">
        <v>40324</v>
      </c>
      <c r="N345" t="s">
        <v>30</v>
      </c>
      <c r="O345" t="s">
        <v>5170</v>
      </c>
      <c r="P345" t="s">
        <v>46</v>
      </c>
      <c r="Q345" t="s">
        <v>68</v>
      </c>
      <c r="R345" t="s">
        <v>5171</v>
      </c>
      <c r="S345">
        <v>5.28</v>
      </c>
      <c r="T345">
        <v>3</v>
      </c>
      <c r="U345">
        <v>0</v>
      </c>
      <c r="V345">
        <v>2.5343999999999998</v>
      </c>
    </row>
    <row r="346" spans="1:22" x14ac:dyDescent="0.3">
      <c r="A346">
        <v>6030</v>
      </c>
      <c r="B346" t="s">
        <v>8631</v>
      </c>
      <c r="C346">
        <v>2013</v>
      </c>
      <c r="D346" s="11">
        <v>41593</v>
      </c>
      <c r="E346" s="11">
        <v>41594</v>
      </c>
      <c r="F346" t="s">
        <v>188</v>
      </c>
      <c r="G346" t="s">
        <v>5562</v>
      </c>
      <c r="H346" t="s">
        <v>5563</v>
      </c>
      <c r="I346" t="s">
        <v>26</v>
      </c>
      <c r="J346" t="s">
        <v>27</v>
      </c>
      <c r="K346" t="s">
        <v>42</v>
      </c>
      <c r="L346" t="s">
        <v>43</v>
      </c>
      <c r="M346">
        <v>90049</v>
      </c>
      <c r="N346" t="s">
        <v>44</v>
      </c>
      <c r="O346" t="s">
        <v>3716</v>
      </c>
      <c r="P346" t="s">
        <v>46</v>
      </c>
      <c r="Q346" t="s">
        <v>68</v>
      </c>
      <c r="R346" t="s">
        <v>3717</v>
      </c>
      <c r="S346">
        <v>9.84</v>
      </c>
      <c r="T346">
        <v>3</v>
      </c>
      <c r="U346">
        <v>0</v>
      </c>
      <c r="V346">
        <v>2.8535999999999988</v>
      </c>
    </row>
    <row r="347" spans="1:22" x14ac:dyDescent="0.3">
      <c r="A347">
        <v>6029</v>
      </c>
      <c r="B347" t="s">
        <v>8630</v>
      </c>
      <c r="C347">
        <v>2013</v>
      </c>
      <c r="D347" s="11">
        <v>41598</v>
      </c>
      <c r="E347" s="11">
        <v>41600</v>
      </c>
      <c r="F347" t="s">
        <v>188</v>
      </c>
      <c r="G347" t="s">
        <v>2474</v>
      </c>
      <c r="H347" t="s">
        <v>2475</v>
      </c>
      <c r="I347" t="s">
        <v>26</v>
      </c>
      <c r="J347" t="s">
        <v>27</v>
      </c>
      <c r="K347" t="s">
        <v>1521</v>
      </c>
      <c r="L347" t="s">
        <v>88</v>
      </c>
      <c r="M347">
        <v>28540</v>
      </c>
      <c r="N347" t="s">
        <v>30</v>
      </c>
      <c r="O347" t="s">
        <v>2662</v>
      </c>
      <c r="P347" t="s">
        <v>46</v>
      </c>
      <c r="Q347" t="s">
        <v>68</v>
      </c>
      <c r="R347" t="s">
        <v>2663</v>
      </c>
      <c r="S347">
        <v>18.48</v>
      </c>
      <c r="T347">
        <v>2</v>
      </c>
      <c r="U347">
        <v>0.2</v>
      </c>
      <c r="V347">
        <v>6.0059999999999993</v>
      </c>
    </row>
    <row r="348" spans="1:22" x14ac:dyDescent="0.3">
      <c r="A348">
        <v>347</v>
      </c>
      <c r="B348" t="s">
        <v>1241</v>
      </c>
      <c r="C348">
        <v>2014</v>
      </c>
      <c r="D348" s="11">
        <v>41829</v>
      </c>
      <c r="E348" s="1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
      <c r="A349">
        <v>5954</v>
      </c>
      <c r="B349" t="s">
        <v>8593</v>
      </c>
      <c r="C349">
        <v>2011</v>
      </c>
      <c r="D349" s="11">
        <v>40632</v>
      </c>
      <c r="E349" s="11">
        <v>40633</v>
      </c>
      <c r="F349" t="s">
        <v>188</v>
      </c>
      <c r="G349" t="s">
        <v>7287</v>
      </c>
      <c r="H349" t="s">
        <v>7288</v>
      </c>
      <c r="I349" t="s">
        <v>41</v>
      </c>
      <c r="J349" t="s">
        <v>27</v>
      </c>
      <c r="K349" t="s">
        <v>266</v>
      </c>
      <c r="L349" t="s">
        <v>267</v>
      </c>
      <c r="M349">
        <v>10009</v>
      </c>
      <c r="N349" t="s">
        <v>148</v>
      </c>
      <c r="O349" t="s">
        <v>7845</v>
      </c>
      <c r="P349" t="s">
        <v>46</v>
      </c>
      <c r="Q349" t="s">
        <v>68</v>
      </c>
      <c r="R349" t="s">
        <v>7846</v>
      </c>
      <c r="S349">
        <v>10.5</v>
      </c>
      <c r="T349">
        <v>5</v>
      </c>
      <c r="U349">
        <v>0</v>
      </c>
      <c r="V349">
        <v>2.9400000000000004</v>
      </c>
    </row>
    <row r="350" spans="1:22" x14ac:dyDescent="0.3">
      <c r="A350">
        <v>349</v>
      </c>
      <c r="B350" t="s">
        <v>1241</v>
      </c>
      <c r="C350">
        <v>2014</v>
      </c>
      <c r="D350" s="11">
        <v>41829</v>
      </c>
      <c r="E350" s="1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5942</v>
      </c>
      <c r="B351" t="s">
        <v>8584</v>
      </c>
      <c r="C351">
        <v>2014</v>
      </c>
      <c r="D351" s="11">
        <v>41925</v>
      </c>
      <c r="E351" s="11">
        <v>41927</v>
      </c>
      <c r="F351" t="s">
        <v>23</v>
      </c>
      <c r="G351" t="s">
        <v>2940</v>
      </c>
      <c r="H351" t="s">
        <v>2941</v>
      </c>
      <c r="I351" t="s">
        <v>26</v>
      </c>
      <c r="J351" t="s">
        <v>27</v>
      </c>
      <c r="K351" t="s">
        <v>42</v>
      </c>
      <c r="L351" t="s">
        <v>43</v>
      </c>
      <c r="M351">
        <v>90049</v>
      </c>
      <c r="N351" t="s">
        <v>44</v>
      </c>
      <c r="O351" t="s">
        <v>586</v>
      </c>
      <c r="P351" t="s">
        <v>46</v>
      </c>
      <c r="Q351" t="s">
        <v>68</v>
      </c>
      <c r="R351" t="s">
        <v>587</v>
      </c>
      <c r="S351">
        <v>5.88</v>
      </c>
      <c r="T351">
        <v>2</v>
      </c>
      <c r="U351">
        <v>0</v>
      </c>
      <c r="V351">
        <v>1.5876000000000001</v>
      </c>
    </row>
    <row r="352" spans="1:22" x14ac:dyDescent="0.3">
      <c r="A352">
        <v>5925</v>
      </c>
      <c r="B352" t="s">
        <v>8577</v>
      </c>
      <c r="C352">
        <v>2014</v>
      </c>
      <c r="D352" s="11">
        <v>41963</v>
      </c>
      <c r="E352" s="11">
        <v>41966</v>
      </c>
      <c r="F352" t="s">
        <v>23</v>
      </c>
      <c r="G352" t="s">
        <v>5081</v>
      </c>
      <c r="H352" t="s">
        <v>5082</v>
      </c>
      <c r="I352" t="s">
        <v>26</v>
      </c>
      <c r="J352" t="s">
        <v>27</v>
      </c>
      <c r="K352" t="s">
        <v>318</v>
      </c>
      <c r="L352" t="s">
        <v>319</v>
      </c>
      <c r="M352">
        <v>22153</v>
      </c>
      <c r="N352" t="s">
        <v>30</v>
      </c>
      <c r="O352" t="s">
        <v>4991</v>
      </c>
      <c r="P352" t="s">
        <v>46</v>
      </c>
      <c r="Q352" t="s">
        <v>68</v>
      </c>
      <c r="R352" t="s">
        <v>4992</v>
      </c>
      <c r="S352">
        <v>22.959999999999997</v>
      </c>
      <c r="T352">
        <v>7</v>
      </c>
      <c r="U352">
        <v>0</v>
      </c>
      <c r="V352">
        <v>6.6583999999999968</v>
      </c>
    </row>
    <row r="353" spans="1:22" x14ac:dyDescent="0.3">
      <c r="A353">
        <v>5876</v>
      </c>
      <c r="B353" t="s">
        <v>8547</v>
      </c>
      <c r="C353">
        <v>2012</v>
      </c>
      <c r="D353" s="11">
        <v>41006</v>
      </c>
      <c r="E353" s="11">
        <v>41008</v>
      </c>
      <c r="F353" t="s">
        <v>188</v>
      </c>
      <c r="G353" t="s">
        <v>751</v>
      </c>
      <c r="H353" t="s">
        <v>752</v>
      </c>
      <c r="I353" t="s">
        <v>102</v>
      </c>
      <c r="J353" t="s">
        <v>27</v>
      </c>
      <c r="K353" t="s">
        <v>146</v>
      </c>
      <c r="L353" t="s">
        <v>147</v>
      </c>
      <c r="M353">
        <v>19140</v>
      </c>
      <c r="N353" t="s">
        <v>148</v>
      </c>
      <c r="O353" t="s">
        <v>2190</v>
      </c>
      <c r="P353" t="s">
        <v>46</v>
      </c>
      <c r="Q353" t="s">
        <v>68</v>
      </c>
      <c r="R353" t="s">
        <v>2191</v>
      </c>
      <c r="S353">
        <v>11.736000000000001</v>
      </c>
      <c r="T353">
        <v>3</v>
      </c>
      <c r="U353">
        <v>0.2</v>
      </c>
      <c r="V353">
        <v>1.0268999999999999</v>
      </c>
    </row>
    <row r="354" spans="1:22" x14ac:dyDescent="0.3">
      <c r="A354">
        <v>5868</v>
      </c>
      <c r="B354" t="s">
        <v>8539</v>
      </c>
      <c r="C354">
        <v>2013</v>
      </c>
      <c r="D354" s="11">
        <v>41278</v>
      </c>
      <c r="E354" s="11">
        <v>41282</v>
      </c>
      <c r="F354" t="s">
        <v>50</v>
      </c>
      <c r="G354" t="s">
        <v>1131</v>
      </c>
      <c r="H354" t="s">
        <v>1132</v>
      </c>
      <c r="I354" t="s">
        <v>41</v>
      </c>
      <c r="J354" t="s">
        <v>27</v>
      </c>
      <c r="K354" t="s">
        <v>146</v>
      </c>
      <c r="L354" t="s">
        <v>147</v>
      </c>
      <c r="M354">
        <v>19143</v>
      </c>
      <c r="N354" t="s">
        <v>148</v>
      </c>
      <c r="O354" t="s">
        <v>1987</v>
      </c>
      <c r="P354" t="s">
        <v>46</v>
      </c>
      <c r="Q354" t="s">
        <v>68</v>
      </c>
      <c r="R354" t="s">
        <v>1988</v>
      </c>
      <c r="S354">
        <v>4.6719999999999997</v>
      </c>
      <c r="T354">
        <v>1</v>
      </c>
      <c r="U354">
        <v>0.2</v>
      </c>
      <c r="V354">
        <v>0.58399999999999985</v>
      </c>
    </row>
    <row r="355" spans="1:22" x14ac:dyDescent="0.3">
      <c r="A355">
        <v>5866</v>
      </c>
      <c r="B355" t="s">
        <v>8538</v>
      </c>
      <c r="C355">
        <v>2011</v>
      </c>
      <c r="D355" s="11">
        <v>40760</v>
      </c>
      <c r="E355" s="11">
        <v>40762</v>
      </c>
      <c r="F355" t="s">
        <v>23</v>
      </c>
      <c r="G355" t="s">
        <v>5300</v>
      </c>
      <c r="H355" t="s">
        <v>5301</v>
      </c>
      <c r="I355" t="s">
        <v>41</v>
      </c>
      <c r="J355" t="s">
        <v>27</v>
      </c>
      <c r="K355" t="s">
        <v>4608</v>
      </c>
      <c r="L355" t="s">
        <v>747</v>
      </c>
      <c r="M355">
        <v>6450</v>
      </c>
      <c r="N355" t="s">
        <v>148</v>
      </c>
      <c r="O355" t="s">
        <v>7069</v>
      </c>
      <c r="P355" t="s">
        <v>46</v>
      </c>
      <c r="Q355" t="s">
        <v>68</v>
      </c>
      <c r="R355" t="s">
        <v>7070</v>
      </c>
      <c r="S355">
        <v>4.5599999999999996</v>
      </c>
      <c r="T355">
        <v>2</v>
      </c>
      <c r="U355">
        <v>0</v>
      </c>
      <c r="V355">
        <v>2.0064000000000002</v>
      </c>
    </row>
    <row r="356" spans="1:22" x14ac:dyDescent="0.3">
      <c r="A356">
        <v>5864</v>
      </c>
      <c r="B356" t="s">
        <v>8535</v>
      </c>
      <c r="C356">
        <v>2013</v>
      </c>
      <c r="D356" s="11">
        <v>41396</v>
      </c>
      <c r="E356" s="11">
        <v>41399</v>
      </c>
      <c r="F356" t="s">
        <v>23</v>
      </c>
      <c r="G356" t="s">
        <v>5677</v>
      </c>
      <c r="H356" t="s">
        <v>5678</v>
      </c>
      <c r="I356" t="s">
        <v>26</v>
      </c>
      <c r="J356" t="s">
        <v>27</v>
      </c>
      <c r="K356" t="s">
        <v>5141</v>
      </c>
      <c r="L356" t="s">
        <v>1707</v>
      </c>
      <c r="M356">
        <v>72209</v>
      </c>
      <c r="N356" t="s">
        <v>30</v>
      </c>
      <c r="O356" t="s">
        <v>3118</v>
      </c>
      <c r="P356" t="s">
        <v>46</v>
      </c>
      <c r="Q356" t="s">
        <v>68</v>
      </c>
      <c r="R356" t="s">
        <v>3119</v>
      </c>
      <c r="S356">
        <v>11.16</v>
      </c>
      <c r="T356">
        <v>2</v>
      </c>
      <c r="U356">
        <v>0</v>
      </c>
      <c r="V356">
        <v>4.3524000000000003</v>
      </c>
    </row>
    <row r="357" spans="1:22" x14ac:dyDescent="0.3">
      <c r="A357">
        <v>5829</v>
      </c>
      <c r="B357" t="s">
        <v>8511</v>
      </c>
      <c r="C357">
        <v>2014</v>
      </c>
      <c r="D357" s="11">
        <v>41886</v>
      </c>
      <c r="E357" s="11">
        <v>41889</v>
      </c>
      <c r="F357" t="s">
        <v>23</v>
      </c>
      <c r="G357" t="s">
        <v>6295</v>
      </c>
      <c r="H357" t="s">
        <v>6296</v>
      </c>
      <c r="I357" t="s">
        <v>102</v>
      </c>
      <c r="J357" t="s">
        <v>27</v>
      </c>
      <c r="K357" t="s">
        <v>266</v>
      </c>
      <c r="L357" t="s">
        <v>267</v>
      </c>
      <c r="M357">
        <v>10035</v>
      </c>
      <c r="N357" t="s">
        <v>148</v>
      </c>
      <c r="O357" t="s">
        <v>4223</v>
      </c>
      <c r="P357" t="s">
        <v>46</v>
      </c>
      <c r="Q357" t="s">
        <v>68</v>
      </c>
      <c r="R357" t="s">
        <v>4224</v>
      </c>
      <c r="S357">
        <v>5.56</v>
      </c>
      <c r="T357">
        <v>2</v>
      </c>
      <c r="U357">
        <v>0</v>
      </c>
      <c r="V357">
        <v>2.2239999999999998</v>
      </c>
    </row>
    <row r="358" spans="1:22" x14ac:dyDescent="0.3">
      <c r="A358">
        <v>357</v>
      </c>
      <c r="B358" t="s">
        <v>1257</v>
      </c>
      <c r="C358">
        <v>2013</v>
      </c>
      <c r="D358" s="11">
        <v>41373</v>
      </c>
      <c r="E358" s="1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5809</v>
      </c>
      <c r="B359" t="s">
        <v>8500</v>
      </c>
      <c r="C359">
        <v>2013</v>
      </c>
      <c r="D359" s="11">
        <v>41522</v>
      </c>
      <c r="E359" s="11">
        <v>41525</v>
      </c>
      <c r="F359" t="s">
        <v>23</v>
      </c>
      <c r="G359" t="s">
        <v>951</v>
      </c>
      <c r="H359" t="s">
        <v>952</v>
      </c>
      <c r="I359" t="s">
        <v>26</v>
      </c>
      <c r="J359" t="s">
        <v>27</v>
      </c>
      <c r="K359" t="s">
        <v>5137</v>
      </c>
      <c r="L359" t="s">
        <v>335</v>
      </c>
      <c r="M359">
        <v>37918</v>
      </c>
      <c r="N359" t="s">
        <v>30</v>
      </c>
      <c r="O359" t="s">
        <v>6846</v>
      </c>
      <c r="P359" t="s">
        <v>46</v>
      </c>
      <c r="Q359" t="s">
        <v>68</v>
      </c>
      <c r="R359" t="s">
        <v>6847</v>
      </c>
      <c r="S359">
        <v>31.744</v>
      </c>
      <c r="T359">
        <v>2</v>
      </c>
      <c r="U359">
        <v>0.2</v>
      </c>
      <c r="V359">
        <v>8.3328000000000024</v>
      </c>
    </row>
    <row r="360" spans="1:22" x14ac:dyDescent="0.3">
      <c r="A360">
        <v>5804</v>
      </c>
      <c r="B360" t="s">
        <v>8498</v>
      </c>
      <c r="C360">
        <v>2014</v>
      </c>
      <c r="D360" s="11">
        <v>41772</v>
      </c>
      <c r="E360" s="11">
        <v>41779</v>
      </c>
      <c r="F360" t="s">
        <v>50</v>
      </c>
      <c r="G360" t="s">
        <v>5925</v>
      </c>
      <c r="H360" t="s">
        <v>5926</v>
      </c>
      <c r="I360" t="s">
        <v>102</v>
      </c>
      <c r="J360" t="s">
        <v>27</v>
      </c>
      <c r="K360" t="s">
        <v>318</v>
      </c>
      <c r="L360" t="s">
        <v>498</v>
      </c>
      <c r="M360">
        <v>45503</v>
      </c>
      <c r="N360" t="s">
        <v>148</v>
      </c>
      <c r="O360" t="s">
        <v>4162</v>
      </c>
      <c r="P360" t="s">
        <v>46</v>
      </c>
      <c r="Q360" t="s">
        <v>68</v>
      </c>
      <c r="R360" t="s">
        <v>4163</v>
      </c>
      <c r="S360">
        <v>10.272000000000002</v>
      </c>
      <c r="T360">
        <v>3</v>
      </c>
      <c r="U360">
        <v>0.2</v>
      </c>
      <c r="V360">
        <v>1.1555999999999984</v>
      </c>
    </row>
    <row r="361" spans="1:22" x14ac:dyDescent="0.3">
      <c r="A361">
        <v>5788</v>
      </c>
      <c r="B361" t="s">
        <v>8489</v>
      </c>
      <c r="C361">
        <v>2014</v>
      </c>
      <c r="D361" s="11">
        <v>41915</v>
      </c>
      <c r="E361" s="11">
        <v>41921</v>
      </c>
      <c r="F361" t="s">
        <v>50</v>
      </c>
      <c r="G361" t="s">
        <v>8309</v>
      </c>
      <c r="H361" t="s">
        <v>8310</v>
      </c>
      <c r="I361" t="s">
        <v>26</v>
      </c>
      <c r="J361" t="s">
        <v>27</v>
      </c>
      <c r="K361" t="s">
        <v>318</v>
      </c>
      <c r="L361" t="s">
        <v>420</v>
      </c>
      <c r="M361">
        <v>97477</v>
      </c>
      <c r="N361" t="s">
        <v>44</v>
      </c>
      <c r="O361" t="s">
        <v>5718</v>
      </c>
      <c r="P361" t="s">
        <v>46</v>
      </c>
      <c r="Q361" t="s">
        <v>68</v>
      </c>
      <c r="R361" t="s">
        <v>5719</v>
      </c>
      <c r="S361">
        <v>95.143999999999991</v>
      </c>
      <c r="T361">
        <v>7</v>
      </c>
      <c r="U361">
        <v>0.2</v>
      </c>
      <c r="V361">
        <v>10.703699999999987</v>
      </c>
    </row>
    <row r="362" spans="1:22" x14ac:dyDescent="0.3">
      <c r="A362">
        <v>5782</v>
      </c>
      <c r="B362" t="s">
        <v>8487</v>
      </c>
      <c r="C362">
        <v>2012</v>
      </c>
      <c r="D362" s="11">
        <v>41255</v>
      </c>
      <c r="E362" s="11">
        <v>41259</v>
      </c>
      <c r="F362" t="s">
        <v>23</v>
      </c>
      <c r="G362" t="s">
        <v>1655</v>
      </c>
      <c r="H362" t="s">
        <v>1656</v>
      </c>
      <c r="I362" t="s">
        <v>26</v>
      </c>
      <c r="J362" t="s">
        <v>27</v>
      </c>
      <c r="K362" t="s">
        <v>8488</v>
      </c>
      <c r="L362" t="s">
        <v>43</v>
      </c>
      <c r="M362">
        <v>95928</v>
      </c>
      <c r="N362" t="s">
        <v>44</v>
      </c>
      <c r="O362" t="s">
        <v>640</v>
      </c>
      <c r="P362" t="s">
        <v>46</v>
      </c>
      <c r="Q362" t="s">
        <v>68</v>
      </c>
      <c r="R362" t="s">
        <v>641</v>
      </c>
      <c r="S362">
        <v>2.21</v>
      </c>
      <c r="T362">
        <v>1</v>
      </c>
      <c r="U362">
        <v>0</v>
      </c>
      <c r="V362">
        <v>0.59670000000000001</v>
      </c>
    </row>
    <row r="363" spans="1:22" x14ac:dyDescent="0.3">
      <c r="A363">
        <v>5779</v>
      </c>
      <c r="B363" t="s">
        <v>8483</v>
      </c>
      <c r="C363">
        <v>2011</v>
      </c>
      <c r="D363" s="11">
        <v>40858</v>
      </c>
      <c r="E363" s="11">
        <v>40865</v>
      </c>
      <c r="F363" t="s">
        <v>50</v>
      </c>
      <c r="G363" t="s">
        <v>2287</v>
      </c>
      <c r="H363" t="s">
        <v>2288</v>
      </c>
      <c r="I363" t="s">
        <v>26</v>
      </c>
      <c r="J363" t="s">
        <v>27</v>
      </c>
      <c r="K363" t="s">
        <v>42</v>
      </c>
      <c r="L363" t="s">
        <v>43</v>
      </c>
      <c r="M363">
        <v>90008</v>
      </c>
      <c r="N363" t="s">
        <v>44</v>
      </c>
      <c r="O363" t="s">
        <v>1567</v>
      </c>
      <c r="P363" t="s">
        <v>46</v>
      </c>
      <c r="Q363" t="s">
        <v>68</v>
      </c>
      <c r="R363" t="s">
        <v>1568</v>
      </c>
      <c r="S363">
        <v>30.48</v>
      </c>
      <c r="T363">
        <v>3</v>
      </c>
      <c r="U363">
        <v>0</v>
      </c>
      <c r="V363">
        <v>7.9248000000000012</v>
      </c>
    </row>
    <row r="364" spans="1:22" x14ac:dyDescent="0.3">
      <c r="A364">
        <v>5755</v>
      </c>
      <c r="B364" t="s">
        <v>8461</v>
      </c>
      <c r="C364">
        <v>2012</v>
      </c>
      <c r="D364" s="11">
        <v>40997</v>
      </c>
      <c r="E364" s="11">
        <v>41002</v>
      </c>
      <c r="F364" t="s">
        <v>23</v>
      </c>
      <c r="G364" t="s">
        <v>2009</v>
      </c>
      <c r="H364" t="s">
        <v>2010</v>
      </c>
      <c r="I364" t="s">
        <v>26</v>
      </c>
      <c r="J364" t="s">
        <v>27</v>
      </c>
      <c r="K364" t="s">
        <v>318</v>
      </c>
      <c r="L364" t="s">
        <v>319</v>
      </c>
      <c r="M364">
        <v>22153</v>
      </c>
      <c r="N364" t="s">
        <v>30</v>
      </c>
      <c r="O364" t="s">
        <v>1282</v>
      </c>
      <c r="P364" t="s">
        <v>46</v>
      </c>
      <c r="Q364" t="s">
        <v>68</v>
      </c>
      <c r="R364" t="s">
        <v>1283</v>
      </c>
      <c r="S364">
        <v>5.56</v>
      </c>
      <c r="T364">
        <v>2</v>
      </c>
      <c r="U364">
        <v>0</v>
      </c>
      <c r="V364">
        <v>1.4455999999999998</v>
      </c>
    </row>
    <row r="365" spans="1:22" x14ac:dyDescent="0.3">
      <c r="A365">
        <v>364</v>
      </c>
      <c r="B365" t="s">
        <v>1277</v>
      </c>
      <c r="C365">
        <v>2014</v>
      </c>
      <c r="D365" s="11">
        <v>41908</v>
      </c>
      <c r="E365" s="1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
      <c r="A366">
        <v>5703</v>
      </c>
      <c r="B366" t="s">
        <v>8432</v>
      </c>
      <c r="C366">
        <v>2011</v>
      </c>
      <c r="D366" s="11">
        <v>40891</v>
      </c>
      <c r="E366" s="11">
        <v>40898</v>
      </c>
      <c r="F366" t="s">
        <v>50</v>
      </c>
      <c r="G366" t="s">
        <v>2370</v>
      </c>
      <c r="H366" t="s">
        <v>2371</v>
      </c>
      <c r="I366" t="s">
        <v>26</v>
      </c>
      <c r="J366" t="s">
        <v>27</v>
      </c>
      <c r="K366" t="s">
        <v>5178</v>
      </c>
      <c r="L366" t="s">
        <v>498</v>
      </c>
      <c r="M366">
        <v>43302</v>
      </c>
      <c r="N366" t="s">
        <v>148</v>
      </c>
      <c r="O366" t="s">
        <v>3716</v>
      </c>
      <c r="P366" t="s">
        <v>46</v>
      </c>
      <c r="Q366" t="s">
        <v>68</v>
      </c>
      <c r="R366" t="s">
        <v>3717</v>
      </c>
      <c r="S366">
        <v>2.6240000000000001</v>
      </c>
      <c r="T366">
        <v>1</v>
      </c>
      <c r="U366">
        <v>0.2</v>
      </c>
      <c r="V366">
        <v>0.29519999999999957</v>
      </c>
    </row>
    <row r="367" spans="1:22" x14ac:dyDescent="0.3">
      <c r="A367">
        <v>5691</v>
      </c>
      <c r="B367" t="s">
        <v>8426</v>
      </c>
      <c r="C367">
        <v>2012</v>
      </c>
      <c r="D367" s="11">
        <v>41253</v>
      </c>
      <c r="E367" s="11">
        <v>41259</v>
      </c>
      <c r="F367" t="s">
        <v>50</v>
      </c>
      <c r="G367" t="s">
        <v>3025</v>
      </c>
      <c r="H367" t="s">
        <v>3026</v>
      </c>
      <c r="I367" t="s">
        <v>41</v>
      </c>
      <c r="J367" t="s">
        <v>27</v>
      </c>
      <c r="K367" t="s">
        <v>4492</v>
      </c>
      <c r="L367" t="s">
        <v>2735</v>
      </c>
      <c r="M367">
        <v>21215</v>
      </c>
      <c r="N367" t="s">
        <v>148</v>
      </c>
      <c r="O367" t="s">
        <v>5206</v>
      </c>
      <c r="P367" t="s">
        <v>46</v>
      </c>
      <c r="Q367" t="s">
        <v>68</v>
      </c>
      <c r="R367" t="s">
        <v>5207</v>
      </c>
      <c r="S367">
        <v>27.36</v>
      </c>
      <c r="T367">
        <v>9</v>
      </c>
      <c r="U367">
        <v>0</v>
      </c>
      <c r="V367">
        <v>9.3023999999999987</v>
      </c>
    </row>
    <row r="368" spans="1:22" x14ac:dyDescent="0.3">
      <c r="A368">
        <v>5664</v>
      </c>
      <c r="B368" t="s">
        <v>8409</v>
      </c>
      <c r="C368">
        <v>2013</v>
      </c>
      <c r="D368" s="11">
        <v>41477</v>
      </c>
      <c r="E368" s="11">
        <v>41477</v>
      </c>
      <c r="F368" t="s">
        <v>1290</v>
      </c>
      <c r="G368" t="s">
        <v>6311</v>
      </c>
      <c r="H368" t="s">
        <v>6312</v>
      </c>
      <c r="I368" t="s">
        <v>41</v>
      </c>
      <c r="J368" t="s">
        <v>27</v>
      </c>
      <c r="K368" t="s">
        <v>606</v>
      </c>
      <c r="L368" t="s">
        <v>498</v>
      </c>
      <c r="M368">
        <v>43055</v>
      </c>
      <c r="N368" t="s">
        <v>148</v>
      </c>
      <c r="O368" t="s">
        <v>8410</v>
      </c>
      <c r="P368" t="s">
        <v>46</v>
      </c>
      <c r="Q368" t="s">
        <v>68</v>
      </c>
      <c r="R368" t="s">
        <v>8411</v>
      </c>
      <c r="S368">
        <v>18.656000000000002</v>
      </c>
      <c r="T368">
        <v>2</v>
      </c>
      <c r="U368">
        <v>0.2</v>
      </c>
      <c r="V368">
        <v>1.3992000000000013</v>
      </c>
    </row>
    <row r="369" spans="1:22" x14ac:dyDescent="0.3">
      <c r="A369">
        <v>5656</v>
      </c>
      <c r="B369" t="s">
        <v>8407</v>
      </c>
      <c r="C369">
        <v>2013</v>
      </c>
      <c r="D369" s="11">
        <v>41627</v>
      </c>
      <c r="E369" s="11">
        <v>41630</v>
      </c>
      <c r="F369" t="s">
        <v>188</v>
      </c>
      <c r="G369" t="s">
        <v>5003</v>
      </c>
      <c r="H369" t="s">
        <v>5004</v>
      </c>
      <c r="I369" t="s">
        <v>102</v>
      </c>
      <c r="J369" t="s">
        <v>27</v>
      </c>
      <c r="K369" t="s">
        <v>1976</v>
      </c>
      <c r="L369" t="s">
        <v>420</v>
      </c>
      <c r="M369">
        <v>97301</v>
      </c>
      <c r="N369" t="s">
        <v>44</v>
      </c>
      <c r="O369" t="s">
        <v>1987</v>
      </c>
      <c r="P369" t="s">
        <v>46</v>
      </c>
      <c r="Q369" t="s">
        <v>68</v>
      </c>
      <c r="R369" t="s">
        <v>1988</v>
      </c>
      <c r="S369">
        <v>18.687999999999999</v>
      </c>
      <c r="T369">
        <v>4</v>
      </c>
      <c r="U369">
        <v>0.2</v>
      </c>
      <c r="V369">
        <v>2.3359999999999994</v>
      </c>
    </row>
    <row r="370" spans="1:22" x14ac:dyDescent="0.3">
      <c r="A370">
        <v>5654</v>
      </c>
      <c r="B370" t="s">
        <v>8406</v>
      </c>
      <c r="C370">
        <v>2011</v>
      </c>
      <c r="D370" s="11">
        <v>40851</v>
      </c>
      <c r="E370" s="11">
        <v>40858</v>
      </c>
      <c r="F370" t="s">
        <v>50</v>
      </c>
      <c r="G370" t="s">
        <v>2171</v>
      </c>
      <c r="H370" t="s">
        <v>2172</v>
      </c>
      <c r="I370" t="s">
        <v>41</v>
      </c>
      <c r="J370" t="s">
        <v>27</v>
      </c>
      <c r="K370" t="s">
        <v>1173</v>
      </c>
      <c r="L370" t="s">
        <v>43</v>
      </c>
      <c r="M370">
        <v>90805</v>
      </c>
      <c r="N370" t="s">
        <v>44</v>
      </c>
      <c r="O370" t="s">
        <v>586</v>
      </c>
      <c r="P370" t="s">
        <v>46</v>
      </c>
      <c r="Q370" t="s">
        <v>68</v>
      </c>
      <c r="R370" t="s">
        <v>587</v>
      </c>
      <c r="S370">
        <v>2.94</v>
      </c>
      <c r="T370">
        <v>1</v>
      </c>
      <c r="U370">
        <v>0</v>
      </c>
      <c r="V370">
        <v>0.79380000000000006</v>
      </c>
    </row>
    <row r="371" spans="1:22" x14ac:dyDescent="0.3">
      <c r="A371">
        <v>5642</v>
      </c>
      <c r="B371" t="s">
        <v>8396</v>
      </c>
      <c r="C371">
        <v>2014</v>
      </c>
      <c r="D371" s="11">
        <v>41732</v>
      </c>
      <c r="E371" s="11">
        <v>41735</v>
      </c>
      <c r="F371" t="s">
        <v>188</v>
      </c>
      <c r="G371" t="s">
        <v>3370</v>
      </c>
      <c r="H371" t="s">
        <v>3371</v>
      </c>
      <c r="I371" t="s">
        <v>102</v>
      </c>
      <c r="J371" t="s">
        <v>27</v>
      </c>
      <c r="K371" t="s">
        <v>4608</v>
      </c>
      <c r="L371" t="s">
        <v>747</v>
      </c>
      <c r="M371">
        <v>6450</v>
      </c>
      <c r="N371" t="s">
        <v>148</v>
      </c>
      <c r="O371" t="s">
        <v>139</v>
      </c>
      <c r="P371" t="s">
        <v>46</v>
      </c>
      <c r="Q371" t="s">
        <v>68</v>
      </c>
      <c r="R371" t="s">
        <v>140</v>
      </c>
      <c r="S371">
        <v>11.12</v>
      </c>
      <c r="T371">
        <v>4</v>
      </c>
      <c r="U371">
        <v>0</v>
      </c>
      <c r="V371">
        <v>2.8911999999999995</v>
      </c>
    </row>
    <row r="372" spans="1:22" x14ac:dyDescent="0.3">
      <c r="A372">
        <v>5621</v>
      </c>
      <c r="B372" t="s">
        <v>8378</v>
      </c>
      <c r="C372">
        <v>2013</v>
      </c>
      <c r="D372" s="11">
        <v>41543</v>
      </c>
      <c r="E372" s="11">
        <v>41548</v>
      </c>
      <c r="F372" t="s">
        <v>50</v>
      </c>
      <c r="G372" t="s">
        <v>2328</v>
      </c>
      <c r="H372" t="s">
        <v>2329</v>
      </c>
      <c r="I372" t="s">
        <v>41</v>
      </c>
      <c r="J372" t="s">
        <v>27</v>
      </c>
      <c r="K372" t="s">
        <v>7592</v>
      </c>
      <c r="L372" t="s">
        <v>114</v>
      </c>
      <c r="M372">
        <v>54601</v>
      </c>
      <c r="N372" t="s">
        <v>105</v>
      </c>
      <c r="O372" t="s">
        <v>5206</v>
      </c>
      <c r="P372" t="s">
        <v>46</v>
      </c>
      <c r="Q372" t="s">
        <v>68</v>
      </c>
      <c r="R372" t="s">
        <v>5207</v>
      </c>
      <c r="S372">
        <v>3.04</v>
      </c>
      <c r="T372">
        <v>1</v>
      </c>
      <c r="U372">
        <v>0</v>
      </c>
      <c r="V372">
        <v>1.0335999999999999</v>
      </c>
    </row>
    <row r="373" spans="1:22" x14ac:dyDescent="0.3">
      <c r="A373">
        <v>5617</v>
      </c>
      <c r="B373" t="s">
        <v>8375</v>
      </c>
      <c r="C373">
        <v>2013</v>
      </c>
      <c r="D373" s="11">
        <v>41510</v>
      </c>
      <c r="E373" s="11">
        <v>41514</v>
      </c>
      <c r="F373" t="s">
        <v>50</v>
      </c>
      <c r="G373" t="s">
        <v>6343</v>
      </c>
      <c r="H373" t="s">
        <v>6344</v>
      </c>
      <c r="I373" t="s">
        <v>41</v>
      </c>
      <c r="J373" t="s">
        <v>27</v>
      </c>
      <c r="K373" t="s">
        <v>266</v>
      </c>
      <c r="L373" t="s">
        <v>267</v>
      </c>
      <c r="M373">
        <v>10035</v>
      </c>
      <c r="N373" t="s">
        <v>148</v>
      </c>
      <c r="O373" t="s">
        <v>2190</v>
      </c>
      <c r="P373" t="s">
        <v>46</v>
      </c>
      <c r="Q373" t="s">
        <v>68</v>
      </c>
      <c r="R373" t="s">
        <v>2191</v>
      </c>
      <c r="S373">
        <v>29.339999999999996</v>
      </c>
      <c r="T373">
        <v>6</v>
      </c>
      <c r="U373">
        <v>0</v>
      </c>
      <c r="V373">
        <v>7.9218000000000002</v>
      </c>
    </row>
    <row r="374" spans="1:22" x14ac:dyDescent="0.3">
      <c r="A374">
        <v>5615</v>
      </c>
      <c r="B374" t="s">
        <v>8375</v>
      </c>
      <c r="C374">
        <v>2013</v>
      </c>
      <c r="D374" s="11">
        <v>41510</v>
      </c>
      <c r="E374" s="11">
        <v>41514</v>
      </c>
      <c r="F374" t="s">
        <v>50</v>
      </c>
      <c r="G374" t="s">
        <v>6343</v>
      </c>
      <c r="H374" t="s">
        <v>6344</v>
      </c>
      <c r="I374" t="s">
        <v>41</v>
      </c>
      <c r="J374" t="s">
        <v>27</v>
      </c>
      <c r="K374" t="s">
        <v>266</v>
      </c>
      <c r="L374" t="s">
        <v>267</v>
      </c>
      <c r="M374">
        <v>10035</v>
      </c>
      <c r="N374" t="s">
        <v>148</v>
      </c>
      <c r="O374" t="s">
        <v>1264</v>
      </c>
      <c r="P374" t="s">
        <v>46</v>
      </c>
      <c r="Q374" t="s">
        <v>68</v>
      </c>
      <c r="R374" t="s">
        <v>1265</v>
      </c>
      <c r="S374">
        <v>21.299999999999997</v>
      </c>
      <c r="T374">
        <v>5</v>
      </c>
      <c r="U374">
        <v>0</v>
      </c>
      <c r="V374">
        <v>8.7330000000000005</v>
      </c>
    </row>
    <row r="375" spans="1:22" x14ac:dyDescent="0.3">
      <c r="A375">
        <v>5608</v>
      </c>
      <c r="B375" t="s">
        <v>8365</v>
      </c>
      <c r="C375">
        <v>2014</v>
      </c>
      <c r="D375" s="11">
        <v>41724</v>
      </c>
      <c r="E375" s="11">
        <v>41730</v>
      </c>
      <c r="F375" t="s">
        <v>50</v>
      </c>
      <c r="G375" t="s">
        <v>2114</v>
      </c>
      <c r="H375" t="s">
        <v>2115</v>
      </c>
      <c r="I375" t="s">
        <v>26</v>
      </c>
      <c r="J375" t="s">
        <v>27</v>
      </c>
      <c r="K375" t="s">
        <v>266</v>
      </c>
      <c r="L375" t="s">
        <v>267</v>
      </c>
      <c r="M375">
        <v>10024</v>
      </c>
      <c r="N375" t="s">
        <v>148</v>
      </c>
      <c r="O375" t="s">
        <v>640</v>
      </c>
      <c r="P375" t="s">
        <v>46</v>
      </c>
      <c r="Q375" t="s">
        <v>68</v>
      </c>
      <c r="R375" t="s">
        <v>641</v>
      </c>
      <c r="S375">
        <v>11.05</v>
      </c>
      <c r="T375">
        <v>5</v>
      </c>
      <c r="U375">
        <v>0</v>
      </c>
      <c r="V375">
        <v>2.9835000000000003</v>
      </c>
    </row>
    <row r="376" spans="1:22" x14ac:dyDescent="0.3">
      <c r="A376">
        <v>375</v>
      </c>
      <c r="B376" t="s">
        <v>1307</v>
      </c>
      <c r="C376">
        <v>2011</v>
      </c>
      <c r="D376" s="11">
        <v>40747</v>
      </c>
      <c r="E376" s="1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
      <c r="A377">
        <v>5600</v>
      </c>
      <c r="B377" t="s">
        <v>8357</v>
      </c>
      <c r="C377">
        <v>2011</v>
      </c>
      <c r="D377" s="11">
        <v>40819</v>
      </c>
      <c r="E377" s="11">
        <v>40819</v>
      </c>
      <c r="F377" t="s">
        <v>1290</v>
      </c>
      <c r="G377" t="s">
        <v>1350</v>
      </c>
      <c r="H377" t="s">
        <v>1351</v>
      </c>
      <c r="I377" t="s">
        <v>26</v>
      </c>
      <c r="J377" t="s">
        <v>27</v>
      </c>
      <c r="K377" t="s">
        <v>497</v>
      </c>
      <c r="L377" t="s">
        <v>498</v>
      </c>
      <c r="M377">
        <v>43229</v>
      </c>
      <c r="N377" t="s">
        <v>148</v>
      </c>
      <c r="O377" t="s">
        <v>8358</v>
      </c>
      <c r="P377" t="s">
        <v>46</v>
      </c>
      <c r="Q377" t="s">
        <v>68</v>
      </c>
      <c r="R377" t="s">
        <v>8359</v>
      </c>
      <c r="S377">
        <v>55.984000000000009</v>
      </c>
      <c r="T377">
        <v>2</v>
      </c>
      <c r="U377">
        <v>0.2</v>
      </c>
      <c r="V377">
        <v>4.1987999999999985</v>
      </c>
    </row>
    <row r="378" spans="1:22" x14ac:dyDescent="0.3">
      <c r="A378">
        <v>5599</v>
      </c>
      <c r="B378" t="s">
        <v>8356</v>
      </c>
      <c r="C378">
        <v>2014</v>
      </c>
      <c r="D378" s="11">
        <v>41684</v>
      </c>
      <c r="E378" s="11">
        <v>41691</v>
      </c>
      <c r="F378" t="s">
        <v>50</v>
      </c>
      <c r="G378" t="s">
        <v>5810</v>
      </c>
      <c r="H378" t="s">
        <v>5811</v>
      </c>
      <c r="I378" t="s">
        <v>26</v>
      </c>
      <c r="J378" t="s">
        <v>27</v>
      </c>
      <c r="K378" t="s">
        <v>4492</v>
      </c>
      <c r="L378" t="s">
        <v>2735</v>
      </c>
      <c r="M378">
        <v>21215</v>
      </c>
      <c r="N378" t="s">
        <v>148</v>
      </c>
      <c r="O378" t="s">
        <v>8249</v>
      </c>
      <c r="P378" t="s">
        <v>46</v>
      </c>
      <c r="Q378" t="s">
        <v>68</v>
      </c>
      <c r="R378" t="s">
        <v>8250</v>
      </c>
      <c r="S378">
        <v>10.709999999999999</v>
      </c>
      <c r="T378">
        <v>3</v>
      </c>
      <c r="U378">
        <v>0</v>
      </c>
      <c r="V378">
        <v>2.7845999999999997</v>
      </c>
    </row>
    <row r="379" spans="1:22" x14ac:dyDescent="0.3">
      <c r="A379">
        <v>5583</v>
      </c>
      <c r="B379" t="s">
        <v>8340</v>
      </c>
      <c r="C379">
        <v>2013</v>
      </c>
      <c r="D379" s="11">
        <v>41404</v>
      </c>
      <c r="E379" s="11">
        <v>41408</v>
      </c>
      <c r="F379" t="s">
        <v>50</v>
      </c>
      <c r="G379" t="s">
        <v>301</v>
      </c>
      <c r="H379" t="s">
        <v>302</v>
      </c>
      <c r="I379" t="s">
        <v>102</v>
      </c>
      <c r="J379" t="s">
        <v>27</v>
      </c>
      <c r="K379" t="s">
        <v>266</v>
      </c>
      <c r="L379" t="s">
        <v>267</v>
      </c>
      <c r="M379">
        <v>10024</v>
      </c>
      <c r="N379" t="s">
        <v>148</v>
      </c>
      <c r="O379" t="s">
        <v>3497</v>
      </c>
      <c r="P379" t="s">
        <v>46</v>
      </c>
      <c r="Q379" t="s">
        <v>68</v>
      </c>
      <c r="R379" t="s">
        <v>3498</v>
      </c>
      <c r="S379">
        <v>8</v>
      </c>
      <c r="T379">
        <v>5</v>
      </c>
      <c r="U379">
        <v>0</v>
      </c>
      <c r="V379">
        <v>3.4400000000000008</v>
      </c>
    </row>
    <row r="380" spans="1:22" x14ac:dyDescent="0.3">
      <c r="A380">
        <v>5579</v>
      </c>
      <c r="B380" t="s">
        <v>8338</v>
      </c>
      <c r="C380">
        <v>2014</v>
      </c>
      <c r="D380" s="11">
        <v>41892</v>
      </c>
      <c r="E380" s="11">
        <v>41897</v>
      </c>
      <c r="F380" t="s">
        <v>23</v>
      </c>
      <c r="G380" t="s">
        <v>6573</v>
      </c>
      <c r="H380" t="s">
        <v>6574</v>
      </c>
      <c r="I380" t="s">
        <v>26</v>
      </c>
      <c r="J380" t="s">
        <v>27</v>
      </c>
      <c r="K380" t="s">
        <v>42</v>
      </c>
      <c r="L380" t="s">
        <v>43</v>
      </c>
      <c r="M380">
        <v>90004</v>
      </c>
      <c r="N380" t="s">
        <v>44</v>
      </c>
      <c r="O380" t="s">
        <v>3716</v>
      </c>
      <c r="P380" t="s">
        <v>46</v>
      </c>
      <c r="Q380" t="s">
        <v>68</v>
      </c>
      <c r="R380" t="s">
        <v>3717</v>
      </c>
      <c r="S380">
        <v>6.56</v>
      </c>
      <c r="T380">
        <v>2</v>
      </c>
      <c r="U380">
        <v>0</v>
      </c>
      <c r="V380">
        <v>1.9023999999999992</v>
      </c>
    </row>
    <row r="381" spans="1:22" x14ac:dyDescent="0.3">
      <c r="A381">
        <v>5567</v>
      </c>
      <c r="B381" t="s">
        <v>8329</v>
      </c>
      <c r="C381">
        <v>2014</v>
      </c>
      <c r="D381" s="11">
        <v>41712</v>
      </c>
      <c r="E381" s="11">
        <v>41712</v>
      </c>
      <c r="F381" t="s">
        <v>1290</v>
      </c>
      <c r="G381" t="s">
        <v>6713</v>
      </c>
      <c r="H381" t="s">
        <v>6714</v>
      </c>
      <c r="I381" t="s">
        <v>102</v>
      </c>
      <c r="J381" t="s">
        <v>27</v>
      </c>
      <c r="K381" t="s">
        <v>303</v>
      </c>
      <c r="L381" t="s">
        <v>211</v>
      </c>
      <c r="M381">
        <v>60610</v>
      </c>
      <c r="N381" t="s">
        <v>105</v>
      </c>
      <c r="O381" t="s">
        <v>6109</v>
      </c>
      <c r="P381" t="s">
        <v>46</v>
      </c>
      <c r="Q381" t="s">
        <v>68</v>
      </c>
      <c r="R381" t="s">
        <v>6110</v>
      </c>
      <c r="S381">
        <v>29.760000000000005</v>
      </c>
      <c r="T381">
        <v>5</v>
      </c>
      <c r="U381">
        <v>0.2</v>
      </c>
      <c r="V381">
        <v>1.8599999999999994</v>
      </c>
    </row>
    <row r="382" spans="1:22" x14ac:dyDescent="0.3">
      <c r="A382">
        <v>5565</v>
      </c>
      <c r="B382" t="s">
        <v>8329</v>
      </c>
      <c r="C382">
        <v>2014</v>
      </c>
      <c r="D382" s="11">
        <v>41712</v>
      </c>
      <c r="E382" s="11">
        <v>41712</v>
      </c>
      <c r="F382" t="s">
        <v>1290</v>
      </c>
      <c r="G382" t="s">
        <v>6713</v>
      </c>
      <c r="H382" t="s">
        <v>6714</v>
      </c>
      <c r="I382" t="s">
        <v>102</v>
      </c>
      <c r="J382" t="s">
        <v>27</v>
      </c>
      <c r="K382" t="s">
        <v>303</v>
      </c>
      <c r="L382" t="s">
        <v>211</v>
      </c>
      <c r="M382">
        <v>60610</v>
      </c>
      <c r="N382" t="s">
        <v>105</v>
      </c>
      <c r="O382" t="s">
        <v>6466</v>
      </c>
      <c r="P382" t="s">
        <v>46</v>
      </c>
      <c r="Q382" t="s">
        <v>68</v>
      </c>
      <c r="R382" t="s">
        <v>6467</v>
      </c>
      <c r="S382">
        <v>19.456000000000003</v>
      </c>
      <c r="T382">
        <v>4</v>
      </c>
      <c r="U382">
        <v>0.2</v>
      </c>
      <c r="V382">
        <v>2.188799999999997</v>
      </c>
    </row>
    <row r="383" spans="1:22" x14ac:dyDescent="0.3">
      <c r="A383">
        <v>5558</v>
      </c>
      <c r="B383" t="s">
        <v>8324</v>
      </c>
      <c r="C383">
        <v>2012</v>
      </c>
      <c r="D383" s="11">
        <v>41257</v>
      </c>
      <c r="E383" s="11">
        <v>41261</v>
      </c>
      <c r="F383" t="s">
        <v>50</v>
      </c>
      <c r="G383" t="s">
        <v>3939</v>
      </c>
      <c r="H383" t="s">
        <v>3940</v>
      </c>
      <c r="I383" t="s">
        <v>41</v>
      </c>
      <c r="J383" t="s">
        <v>27</v>
      </c>
      <c r="K383" t="s">
        <v>328</v>
      </c>
      <c r="L383" t="s">
        <v>1487</v>
      </c>
      <c r="M383">
        <v>39212</v>
      </c>
      <c r="N383" t="s">
        <v>30</v>
      </c>
      <c r="O383" t="s">
        <v>6238</v>
      </c>
      <c r="P383" t="s">
        <v>46</v>
      </c>
      <c r="Q383" t="s">
        <v>68</v>
      </c>
      <c r="R383" t="s">
        <v>6239</v>
      </c>
      <c r="S383">
        <v>56.3</v>
      </c>
      <c r="T383">
        <v>2</v>
      </c>
      <c r="U383">
        <v>0</v>
      </c>
      <c r="V383">
        <v>15.764000000000003</v>
      </c>
    </row>
    <row r="384" spans="1:22" x14ac:dyDescent="0.3">
      <c r="A384">
        <v>5551</v>
      </c>
      <c r="B384" t="s">
        <v>8322</v>
      </c>
      <c r="C384">
        <v>2011</v>
      </c>
      <c r="D384" s="11">
        <v>40859</v>
      </c>
      <c r="E384" s="11">
        <v>40863</v>
      </c>
      <c r="F384" t="s">
        <v>50</v>
      </c>
      <c r="G384" t="s">
        <v>6798</v>
      </c>
      <c r="H384" t="s">
        <v>6799</v>
      </c>
      <c r="I384" t="s">
        <v>41</v>
      </c>
      <c r="J384" t="s">
        <v>27</v>
      </c>
      <c r="K384" t="s">
        <v>184</v>
      </c>
      <c r="L384" t="s">
        <v>104</v>
      </c>
      <c r="M384">
        <v>77036</v>
      </c>
      <c r="N384" t="s">
        <v>105</v>
      </c>
      <c r="O384" t="s">
        <v>5845</v>
      </c>
      <c r="P384" t="s">
        <v>46</v>
      </c>
      <c r="Q384" t="s">
        <v>68</v>
      </c>
      <c r="R384" t="s">
        <v>5846</v>
      </c>
      <c r="S384">
        <v>2.6720000000000002</v>
      </c>
      <c r="T384">
        <v>1</v>
      </c>
      <c r="U384">
        <v>0.2</v>
      </c>
      <c r="V384">
        <v>0.33399999999999974</v>
      </c>
    </row>
    <row r="385" spans="1:22" x14ac:dyDescent="0.3">
      <c r="A385">
        <v>5526</v>
      </c>
      <c r="B385" t="s">
        <v>8301</v>
      </c>
      <c r="C385">
        <v>2014</v>
      </c>
      <c r="D385" s="11">
        <v>41760</v>
      </c>
      <c r="E385" s="11">
        <v>41765</v>
      </c>
      <c r="F385" t="s">
        <v>50</v>
      </c>
      <c r="G385" t="s">
        <v>895</v>
      </c>
      <c r="H385" t="s">
        <v>896</v>
      </c>
      <c r="I385" t="s">
        <v>41</v>
      </c>
      <c r="J385" t="s">
        <v>27</v>
      </c>
      <c r="K385" t="s">
        <v>42</v>
      </c>
      <c r="L385" t="s">
        <v>43</v>
      </c>
      <c r="M385">
        <v>90008</v>
      </c>
      <c r="N385" t="s">
        <v>44</v>
      </c>
      <c r="O385" t="s">
        <v>1128</v>
      </c>
      <c r="P385" t="s">
        <v>46</v>
      </c>
      <c r="Q385" t="s">
        <v>68</v>
      </c>
      <c r="R385" t="s">
        <v>1129</v>
      </c>
      <c r="S385">
        <v>9.7799999999999994</v>
      </c>
      <c r="T385">
        <v>2</v>
      </c>
      <c r="U385">
        <v>0</v>
      </c>
      <c r="V385">
        <v>4.0098000000000003</v>
      </c>
    </row>
    <row r="386" spans="1:22" x14ac:dyDescent="0.3">
      <c r="A386">
        <v>5520</v>
      </c>
      <c r="B386" t="s">
        <v>8298</v>
      </c>
      <c r="C386">
        <v>2014</v>
      </c>
      <c r="D386" s="11">
        <v>41978</v>
      </c>
      <c r="E386" s="11">
        <v>41983</v>
      </c>
      <c r="F386" t="s">
        <v>50</v>
      </c>
      <c r="G386" t="s">
        <v>842</v>
      </c>
      <c r="H386" t="s">
        <v>843</v>
      </c>
      <c r="I386" t="s">
        <v>41</v>
      </c>
      <c r="J386" t="s">
        <v>27</v>
      </c>
      <c r="K386" t="s">
        <v>146</v>
      </c>
      <c r="L386" t="s">
        <v>147</v>
      </c>
      <c r="M386">
        <v>19134</v>
      </c>
      <c r="N386" t="s">
        <v>148</v>
      </c>
      <c r="O386" t="s">
        <v>3118</v>
      </c>
      <c r="P386" t="s">
        <v>46</v>
      </c>
      <c r="Q386" t="s">
        <v>68</v>
      </c>
      <c r="R386" t="s">
        <v>3119</v>
      </c>
      <c r="S386">
        <v>13.392000000000001</v>
      </c>
      <c r="T386">
        <v>3</v>
      </c>
      <c r="U386">
        <v>0.2</v>
      </c>
      <c r="V386">
        <v>3.1806000000000005</v>
      </c>
    </row>
    <row r="387" spans="1:22" x14ac:dyDescent="0.3">
      <c r="A387">
        <v>5498</v>
      </c>
      <c r="B387" t="s">
        <v>8286</v>
      </c>
      <c r="C387">
        <v>2014</v>
      </c>
      <c r="D387" s="11">
        <v>41836</v>
      </c>
      <c r="E387" s="11">
        <v>41839</v>
      </c>
      <c r="F387" t="s">
        <v>23</v>
      </c>
      <c r="G387" t="s">
        <v>4324</v>
      </c>
      <c r="H387" t="s">
        <v>4325</v>
      </c>
      <c r="I387" t="s">
        <v>26</v>
      </c>
      <c r="J387" t="s">
        <v>27</v>
      </c>
      <c r="K387" t="s">
        <v>266</v>
      </c>
      <c r="L387" t="s">
        <v>267</v>
      </c>
      <c r="M387">
        <v>10024</v>
      </c>
      <c r="N387" t="s">
        <v>148</v>
      </c>
      <c r="O387" t="s">
        <v>4991</v>
      </c>
      <c r="P387" t="s">
        <v>46</v>
      </c>
      <c r="Q387" t="s">
        <v>68</v>
      </c>
      <c r="R387" t="s">
        <v>4992</v>
      </c>
      <c r="S387">
        <v>6.56</v>
      </c>
      <c r="T387">
        <v>2</v>
      </c>
      <c r="U387">
        <v>0</v>
      </c>
      <c r="V387">
        <v>1.9023999999999992</v>
      </c>
    </row>
    <row r="388" spans="1:22" x14ac:dyDescent="0.3">
      <c r="A388">
        <v>5456</v>
      </c>
      <c r="B388" t="s">
        <v>8256</v>
      </c>
      <c r="C388">
        <v>2014</v>
      </c>
      <c r="D388" s="11">
        <v>41758</v>
      </c>
      <c r="E388" s="11">
        <v>41762</v>
      </c>
      <c r="F388" t="s">
        <v>50</v>
      </c>
      <c r="G388" t="s">
        <v>1779</v>
      </c>
      <c r="H388" t="s">
        <v>1780</v>
      </c>
      <c r="I388" t="s">
        <v>41</v>
      </c>
      <c r="J388" t="s">
        <v>27</v>
      </c>
      <c r="K388" t="s">
        <v>146</v>
      </c>
      <c r="L388" t="s">
        <v>147</v>
      </c>
      <c r="M388">
        <v>19143</v>
      </c>
      <c r="N388" t="s">
        <v>148</v>
      </c>
      <c r="O388" t="s">
        <v>128</v>
      </c>
      <c r="P388" t="s">
        <v>46</v>
      </c>
      <c r="Q388" t="s">
        <v>68</v>
      </c>
      <c r="R388" t="s">
        <v>129</v>
      </c>
      <c r="S388">
        <v>6.8480000000000008</v>
      </c>
      <c r="T388">
        <v>2</v>
      </c>
      <c r="U388">
        <v>0.2</v>
      </c>
      <c r="V388">
        <v>0.77039999999999909</v>
      </c>
    </row>
    <row r="389" spans="1:22" x14ac:dyDescent="0.3">
      <c r="A389">
        <v>5445</v>
      </c>
      <c r="B389" t="s">
        <v>8248</v>
      </c>
      <c r="C389">
        <v>2012</v>
      </c>
      <c r="D389" s="11">
        <v>41016</v>
      </c>
      <c r="E389" s="11">
        <v>41022</v>
      </c>
      <c r="F389" t="s">
        <v>50</v>
      </c>
      <c r="G389" t="s">
        <v>2825</v>
      </c>
      <c r="H389" t="s">
        <v>2826</v>
      </c>
      <c r="I389" t="s">
        <v>26</v>
      </c>
      <c r="J389" t="s">
        <v>27</v>
      </c>
      <c r="K389" t="s">
        <v>266</v>
      </c>
      <c r="L389" t="s">
        <v>267</v>
      </c>
      <c r="M389">
        <v>10035</v>
      </c>
      <c r="N389" t="s">
        <v>148</v>
      </c>
      <c r="O389" t="s">
        <v>8249</v>
      </c>
      <c r="P389" t="s">
        <v>46</v>
      </c>
      <c r="Q389" t="s">
        <v>68</v>
      </c>
      <c r="R389" t="s">
        <v>8250</v>
      </c>
      <c r="S389">
        <v>10.709999999999999</v>
      </c>
      <c r="T389">
        <v>3</v>
      </c>
      <c r="U389">
        <v>0</v>
      </c>
      <c r="V389">
        <v>2.7845999999999997</v>
      </c>
    </row>
    <row r="390" spans="1:22" x14ac:dyDescent="0.3">
      <c r="A390">
        <v>389</v>
      </c>
      <c r="B390" t="s">
        <v>1364</v>
      </c>
      <c r="C390">
        <v>2011</v>
      </c>
      <c r="D390" s="11">
        <v>40871</v>
      </c>
      <c r="E390" s="1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
      <c r="A391">
        <v>5441</v>
      </c>
      <c r="B391" t="s">
        <v>8243</v>
      </c>
      <c r="C391">
        <v>2014</v>
      </c>
      <c r="D391" s="11">
        <v>41957</v>
      </c>
      <c r="E391" s="11">
        <v>41962</v>
      </c>
      <c r="F391" t="s">
        <v>23</v>
      </c>
      <c r="G391" t="s">
        <v>5806</v>
      </c>
      <c r="H391" t="s">
        <v>5807</v>
      </c>
      <c r="I391" t="s">
        <v>26</v>
      </c>
      <c r="J391" t="s">
        <v>27</v>
      </c>
      <c r="K391" t="s">
        <v>8244</v>
      </c>
      <c r="L391" t="s">
        <v>54</v>
      </c>
      <c r="M391">
        <v>33458</v>
      </c>
      <c r="N391" t="s">
        <v>30</v>
      </c>
      <c r="O391" t="s">
        <v>2641</v>
      </c>
      <c r="P391" t="s">
        <v>46</v>
      </c>
      <c r="Q391" t="s">
        <v>68</v>
      </c>
      <c r="R391" t="s">
        <v>2642</v>
      </c>
      <c r="S391">
        <v>2.0640000000000001</v>
      </c>
      <c r="T391">
        <v>1</v>
      </c>
      <c r="U391">
        <v>0.2</v>
      </c>
      <c r="V391">
        <v>0.15480000000000005</v>
      </c>
    </row>
    <row r="392" spans="1:22" x14ac:dyDescent="0.3">
      <c r="A392">
        <v>5434</v>
      </c>
      <c r="B392" t="s">
        <v>8235</v>
      </c>
      <c r="C392">
        <v>2014</v>
      </c>
      <c r="D392" s="11">
        <v>41755</v>
      </c>
      <c r="E392" s="11">
        <v>41759</v>
      </c>
      <c r="F392" t="s">
        <v>50</v>
      </c>
      <c r="G392" t="s">
        <v>3417</v>
      </c>
      <c r="H392" t="s">
        <v>3418</v>
      </c>
      <c r="I392" t="s">
        <v>26</v>
      </c>
      <c r="J392" t="s">
        <v>27</v>
      </c>
      <c r="K392" t="s">
        <v>8027</v>
      </c>
      <c r="L392" t="s">
        <v>310</v>
      </c>
      <c r="M392">
        <v>85224</v>
      </c>
      <c r="N392" t="s">
        <v>44</v>
      </c>
      <c r="O392" t="s">
        <v>139</v>
      </c>
      <c r="P392" t="s">
        <v>46</v>
      </c>
      <c r="Q392" t="s">
        <v>68</v>
      </c>
      <c r="R392" t="s">
        <v>140</v>
      </c>
      <c r="S392">
        <v>8.895999999999999</v>
      </c>
      <c r="T392">
        <v>4</v>
      </c>
      <c r="U392">
        <v>0.2</v>
      </c>
      <c r="V392">
        <v>0.66719999999999979</v>
      </c>
    </row>
    <row r="393" spans="1:22" x14ac:dyDescent="0.3">
      <c r="A393">
        <v>5425</v>
      </c>
      <c r="B393" t="s">
        <v>8223</v>
      </c>
      <c r="C393">
        <v>2014</v>
      </c>
      <c r="D393" s="11">
        <v>41660</v>
      </c>
      <c r="E393" s="11">
        <v>41666</v>
      </c>
      <c r="F393" t="s">
        <v>50</v>
      </c>
      <c r="G393" t="s">
        <v>1913</v>
      </c>
      <c r="H393" t="s">
        <v>1914</v>
      </c>
      <c r="I393" t="s">
        <v>26</v>
      </c>
      <c r="J393" t="s">
        <v>27</v>
      </c>
      <c r="K393" t="s">
        <v>7706</v>
      </c>
      <c r="L393" t="s">
        <v>747</v>
      </c>
      <c r="M393">
        <v>6708</v>
      </c>
      <c r="N393" t="s">
        <v>148</v>
      </c>
      <c r="O393" t="s">
        <v>3229</v>
      </c>
      <c r="P393" t="s">
        <v>46</v>
      </c>
      <c r="Q393" t="s">
        <v>68</v>
      </c>
      <c r="R393" t="s">
        <v>3230</v>
      </c>
      <c r="S393">
        <v>3.52</v>
      </c>
      <c r="T393">
        <v>2</v>
      </c>
      <c r="U393">
        <v>0</v>
      </c>
      <c r="V393">
        <v>1.0207999999999999</v>
      </c>
    </row>
    <row r="394" spans="1:22" x14ac:dyDescent="0.3">
      <c r="A394">
        <v>5377</v>
      </c>
      <c r="B394" t="s">
        <v>8182</v>
      </c>
      <c r="C394">
        <v>2014</v>
      </c>
      <c r="D394" s="11">
        <v>41787</v>
      </c>
      <c r="E394" s="11">
        <v>41791</v>
      </c>
      <c r="F394" t="s">
        <v>50</v>
      </c>
      <c r="G394" t="s">
        <v>4512</v>
      </c>
      <c r="H394" t="s">
        <v>4513</v>
      </c>
      <c r="I394" t="s">
        <v>41</v>
      </c>
      <c r="J394" t="s">
        <v>27</v>
      </c>
      <c r="K394" t="s">
        <v>95</v>
      </c>
      <c r="L394" t="s">
        <v>96</v>
      </c>
      <c r="M394">
        <v>98103</v>
      </c>
      <c r="N394" t="s">
        <v>44</v>
      </c>
      <c r="O394" t="s">
        <v>6754</v>
      </c>
      <c r="P394" t="s">
        <v>46</v>
      </c>
      <c r="Q394" t="s">
        <v>68</v>
      </c>
      <c r="R394" t="s">
        <v>186</v>
      </c>
      <c r="S394">
        <v>31.44</v>
      </c>
      <c r="T394">
        <v>3</v>
      </c>
      <c r="U394">
        <v>0</v>
      </c>
      <c r="V394">
        <v>7.86</v>
      </c>
    </row>
    <row r="395" spans="1:22" x14ac:dyDescent="0.3">
      <c r="A395">
        <v>5360</v>
      </c>
      <c r="B395" t="s">
        <v>8170</v>
      </c>
      <c r="C395">
        <v>2011</v>
      </c>
      <c r="D395" s="11">
        <v>40760</v>
      </c>
      <c r="E395" s="11">
        <v>40766</v>
      </c>
      <c r="F395" t="s">
        <v>50</v>
      </c>
      <c r="G395" t="s">
        <v>1694</v>
      </c>
      <c r="H395" t="s">
        <v>1695</v>
      </c>
      <c r="I395" t="s">
        <v>26</v>
      </c>
      <c r="J395" t="s">
        <v>27</v>
      </c>
      <c r="K395" t="s">
        <v>127</v>
      </c>
      <c r="L395" t="s">
        <v>43</v>
      </c>
      <c r="M395">
        <v>94122</v>
      </c>
      <c r="N395" t="s">
        <v>44</v>
      </c>
      <c r="O395" t="s">
        <v>4996</v>
      </c>
      <c r="P395" t="s">
        <v>46</v>
      </c>
      <c r="Q395" t="s">
        <v>68</v>
      </c>
      <c r="R395" t="s">
        <v>4997</v>
      </c>
      <c r="S395">
        <v>45.98</v>
      </c>
      <c r="T395">
        <v>2</v>
      </c>
      <c r="U395">
        <v>0</v>
      </c>
      <c r="V395">
        <v>12.874400000000001</v>
      </c>
    </row>
    <row r="396" spans="1:22" x14ac:dyDescent="0.3">
      <c r="A396">
        <v>5327</v>
      </c>
      <c r="B396" t="s">
        <v>8147</v>
      </c>
      <c r="C396">
        <v>2012</v>
      </c>
      <c r="D396" s="11">
        <v>40925</v>
      </c>
      <c r="E396" s="11">
        <v>40930</v>
      </c>
      <c r="F396" t="s">
        <v>50</v>
      </c>
      <c r="G396" t="s">
        <v>5377</v>
      </c>
      <c r="H396" t="s">
        <v>5378</v>
      </c>
      <c r="I396" t="s">
        <v>41</v>
      </c>
      <c r="J396" t="s">
        <v>27</v>
      </c>
      <c r="K396" t="s">
        <v>1479</v>
      </c>
      <c r="L396" t="s">
        <v>1245</v>
      </c>
      <c r="M396">
        <v>1841</v>
      </c>
      <c r="N396" t="s">
        <v>148</v>
      </c>
      <c r="O396" t="s">
        <v>5845</v>
      </c>
      <c r="P396" t="s">
        <v>46</v>
      </c>
      <c r="Q396" t="s">
        <v>68</v>
      </c>
      <c r="R396" t="s">
        <v>5846</v>
      </c>
      <c r="S396">
        <v>6.68</v>
      </c>
      <c r="T396">
        <v>2</v>
      </c>
      <c r="U396">
        <v>0</v>
      </c>
      <c r="V396">
        <v>2.0039999999999996</v>
      </c>
    </row>
    <row r="397" spans="1:22" x14ac:dyDescent="0.3">
      <c r="A397">
        <v>5325</v>
      </c>
      <c r="B397" t="s">
        <v>8146</v>
      </c>
      <c r="C397">
        <v>2012</v>
      </c>
      <c r="D397" s="11">
        <v>41247</v>
      </c>
      <c r="E397" s="11">
        <v>41252</v>
      </c>
      <c r="F397" t="s">
        <v>50</v>
      </c>
      <c r="G397" t="s">
        <v>2947</v>
      </c>
      <c r="H397" t="s">
        <v>2948</v>
      </c>
      <c r="I397" t="s">
        <v>26</v>
      </c>
      <c r="J397" t="s">
        <v>27</v>
      </c>
      <c r="K397" t="s">
        <v>1119</v>
      </c>
      <c r="L397" t="s">
        <v>43</v>
      </c>
      <c r="M397">
        <v>90712</v>
      </c>
      <c r="N397" t="s">
        <v>44</v>
      </c>
      <c r="O397" t="s">
        <v>4699</v>
      </c>
      <c r="P397" t="s">
        <v>46</v>
      </c>
      <c r="Q397" t="s">
        <v>68</v>
      </c>
      <c r="R397" t="s">
        <v>4700</v>
      </c>
      <c r="S397">
        <v>16.899999999999999</v>
      </c>
      <c r="T397">
        <v>5</v>
      </c>
      <c r="U397">
        <v>0</v>
      </c>
      <c r="V397">
        <v>6.2530000000000001</v>
      </c>
    </row>
    <row r="398" spans="1:22" x14ac:dyDescent="0.3">
      <c r="A398">
        <v>5310</v>
      </c>
      <c r="B398" t="s">
        <v>8136</v>
      </c>
      <c r="C398">
        <v>2014</v>
      </c>
      <c r="D398" s="11">
        <v>41963</v>
      </c>
      <c r="E398" s="11">
        <v>41965</v>
      </c>
      <c r="F398" t="s">
        <v>188</v>
      </c>
      <c r="G398" t="s">
        <v>6951</v>
      </c>
      <c r="H398" t="s">
        <v>6952</v>
      </c>
      <c r="I398" t="s">
        <v>26</v>
      </c>
      <c r="J398" t="s">
        <v>27</v>
      </c>
      <c r="K398" t="s">
        <v>184</v>
      </c>
      <c r="L398" t="s">
        <v>104</v>
      </c>
      <c r="M398">
        <v>77095</v>
      </c>
      <c r="N398" t="s">
        <v>105</v>
      </c>
      <c r="O398" t="s">
        <v>8137</v>
      </c>
      <c r="P398" t="s">
        <v>46</v>
      </c>
      <c r="Q398" t="s">
        <v>68</v>
      </c>
      <c r="R398" t="s">
        <v>8138</v>
      </c>
      <c r="S398">
        <v>13.040000000000001</v>
      </c>
      <c r="T398">
        <v>5</v>
      </c>
      <c r="U398">
        <v>0.2</v>
      </c>
      <c r="V398">
        <v>3.9120000000000004</v>
      </c>
    </row>
    <row r="399" spans="1:22" x14ac:dyDescent="0.3">
      <c r="A399">
        <v>5265</v>
      </c>
      <c r="B399" t="s">
        <v>8103</v>
      </c>
      <c r="C399">
        <v>2011</v>
      </c>
      <c r="D399" s="11">
        <v>40793</v>
      </c>
      <c r="E399" s="11">
        <v>40796</v>
      </c>
      <c r="F399" t="s">
        <v>188</v>
      </c>
      <c r="G399" t="s">
        <v>3758</v>
      </c>
      <c r="H399" t="s">
        <v>3759</v>
      </c>
      <c r="I399" t="s">
        <v>102</v>
      </c>
      <c r="J399" t="s">
        <v>27</v>
      </c>
      <c r="K399" t="s">
        <v>184</v>
      </c>
      <c r="L399" t="s">
        <v>104</v>
      </c>
      <c r="M399">
        <v>77036</v>
      </c>
      <c r="N399" t="s">
        <v>105</v>
      </c>
      <c r="O399" t="s">
        <v>6946</v>
      </c>
      <c r="P399" t="s">
        <v>46</v>
      </c>
      <c r="Q399" t="s">
        <v>68</v>
      </c>
      <c r="R399" t="s">
        <v>6947</v>
      </c>
      <c r="S399">
        <v>21.864000000000001</v>
      </c>
      <c r="T399">
        <v>3</v>
      </c>
      <c r="U399">
        <v>0.2</v>
      </c>
      <c r="V399">
        <v>3.5528999999999984</v>
      </c>
    </row>
    <row r="400" spans="1:22" x14ac:dyDescent="0.3">
      <c r="A400">
        <v>5219</v>
      </c>
      <c r="B400" t="s">
        <v>8067</v>
      </c>
      <c r="C400">
        <v>2014</v>
      </c>
      <c r="D400" s="11">
        <v>41801</v>
      </c>
      <c r="E400" s="11">
        <v>41805</v>
      </c>
      <c r="F400" t="s">
        <v>50</v>
      </c>
      <c r="G400" t="s">
        <v>208</v>
      </c>
      <c r="H400" t="s">
        <v>209</v>
      </c>
      <c r="I400" t="s">
        <v>41</v>
      </c>
      <c r="J400" t="s">
        <v>27</v>
      </c>
      <c r="K400" t="s">
        <v>266</v>
      </c>
      <c r="L400" t="s">
        <v>267</v>
      </c>
      <c r="M400">
        <v>10011</v>
      </c>
      <c r="N400" t="s">
        <v>148</v>
      </c>
      <c r="O400" t="s">
        <v>287</v>
      </c>
      <c r="P400" t="s">
        <v>46</v>
      </c>
      <c r="Q400" t="s">
        <v>68</v>
      </c>
      <c r="R400" t="s">
        <v>288</v>
      </c>
      <c r="S400">
        <v>8.4</v>
      </c>
      <c r="T400">
        <v>5</v>
      </c>
      <c r="U400">
        <v>0</v>
      </c>
      <c r="V400">
        <v>4.2</v>
      </c>
    </row>
    <row r="401" spans="1:22" x14ac:dyDescent="0.3">
      <c r="A401">
        <v>5215</v>
      </c>
      <c r="B401" t="s">
        <v>8064</v>
      </c>
      <c r="C401">
        <v>2013</v>
      </c>
      <c r="D401" s="11">
        <v>41544</v>
      </c>
      <c r="E401" s="11">
        <v>41544</v>
      </c>
      <c r="F401" t="s">
        <v>1290</v>
      </c>
      <c r="G401" t="s">
        <v>2660</v>
      </c>
      <c r="H401" t="s">
        <v>2661</v>
      </c>
      <c r="I401" t="s">
        <v>26</v>
      </c>
      <c r="J401" t="s">
        <v>27</v>
      </c>
      <c r="K401" t="s">
        <v>775</v>
      </c>
      <c r="L401" t="s">
        <v>43</v>
      </c>
      <c r="M401">
        <v>92374</v>
      </c>
      <c r="N401" t="s">
        <v>44</v>
      </c>
      <c r="O401" t="s">
        <v>7474</v>
      </c>
      <c r="P401" t="s">
        <v>46</v>
      </c>
      <c r="Q401" t="s">
        <v>68</v>
      </c>
      <c r="R401" t="s">
        <v>7475</v>
      </c>
      <c r="S401">
        <v>35.4</v>
      </c>
      <c r="T401">
        <v>5</v>
      </c>
      <c r="U401">
        <v>0</v>
      </c>
      <c r="V401">
        <v>13.452000000000002</v>
      </c>
    </row>
    <row r="402" spans="1:22" x14ac:dyDescent="0.3">
      <c r="A402">
        <v>5205</v>
      </c>
      <c r="B402" t="s">
        <v>8061</v>
      </c>
      <c r="C402">
        <v>2012</v>
      </c>
      <c r="D402" s="11">
        <v>41164</v>
      </c>
      <c r="E402" s="11">
        <v>41170</v>
      </c>
      <c r="F402" t="s">
        <v>50</v>
      </c>
      <c r="G402" t="s">
        <v>5452</v>
      </c>
      <c r="H402" t="s">
        <v>5453</v>
      </c>
      <c r="I402" t="s">
        <v>26</v>
      </c>
      <c r="J402" t="s">
        <v>27</v>
      </c>
      <c r="K402" t="s">
        <v>1560</v>
      </c>
      <c r="L402" t="s">
        <v>267</v>
      </c>
      <c r="M402">
        <v>13021</v>
      </c>
      <c r="N402" t="s">
        <v>148</v>
      </c>
      <c r="O402" t="s">
        <v>780</v>
      </c>
      <c r="P402" t="s">
        <v>46</v>
      </c>
      <c r="Q402" t="s">
        <v>68</v>
      </c>
      <c r="R402" t="s">
        <v>781</v>
      </c>
      <c r="S402">
        <v>9.26</v>
      </c>
      <c r="T402">
        <v>2</v>
      </c>
      <c r="U402">
        <v>0</v>
      </c>
      <c r="V402">
        <v>3.0557999999999996</v>
      </c>
    </row>
    <row r="403" spans="1:22" x14ac:dyDescent="0.3">
      <c r="A403">
        <v>5195</v>
      </c>
      <c r="B403" t="s">
        <v>8057</v>
      </c>
      <c r="C403">
        <v>2011</v>
      </c>
      <c r="D403" s="11">
        <v>40875</v>
      </c>
      <c r="E403" s="11">
        <v>40878</v>
      </c>
      <c r="F403" t="s">
        <v>23</v>
      </c>
      <c r="G403" t="s">
        <v>2420</v>
      </c>
      <c r="H403" t="s">
        <v>2421</v>
      </c>
      <c r="I403" t="s">
        <v>41</v>
      </c>
      <c r="J403" t="s">
        <v>27</v>
      </c>
      <c r="K403" t="s">
        <v>382</v>
      </c>
      <c r="L403" t="s">
        <v>383</v>
      </c>
      <c r="M403">
        <v>29203</v>
      </c>
      <c r="N403" t="s">
        <v>30</v>
      </c>
      <c r="O403" t="s">
        <v>1367</v>
      </c>
      <c r="P403" t="s">
        <v>46</v>
      </c>
      <c r="Q403" t="s">
        <v>68</v>
      </c>
      <c r="R403" t="s">
        <v>1368</v>
      </c>
      <c r="S403">
        <v>13.12</v>
      </c>
      <c r="T403">
        <v>4</v>
      </c>
      <c r="U403">
        <v>0</v>
      </c>
      <c r="V403">
        <v>4.3295999999999992</v>
      </c>
    </row>
    <row r="404" spans="1:22" x14ac:dyDescent="0.3">
      <c r="A404">
        <v>5191</v>
      </c>
      <c r="B404" t="s">
        <v>8053</v>
      </c>
      <c r="C404">
        <v>2014</v>
      </c>
      <c r="D404" s="11">
        <v>41958</v>
      </c>
      <c r="E404" s="11">
        <v>41962</v>
      </c>
      <c r="F404" t="s">
        <v>50</v>
      </c>
      <c r="G404" t="s">
        <v>1655</v>
      </c>
      <c r="H404" t="s">
        <v>1656</v>
      </c>
      <c r="I404" t="s">
        <v>26</v>
      </c>
      <c r="J404" t="s">
        <v>27</v>
      </c>
      <c r="K404" t="s">
        <v>602</v>
      </c>
      <c r="L404" t="s">
        <v>104</v>
      </c>
      <c r="M404">
        <v>77506</v>
      </c>
      <c r="N404" t="s">
        <v>105</v>
      </c>
      <c r="O404" t="s">
        <v>6238</v>
      </c>
      <c r="P404" t="s">
        <v>46</v>
      </c>
      <c r="Q404" t="s">
        <v>68</v>
      </c>
      <c r="R404" t="s">
        <v>6239</v>
      </c>
      <c r="S404">
        <v>45.04</v>
      </c>
      <c r="T404">
        <v>2</v>
      </c>
      <c r="U404">
        <v>0.2</v>
      </c>
      <c r="V404">
        <v>4.5040000000000031</v>
      </c>
    </row>
    <row r="405" spans="1:22" x14ac:dyDescent="0.3">
      <c r="A405">
        <v>404</v>
      </c>
      <c r="B405" t="s">
        <v>1422</v>
      </c>
      <c r="C405">
        <v>2011</v>
      </c>
      <c r="D405" s="11">
        <v>40649</v>
      </c>
      <c r="E405" s="1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5174</v>
      </c>
      <c r="B406" t="s">
        <v>8042</v>
      </c>
      <c r="C406">
        <v>2012</v>
      </c>
      <c r="D406" s="11">
        <v>40976</v>
      </c>
      <c r="E406" s="11">
        <v>40978</v>
      </c>
      <c r="F406" t="s">
        <v>188</v>
      </c>
      <c r="G406" t="s">
        <v>6751</v>
      </c>
      <c r="H406" t="s">
        <v>6752</v>
      </c>
      <c r="I406" t="s">
        <v>41</v>
      </c>
      <c r="J406" t="s">
        <v>27</v>
      </c>
      <c r="K406" t="s">
        <v>3595</v>
      </c>
      <c r="L406" t="s">
        <v>457</v>
      </c>
      <c r="M406">
        <v>81001</v>
      </c>
      <c r="N406" t="s">
        <v>44</v>
      </c>
      <c r="O406" t="s">
        <v>1264</v>
      </c>
      <c r="P406" t="s">
        <v>46</v>
      </c>
      <c r="Q406" t="s">
        <v>68</v>
      </c>
      <c r="R406" t="s">
        <v>1265</v>
      </c>
      <c r="S406">
        <v>3.4079999999999999</v>
      </c>
      <c r="T406">
        <v>1</v>
      </c>
      <c r="U406">
        <v>0.2</v>
      </c>
      <c r="V406">
        <v>0.89459999999999995</v>
      </c>
    </row>
    <row r="407" spans="1:22" x14ac:dyDescent="0.3">
      <c r="A407">
        <v>5165</v>
      </c>
      <c r="B407" t="s">
        <v>8040</v>
      </c>
      <c r="C407">
        <v>2011</v>
      </c>
      <c r="D407" s="11">
        <v>40857</v>
      </c>
      <c r="E407" s="11">
        <v>40863</v>
      </c>
      <c r="F407" t="s">
        <v>50</v>
      </c>
      <c r="G407" t="s">
        <v>6696</v>
      </c>
      <c r="H407" t="s">
        <v>6697</v>
      </c>
      <c r="I407" t="s">
        <v>26</v>
      </c>
      <c r="J407" t="s">
        <v>27</v>
      </c>
      <c r="K407" t="s">
        <v>5311</v>
      </c>
      <c r="L407" t="s">
        <v>238</v>
      </c>
      <c r="M407">
        <v>48640</v>
      </c>
      <c r="N407" t="s">
        <v>105</v>
      </c>
      <c r="O407" t="s">
        <v>571</v>
      </c>
      <c r="P407" t="s">
        <v>46</v>
      </c>
      <c r="Q407" t="s">
        <v>68</v>
      </c>
      <c r="R407" t="s">
        <v>6763</v>
      </c>
      <c r="S407">
        <v>3.9</v>
      </c>
      <c r="T407">
        <v>2</v>
      </c>
      <c r="U407">
        <v>0</v>
      </c>
      <c r="V407">
        <v>1.5209999999999999</v>
      </c>
    </row>
    <row r="408" spans="1:22" x14ac:dyDescent="0.3">
      <c r="A408">
        <v>5154</v>
      </c>
      <c r="B408" t="s">
        <v>8032</v>
      </c>
      <c r="C408">
        <v>2011</v>
      </c>
      <c r="D408" s="11">
        <v>40724</v>
      </c>
      <c r="E408" s="11">
        <v>40730</v>
      </c>
      <c r="F408" t="s">
        <v>50</v>
      </c>
      <c r="G408" t="s">
        <v>7758</v>
      </c>
      <c r="H408" t="s">
        <v>7759</v>
      </c>
      <c r="I408" t="s">
        <v>26</v>
      </c>
      <c r="J408" t="s">
        <v>27</v>
      </c>
      <c r="K408" t="s">
        <v>266</v>
      </c>
      <c r="L408" t="s">
        <v>267</v>
      </c>
      <c r="M408">
        <v>10011</v>
      </c>
      <c r="N408" t="s">
        <v>148</v>
      </c>
      <c r="O408" t="s">
        <v>881</v>
      </c>
      <c r="P408" t="s">
        <v>46</v>
      </c>
      <c r="Q408" t="s">
        <v>68</v>
      </c>
      <c r="R408" t="s">
        <v>882</v>
      </c>
      <c r="S408">
        <v>6.6000000000000005</v>
      </c>
      <c r="T408">
        <v>3</v>
      </c>
      <c r="U408">
        <v>0</v>
      </c>
      <c r="V408">
        <v>2.9040000000000008</v>
      </c>
    </row>
    <row r="409" spans="1:22" x14ac:dyDescent="0.3">
      <c r="A409">
        <v>5109</v>
      </c>
      <c r="B409" t="s">
        <v>8000</v>
      </c>
      <c r="C409">
        <v>2014</v>
      </c>
      <c r="D409" s="11">
        <v>41755</v>
      </c>
      <c r="E409" s="11">
        <v>41756</v>
      </c>
      <c r="F409" t="s">
        <v>188</v>
      </c>
      <c r="G409" t="s">
        <v>424</v>
      </c>
      <c r="H409" t="s">
        <v>425</v>
      </c>
      <c r="I409" t="s">
        <v>102</v>
      </c>
      <c r="J409" t="s">
        <v>27</v>
      </c>
      <c r="K409" t="s">
        <v>5661</v>
      </c>
      <c r="L409" t="s">
        <v>335</v>
      </c>
      <c r="M409">
        <v>37211</v>
      </c>
      <c r="N409" t="s">
        <v>30</v>
      </c>
      <c r="O409" t="s">
        <v>875</v>
      </c>
      <c r="P409" t="s">
        <v>46</v>
      </c>
      <c r="Q409" t="s">
        <v>68</v>
      </c>
      <c r="R409" t="s">
        <v>876</v>
      </c>
      <c r="S409">
        <v>67.92</v>
      </c>
      <c r="T409">
        <v>5</v>
      </c>
      <c r="U409">
        <v>0.2</v>
      </c>
      <c r="V409">
        <v>6.7920000000000016</v>
      </c>
    </row>
    <row r="410" spans="1:22" x14ac:dyDescent="0.3">
      <c r="A410">
        <v>5108</v>
      </c>
      <c r="B410" t="s">
        <v>8000</v>
      </c>
      <c r="C410">
        <v>2014</v>
      </c>
      <c r="D410" s="11">
        <v>41755</v>
      </c>
      <c r="E410" s="11">
        <v>41756</v>
      </c>
      <c r="F410" t="s">
        <v>188</v>
      </c>
      <c r="G410" t="s">
        <v>424</v>
      </c>
      <c r="H410" t="s">
        <v>425</v>
      </c>
      <c r="I410" t="s">
        <v>102</v>
      </c>
      <c r="J410" t="s">
        <v>27</v>
      </c>
      <c r="K410" t="s">
        <v>5661</v>
      </c>
      <c r="L410" t="s">
        <v>335</v>
      </c>
      <c r="M410">
        <v>37211</v>
      </c>
      <c r="N410" t="s">
        <v>30</v>
      </c>
      <c r="O410" t="s">
        <v>1987</v>
      </c>
      <c r="P410" t="s">
        <v>46</v>
      </c>
      <c r="Q410" t="s">
        <v>68</v>
      </c>
      <c r="R410" t="s">
        <v>1988</v>
      </c>
      <c r="S410">
        <v>42.047999999999995</v>
      </c>
      <c r="T410">
        <v>9</v>
      </c>
      <c r="U410">
        <v>0.2</v>
      </c>
      <c r="V410">
        <v>5.2559999999999985</v>
      </c>
    </row>
    <row r="411" spans="1:22" x14ac:dyDescent="0.3">
      <c r="A411">
        <v>5101</v>
      </c>
      <c r="B411" t="s">
        <v>7996</v>
      </c>
      <c r="C411">
        <v>2011</v>
      </c>
      <c r="D411" s="11">
        <v>40619</v>
      </c>
      <c r="E411" s="11">
        <v>40619</v>
      </c>
      <c r="F411" t="s">
        <v>1290</v>
      </c>
      <c r="G411" t="s">
        <v>5492</v>
      </c>
      <c r="H411" t="s">
        <v>5493</v>
      </c>
      <c r="I411" t="s">
        <v>26</v>
      </c>
      <c r="J411" t="s">
        <v>27</v>
      </c>
      <c r="K411" t="s">
        <v>815</v>
      </c>
      <c r="L411" t="s">
        <v>104</v>
      </c>
      <c r="M411">
        <v>75217</v>
      </c>
      <c r="N411" t="s">
        <v>105</v>
      </c>
      <c r="O411" t="s">
        <v>1282</v>
      </c>
      <c r="P411" t="s">
        <v>46</v>
      </c>
      <c r="Q411" t="s">
        <v>68</v>
      </c>
      <c r="R411" t="s">
        <v>1283</v>
      </c>
      <c r="S411">
        <v>4.4479999999999995</v>
      </c>
      <c r="T411">
        <v>2</v>
      </c>
      <c r="U411">
        <v>0.2</v>
      </c>
      <c r="V411">
        <v>0.3335999999999999</v>
      </c>
    </row>
    <row r="412" spans="1:22" x14ac:dyDescent="0.3">
      <c r="A412">
        <v>5068</v>
      </c>
      <c r="B412" t="s">
        <v>7974</v>
      </c>
      <c r="C412">
        <v>2014</v>
      </c>
      <c r="D412" s="11">
        <v>41655</v>
      </c>
      <c r="E412" s="11">
        <v>41659</v>
      </c>
      <c r="F412" t="s">
        <v>50</v>
      </c>
      <c r="G412" t="s">
        <v>4176</v>
      </c>
      <c r="H412" t="s">
        <v>4177</v>
      </c>
      <c r="I412" t="s">
        <v>102</v>
      </c>
      <c r="J412" t="s">
        <v>27</v>
      </c>
      <c r="K412" t="s">
        <v>42</v>
      </c>
      <c r="L412" t="s">
        <v>43</v>
      </c>
      <c r="M412">
        <v>90008</v>
      </c>
      <c r="N412" t="s">
        <v>44</v>
      </c>
      <c r="O412" t="s">
        <v>4162</v>
      </c>
      <c r="P412" t="s">
        <v>46</v>
      </c>
      <c r="Q412" t="s">
        <v>68</v>
      </c>
      <c r="R412" t="s">
        <v>4163</v>
      </c>
      <c r="S412">
        <v>21.400000000000002</v>
      </c>
      <c r="T412">
        <v>5</v>
      </c>
      <c r="U412">
        <v>0</v>
      </c>
      <c r="V412">
        <v>6.2059999999999977</v>
      </c>
    </row>
    <row r="413" spans="1:22" x14ac:dyDescent="0.3">
      <c r="A413">
        <v>5055</v>
      </c>
      <c r="B413" t="s">
        <v>7965</v>
      </c>
      <c r="C413">
        <v>2012</v>
      </c>
      <c r="D413" s="11">
        <v>40911</v>
      </c>
      <c r="E413" s="11">
        <v>40916</v>
      </c>
      <c r="F413" t="s">
        <v>23</v>
      </c>
      <c r="G413" t="s">
        <v>7259</v>
      </c>
      <c r="H413" t="s">
        <v>7260</v>
      </c>
      <c r="I413" t="s">
        <v>26</v>
      </c>
      <c r="J413" t="s">
        <v>27</v>
      </c>
      <c r="K413" t="s">
        <v>815</v>
      </c>
      <c r="L413" t="s">
        <v>104</v>
      </c>
      <c r="M413">
        <v>75217</v>
      </c>
      <c r="N413" t="s">
        <v>105</v>
      </c>
      <c r="O413" t="s">
        <v>1758</v>
      </c>
      <c r="P413" t="s">
        <v>46</v>
      </c>
      <c r="Q413" t="s">
        <v>68</v>
      </c>
      <c r="R413" t="s">
        <v>1759</v>
      </c>
      <c r="S413">
        <v>7.0559999999999992</v>
      </c>
      <c r="T413">
        <v>3</v>
      </c>
      <c r="U413">
        <v>0.2</v>
      </c>
      <c r="V413">
        <v>0.79379999999999962</v>
      </c>
    </row>
    <row r="414" spans="1:22" x14ac:dyDescent="0.3">
      <c r="A414">
        <v>5048</v>
      </c>
      <c r="B414" t="s">
        <v>7960</v>
      </c>
      <c r="C414">
        <v>2013</v>
      </c>
      <c r="D414" s="11">
        <v>41589</v>
      </c>
      <c r="E414" s="11">
        <v>41592</v>
      </c>
      <c r="F414" t="s">
        <v>23</v>
      </c>
      <c r="G414" t="s">
        <v>4042</v>
      </c>
      <c r="H414" t="s">
        <v>4043</v>
      </c>
      <c r="I414" t="s">
        <v>26</v>
      </c>
      <c r="J414" t="s">
        <v>27</v>
      </c>
      <c r="K414" t="s">
        <v>42</v>
      </c>
      <c r="L414" t="s">
        <v>43</v>
      </c>
      <c r="M414">
        <v>90036</v>
      </c>
      <c r="N414" t="s">
        <v>44</v>
      </c>
      <c r="O414" t="s">
        <v>7249</v>
      </c>
      <c r="P414" t="s">
        <v>46</v>
      </c>
      <c r="Q414" t="s">
        <v>68</v>
      </c>
      <c r="R414" t="s">
        <v>7250</v>
      </c>
      <c r="S414">
        <v>14.7</v>
      </c>
      <c r="T414">
        <v>5</v>
      </c>
      <c r="U414">
        <v>0</v>
      </c>
      <c r="V414">
        <v>3.9690000000000003</v>
      </c>
    </row>
    <row r="415" spans="1:22" x14ac:dyDescent="0.3">
      <c r="A415">
        <v>5030</v>
      </c>
      <c r="B415" t="s">
        <v>7954</v>
      </c>
      <c r="C415">
        <v>2014</v>
      </c>
      <c r="D415" s="11">
        <v>41669</v>
      </c>
      <c r="E415" s="11">
        <v>41673</v>
      </c>
      <c r="F415" t="s">
        <v>50</v>
      </c>
      <c r="G415" t="s">
        <v>3010</v>
      </c>
      <c r="H415" t="s">
        <v>3011</v>
      </c>
      <c r="I415" t="s">
        <v>26</v>
      </c>
      <c r="J415" t="s">
        <v>27</v>
      </c>
      <c r="K415" t="s">
        <v>127</v>
      </c>
      <c r="L415" t="s">
        <v>43</v>
      </c>
      <c r="M415">
        <v>94109</v>
      </c>
      <c r="N415" t="s">
        <v>44</v>
      </c>
      <c r="O415" t="s">
        <v>6252</v>
      </c>
      <c r="P415" t="s">
        <v>46</v>
      </c>
      <c r="Q415" t="s">
        <v>68</v>
      </c>
      <c r="R415" t="s">
        <v>6253</v>
      </c>
      <c r="S415">
        <v>8.34</v>
      </c>
      <c r="T415">
        <v>3</v>
      </c>
      <c r="U415">
        <v>0</v>
      </c>
      <c r="V415">
        <v>2.1683999999999997</v>
      </c>
    </row>
    <row r="416" spans="1:22" x14ac:dyDescent="0.3">
      <c r="A416">
        <v>4963</v>
      </c>
      <c r="B416" t="s">
        <v>7898</v>
      </c>
      <c r="C416">
        <v>2011</v>
      </c>
      <c r="D416" s="11">
        <v>40609</v>
      </c>
      <c r="E416" s="11">
        <v>40610</v>
      </c>
      <c r="F416" t="s">
        <v>188</v>
      </c>
      <c r="G416" t="s">
        <v>7899</v>
      </c>
      <c r="H416" t="s">
        <v>7900</v>
      </c>
      <c r="I416" t="s">
        <v>26</v>
      </c>
      <c r="J416" t="s">
        <v>27</v>
      </c>
      <c r="K416" t="s">
        <v>95</v>
      </c>
      <c r="L416" t="s">
        <v>96</v>
      </c>
      <c r="M416">
        <v>98103</v>
      </c>
      <c r="N416" t="s">
        <v>44</v>
      </c>
      <c r="O416" t="s">
        <v>1030</v>
      </c>
      <c r="P416" t="s">
        <v>46</v>
      </c>
      <c r="Q416" t="s">
        <v>68</v>
      </c>
      <c r="R416" t="s">
        <v>1031</v>
      </c>
      <c r="S416">
        <v>17.940000000000001</v>
      </c>
      <c r="T416">
        <v>3</v>
      </c>
      <c r="U416">
        <v>0</v>
      </c>
      <c r="V416">
        <v>4.6644000000000005</v>
      </c>
    </row>
    <row r="417" spans="1:22" x14ac:dyDescent="0.3">
      <c r="A417">
        <v>4955</v>
      </c>
      <c r="B417" t="s">
        <v>7894</v>
      </c>
      <c r="C417">
        <v>2011</v>
      </c>
      <c r="D417" s="11">
        <v>40703</v>
      </c>
      <c r="E417" s="11">
        <v>40707</v>
      </c>
      <c r="F417" t="s">
        <v>23</v>
      </c>
      <c r="G417" t="s">
        <v>1143</v>
      </c>
      <c r="H417" t="s">
        <v>1144</v>
      </c>
      <c r="I417" t="s">
        <v>41</v>
      </c>
      <c r="J417" t="s">
        <v>27</v>
      </c>
      <c r="K417" t="s">
        <v>4045</v>
      </c>
      <c r="L417" t="s">
        <v>1392</v>
      </c>
      <c r="M417">
        <v>89031</v>
      </c>
      <c r="N417" t="s">
        <v>44</v>
      </c>
      <c r="O417" t="s">
        <v>2641</v>
      </c>
      <c r="P417" t="s">
        <v>46</v>
      </c>
      <c r="Q417" t="s">
        <v>68</v>
      </c>
      <c r="R417" t="s">
        <v>2642</v>
      </c>
      <c r="S417">
        <v>18.060000000000002</v>
      </c>
      <c r="T417">
        <v>7</v>
      </c>
      <c r="U417">
        <v>0</v>
      </c>
      <c r="V417">
        <v>4.6956000000000007</v>
      </c>
    </row>
    <row r="418" spans="1:22" x14ac:dyDescent="0.3">
      <c r="A418">
        <v>417</v>
      </c>
      <c r="B418" t="s">
        <v>1452</v>
      </c>
      <c r="C418">
        <v>2014</v>
      </c>
      <c r="D418" s="11">
        <v>41815</v>
      </c>
      <c r="E418" s="1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
      <c r="A419">
        <v>4951</v>
      </c>
      <c r="B419" t="s">
        <v>7888</v>
      </c>
      <c r="C419">
        <v>2013</v>
      </c>
      <c r="D419" s="11">
        <v>41576</v>
      </c>
      <c r="E419" s="11">
        <v>41580</v>
      </c>
      <c r="F419" t="s">
        <v>23</v>
      </c>
      <c r="G419" t="s">
        <v>5978</v>
      </c>
      <c r="H419" t="s">
        <v>5979</v>
      </c>
      <c r="I419" t="s">
        <v>26</v>
      </c>
      <c r="J419" t="s">
        <v>27</v>
      </c>
      <c r="K419" t="s">
        <v>266</v>
      </c>
      <c r="L419" t="s">
        <v>267</v>
      </c>
      <c r="M419">
        <v>10009</v>
      </c>
      <c r="N419" t="s">
        <v>148</v>
      </c>
      <c r="O419" t="s">
        <v>679</v>
      </c>
      <c r="P419" t="s">
        <v>46</v>
      </c>
      <c r="Q419" t="s">
        <v>68</v>
      </c>
      <c r="R419" t="s">
        <v>680</v>
      </c>
      <c r="S419">
        <v>12.419999999999998</v>
      </c>
      <c r="T419">
        <v>3</v>
      </c>
      <c r="U419">
        <v>0</v>
      </c>
      <c r="V419">
        <v>5.2164000000000001</v>
      </c>
    </row>
    <row r="420" spans="1:22" x14ac:dyDescent="0.3">
      <c r="A420">
        <v>4943</v>
      </c>
      <c r="B420" t="s">
        <v>7883</v>
      </c>
      <c r="C420">
        <v>2012</v>
      </c>
      <c r="D420" s="11">
        <v>40945</v>
      </c>
      <c r="E420" s="11">
        <v>40952</v>
      </c>
      <c r="F420" t="s">
        <v>50</v>
      </c>
      <c r="G420" t="s">
        <v>5110</v>
      </c>
      <c r="H420" t="s">
        <v>5111</v>
      </c>
      <c r="I420" t="s">
        <v>26</v>
      </c>
      <c r="J420" t="s">
        <v>27</v>
      </c>
      <c r="K420" t="s">
        <v>521</v>
      </c>
      <c r="L420" t="s">
        <v>245</v>
      </c>
      <c r="M420">
        <v>19805</v>
      </c>
      <c r="N420" t="s">
        <v>148</v>
      </c>
      <c r="O420" t="s">
        <v>3447</v>
      </c>
      <c r="P420" t="s">
        <v>46</v>
      </c>
      <c r="Q420" t="s">
        <v>68</v>
      </c>
      <c r="R420" t="s">
        <v>3448</v>
      </c>
      <c r="S420">
        <v>5.68</v>
      </c>
      <c r="T420">
        <v>2</v>
      </c>
      <c r="U420">
        <v>0</v>
      </c>
      <c r="V420">
        <v>1.7607999999999997</v>
      </c>
    </row>
    <row r="421" spans="1:22" x14ac:dyDescent="0.3">
      <c r="A421">
        <v>420</v>
      </c>
      <c r="B421" t="s">
        <v>1467</v>
      </c>
      <c r="C421">
        <v>2014</v>
      </c>
      <c r="D421" s="11">
        <v>41703</v>
      </c>
      <c r="E421" s="1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
      <c r="A422">
        <v>4940</v>
      </c>
      <c r="B422" t="s">
        <v>7882</v>
      </c>
      <c r="C422">
        <v>2011</v>
      </c>
      <c r="D422" s="11">
        <v>40557</v>
      </c>
      <c r="E422" s="11">
        <v>40562</v>
      </c>
      <c r="F422" t="s">
        <v>50</v>
      </c>
      <c r="G422" t="s">
        <v>1786</v>
      </c>
      <c r="H422" t="s">
        <v>1787</v>
      </c>
      <c r="I422" t="s">
        <v>26</v>
      </c>
      <c r="J422" t="s">
        <v>27</v>
      </c>
      <c r="K422" t="s">
        <v>127</v>
      </c>
      <c r="L422" t="s">
        <v>43</v>
      </c>
      <c r="M422">
        <v>94109</v>
      </c>
      <c r="N422" t="s">
        <v>44</v>
      </c>
      <c r="O422" t="s">
        <v>770</v>
      </c>
      <c r="P422" t="s">
        <v>46</v>
      </c>
      <c r="Q422" t="s">
        <v>68</v>
      </c>
      <c r="R422" t="s">
        <v>771</v>
      </c>
      <c r="S422">
        <v>19.899999999999999</v>
      </c>
      <c r="T422">
        <v>5</v>
      </c>
      <c r="U422">
        <v>0</v>
      </c>
      <c r="V422">
        <v>6.5669999999999984</v>
      </c>
    </row>
    <row r="423" spans="1:22" x14ac:dyDescent="0.3">
      <c r="A423">
        <v>4932</v>
      </c>
      <c r="B423" t="s">
        <v>7872</v>
      </c>
      <c r="C423">
        <v>2014</v>
      </c>
      <c r="D423" s="11">
        <v>41724</v>
      </c>
      <c r="E423" s="11">
        <v>41729</v>
      </c>
      <c r="F423" t="s">
        <v>50</v>
      </c>
      <c r="G423" t="s">
        <v>4427</v>
      </c>
      <c r="H423" t="s">
        <v>4428</v>
      </c>
      <c r="I423" t="s">
        <v>41</v>
      </c>
      <c r="J423" t="s">
        <v>27</v>
      </c>
      <c r="K423" t="s">
        <v>95</v>
      </c>
      <c r="L423" t="s">
        <v>96</v>
      </c>
      <c r="M423">
        <v>98103</v>
      </c>
      <c r="N423" t="s">
        <v>44</v>
      </c>
      <c r="O423" t="s">
        <v>4711</v>
      </c>
      <c r="P423" t="s">
        <v>46</v>
      </c>
      <c r="Q423" t="s">
        <v>68</v>
      </c>
      <c r="R423" t="s">
        <v>4712</v>
      </c>
      <c r="S423">
        <v>23.1</v>
      </c>
      <c r="T423">
        <v>2</v>
      </c>
      <c r="U423">
        <v>0</v>
      </c>
      <c r="V423">
        <v>6.93</v>
      </c>
    </row>
    <row r="424" spans="1:22" x14ac:dyDescent="0.3">
      <c r="A424">
        <v>4930</v>
      </c>
      <c r="B424" t="s">
        <v>7871</v>
      </c>
      <c r="C424">
        <v>2011</v>
      </c>
      <c r="D424" s="11">
        <v>40788</v>
      </c>
      <c r="E424" s="11">
        <v>40789</v>
      </c>
      <c r="F424" t="s">
        <v>188</v>
      </c>
      <c r="G424" t="s">
        <v>429</v>
      </c>
      <c r="H424" t="s">
        <v>430</v>
      </c>
      <c r="I424" t="s">
        <v>26</v>
      </c>
      <c r="J424" t="s">
        <v>27</v>
      </c>
      <c r="K424" t="s">
        <v>266</v>
      </c>
      <c r="L424" t="s">
        <v>267</v>
      </c>
      <c r="M424">
        <v>10009</v>
      </c>
      <c r="N424" t="s">
        <v>148</v>
      </c>
      <c r="O424" t="s">
        <v>1313</v>
      </c>
      <c r="P424" t="s">
        <v>46</v>
      </c>
      <c r="Q424" t="s">
        <v>68</v>
      </c>
      <c r="R424" t="s">
        <v>1314</v>
      </c>
      <c r="S424">
        <v>57.75</v>
      </c>
      <c r="T424">
        <v>5</v>
      </c>
      <c r="U424">
        <v>0</v>
      </c>
      <c r="V424">
        <v>16.170000000000002</v>
      </c>
    </row>
    <row r="425" spans="1:22" x14ac:dyDescent="0.3">
      <c r="A425">
        <v>4926</v>
      </c>
      <c r="B425" t="s">
        <v>7866</v>
      </c>
      <c r="C425">
        <v>2014</v>
      </c>
      <c r="D425" s="11">
        <v>41893</v>
      </c>
      <c r="E425" s="11">
        <v>41896</v>
      </c>
      <c r="F425" t="s">
        <v>188</v>
      </c>
      <c r="G425" t="s">
        <v>7867</v>
      </c>
      <c r="H425" t="s">
        <v>7868</v>
      </c>
      <c r="I425" t="s">
        <v>41</v>
      </c>
      <c r="J425" t="s">
        <v>27</v>
      </c>
      <c r="K425" t="s">
        <v>1479</v>
      </c>
      <c r="L425" t="s">
        <v>1245</v>
      </c>
      <c r="M425">
        <v>1841</v>
      </c>
      <c r="N425" t="s">
        <v>148</v>
      </c>
      <c r="O425" t="s">
        <v>6109</v>
      </c>
      <c r="P425" t="s">
        <v>46</v>
      </c>
      <c r="Q425" t="s">
        <v>68</v>
      </c>
      <c r="R425" t="s">
        <v>6110</v>
      </c>
      <c r="S425">
        <v>14.88</v>
      </c>
      <c r="T425">
        <v>2</v>
      </c>
      <c r="U425">
        <v>0</v>
      </c>
      <c r="V425">
        <v>3.7200000000000006</v>
      </c>
    </row>
    <row r="426" spans="1:22" x14ac:dyDescent="0.3">
      <c r="A426">
        <v>4917</v>
      </c>
      <c r="B426" t="s">
        <v>7858</v>
      </c>
      <c r="C426">
        <v>2014</v>
      </c>
      <c r="D426" s="11">
        <v>41922</v>
      </c>
      <c r="E426" s="11">
        <v>41924</v>
      </c>
      <c r="F426" t="s">
        <v>23</v>
      </c>
      <c r="G426" t="s">
        <v>799</v>
      </c>
      <c r="H426" t="s">
        <v>800</v>
      </c>
      <c r="I426" t="s">
        <v>26</v>
      </c>
      <c r="J426" t="s">
        <v>27</v>
      </c>
      <c r="K426" t="s">
        <v>7859</v>
      </c>
      <c r="L426" t="s">
        <v>104</v>
      </c>
      <c r="M426">
        <v>77573</v>
      </c>
      <c r="N426" t="s">
        <v>105</v>
      </c>
      <c r="O426" t="s">
        <v>1456</v>
      </c>
      <c r="P426" t="s">
        <v>46</v>
      </c>
      <c r="Q426" t="s">
        <v>68</v>
      </c>
      <c r="R426" t="s">
        <v>1457</v>
      </c>
      <c r="S426">
        <v>67.144000000000005</v>
      </c>
      <c r="T426">
        <v>7</v>
      </c>
      <c r="U426">
        <v>0.2</v>
      </c>
      <c r="V426">
        <v>5.8750999999999962</v>
      </c>
    </row>
    <row r="427" spans="1:22" x14ac:dyDescent="0.3">
      <c r="A427">
        <v>4915</v>
      </c>
      <c r="B427" t="s">
        <v>7857</v>
      </c>
      <c r="C427">
        <v>2012</v>
      </c>
      <c r="D427" s="11">
        <v>41176</v>
      </c>
      <c r="E427" s="11">
        <v>41178</v>
      </c>
      <c r="F427" t="s">
        <v>23</v>
      </c>
      <c r="G427" t="s">
        <v>2098</v>
      </c>
      <c r="H427" t="s">
        <v>2099</v>
      </c>
      <c r="I427" t="s">
        <v>26</v>
      </c>
      <c r="J427" t="s">
        <v>27</v>
      </c>
      <c r="K427" t="s">
        <v>95</v>
      </c>
      <c r="L427" t="s">
        <v>96</v>
      </c>
      <c r="M427">
        <v>98105</v>
      </c>
      <c r="N427" t="s">
        <v>44</v>
      </c>
      <c r="O427" t="s">
        <v>175</v>
      </c>
      <c r="P427" t="s">
        <v>46</v>
      </c>
      <c r="Q427" t="s">
        <v>68</v>
      </c>
      <c r="R427" t="s">
        <v>176</v>
      </c>
      <c r="S427">
        <v>35.96</v>
      </c>
      <c r="T427">
        <v>2</v>
      </c>
      <c r="U427">
        <v>0</v>
      </c>
      <c r="V427">
        <v>10.428399999999996</v>
      </c>
    </row>
    <row r="428" spans="1:22" x14ac:dyDescent="0.3">
      <c r="A428">
        <v>4893</v>
      </c>
      <c r="B428" t="s">
        <v>7844</v>
      </c>
      <c r="C428">
        <v>2013</v>
      </c>
      <c r="D428" s="11">
        <v>41632</v>
      </c>
      <c r="E428" s="11">
        <v>41639</v>
      </c>
      <c r="F428" t="s">
        <v>50</v>
      </c>
      <c r="G428" t="s">
        <v>4764</v>
      </c>
      <c r="H428" t="s">
        <v>4765</v>
      </c>
      <c r="I428" t="s">
        <v>41</v>
      </c>
      <c r="J428" t="s">
        <v>27</v>
      </c>
      <c r="K428" t="s">
        <v>95</v>
      </c>
      <c r="L428" t="s">
        <v>96</v>
      </c>
      <c r="M428">
        <v>98103</v>
      </c>
      <c r="N428" t="s">
        <v>44</v>
      </c>
      <c r="O428" t="s">
        <v>7845</v>
      </c>
      <c r="P428" t="s">
        <v>46</v>
      </c>
      <c r="Q428" t="s">
        <v>68</v>
      </c>
      <c r="R428" t="s">
        <v>7846</v>
      </c>
      <c r="S428">
        <v>4.2</v>
      </c>
      <c r="T428">
        <v>2</v>
      </c>
      <c r="U428">
        <v>0</v>
      </c>
      <c r="V428">
        <v>1.1760000000000002</v>
      </c>
    </row>
    <row r="429" spans="1:22" x14ac:dyDescent="0.3">
      <c r="A429">
        <v>4891</v>
      </c>
      <c r="B429" t="s">
        <v>7844</v>
      </c>
      <c r="C429">
        <v>2013</v>
      </c>
      <c r="D429" s="11">
        <v>41632</v>
      </c>
      <c r="E429" s="11">
        <v>41639</v>
      </c>
      <c r="F429" t="s">
        <v>50</v>
      </c>
      <c r="G429" t="s">
        <v>4764</v>
      </c>
      <c r="H429" t="s">
        <v>4765</v>
      </c>
      <c r="I429" t="s">
        <v>41</v>
      </c>
      <c r="J429" t="s">
        <v>27</v>
      </c>
      <c r="K429" t="s">
        <v>95</v>
      </c>
      <c r="L429" t="s">
        <v>96</v>
      </c>
      <c r="M429">
        <v>98103</v>
      </c>
      <c r="N429" t="s">
        <v>44</v>
      </c>
      <c r="O429" t="s">
        <v>1758</v>
      </c>
      <c r="P429" t="s">
        <v>46</v>
      </c>
      <c r="Q429" t="s">
        <v>68</v>
      </c>
      <c r="R429" t="s">
        <v>1759</v>
      </c>
      <c r="S429">
        <v>8.82</v>
      </c>
      <c r="T429">
        <v>3</v>
      </c>
      <c r="U429">
        <v>0</v>
      </c>
      <c r="V429">
        <v>2.5577999999999994</v>
      </c>
    </row>
    <row r="430" spans="1:22" x14ac:dyDescent="0.3">
      <c r="A430">
        <v>429</v>
      </c>
      <c r="B430" t="s">
        <v>1502</v>
      </c>
      <c r="C430">
        <v>2014</v>
      </c>
      <c r="D430" s="11">
        <v>41914</v>
      </c>
      <c r="E430" s="1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
      <c r="A431">
        <v>4885</v>
      </c>
      <c r="B431" t="s">
        <v>7841</v>
      </c>
      <c r="C431">
        <v>2014</v>
      </c>
      <c r="D431" s="11">
        <v>41707</v>
      </c>
      <c r="E431" s="11">
        <v>41714</v>
      </c>
      <c r="F431" t="s">
        <v>50</v>
      </c>
      <c r="G431" t="s">
        <v>989</v>
      </c>
      <c r="H431" t="s">
        <v>990</v>
      </c>
      <c r="I431" t="s">
        <v>26</v>
      </c>
      <c r="J431" t="s">
        <v>27</v>
      </c>
      <c r="K431" t="s">
        <v>1883</v>
      </c>
      <c r="L431" t="s">
        <v>43</v>
      </c>
      <c r="M431">
        <v>92804</v>
      </c>
      <c r="N431" t="s">
        <v>44</v>
      </c>
      <c r="O431" t="s">
        <v>7341</v>
      </c>
      <c r="P431" t="s">
        <v>46</v>
      </c>
      <c r="Q431" t="s">
        <v>68</v>
      </c>
      <c r="R431" t="s">
        <v>7342</v>
      </c>
      <c r="S431">
        <v>3.36</v>
      </c>
      <c r="T431">
        <v>2</v>
      </c>
      <c r="U431">
        <v>0</v>
      </c>
      <c r="V431">
        <v>0.87360000000000015</v>
      </c>
    </row>
    <row r="432" spans="1:22" x14ac:dyDescent="0.3">
      <c r="A432">
        <v>4878</v>
      </c>
      <c r="B432" t="s">
        <v>7837</v>
      </c>
      <c r="C432">
        <v>2011</v>
      </c>
      <c r="D432" s="11">
        <v>40819</v>
      </c>
      <c r="E432" s="11">
        <v>40825</v>
      </c>
      <c r="F432" t="s">
        <v>50</v>
      </c>
      <c r="G432" t="s">
        <v>2969</v>
      </c>
      <c r="H432" t="s">
        <v>2970</v>
      </c>
      <c r="I432" t="s">
        <v>102</v>
      </c>
      <c r="J432" t="s">
        <v>27</v>
      </c>
      <c r="K432" t="s">
        <v>373</v>
      </c>
      <c r="L432" t="s">
        <v>88</v>
      </c>
      <c r="M432">
        <v>27707</v>
      </c>
      <c r="N432" t="s">
        <v>30</v>
      </c>
      <c r="O432" t="s">
        <v>2641</v>
      </c>
      <c r="P432" t="s">
        <v>46</v>
      </c>
      <c r="Q432" t="s">
        <v>68</v>
      </c>
      <c r="R432" t="s">
        <v>2642</v>
      </c>
      <c r="S432">
        <v>6.1920000000000002</v>
      </c>
      <c r="T432">
        <v>3</v>
      </c>
      <c r="U432">
        <v>0.2</v>
      </c>
      <c r="V432">
        <v>0.46440000000000037</v>
      </c>
    </row>
    <row r="433" spans="1:22" x14ac:dyDescent="0.3">
      <c r="A433">
        <v>4860</v>
      </c>
      <c r="B433" t="s">
        <v>7825</v>
      </c>
      <c r="C433">
        <v>2014</v>
      </c>
      <c r="D433" s="11">
        <v>41989</v>
      </c>
      <c r="E433" s="11">
        <v>41993</v>
      </c>
      <c r="F433" t="s">
        <v>50</v>
      </c>
      <c r="G433" t="s">
        <v>1396</v>
      </c>
      <c r="H433" t="s">
        <v>1397</v>
      </c>
      <c r="I433" t="s">
        <v>41</v>
      </c>
      <c r="J433" t="s">
        <v>27</v>
      </c>
      <c r="K433" t="s">
        <v>7826</v>
      </c>
      <c r="L433" t="s">
        <v>211</v>
      </c>
      <c r="M433">
        <v>60302</v>
      </c>
      <c r="N433" t="s">
        <v>105</v>
      </c>
      <c r="O433" t="s">
        <v>4229</v>
      </c>
      <c r="P433" t="s">
        <v>46</v>
      </c>
      <c r="Q433" t="s">
        <v>68</v>
      </c>
      <c r="R433" t="s">
        <v>4230</v>
      </c>
      <c r="S433">
        <v>10.192000000000002</v>
      </c>
      <c r="T433">
        <v>7</v>
      </c>
      <c r="U433">
        <v>0.2</v>
      </c>
      <c r="V433">
        <v>1.0192000000000001</v>
      </c>
    </row>
    <row r="434" spans="1:22" x14ac:dyDescent="0.3">
      <c r="A434">
        <v>4852</v>
      </c>
      <c r="B434" t="s">
        <v>7819</v>
      </c>
      <c r="C434">
        <v>2011</v>
      </c>
      <c r="D434" s="11">
        <v>40794</v>
      </c>
      <c r="E434" s="11">
        <v>40800</v>
      </c>
      <c r="F434" t="s">
        <v>50</v>
      </c>
      <c r="G434" t="s">
        <v>4266</v>
      </c>
      <c r="H434" t="s">
        <v>4267</v>
      </c>
      <c r="I434" t="s">
        <v>26</v>
      </c>
      <c r="J434" t="s">
        <v>27</v>
      </c>
      <c r="K434" t="s">
        <v>7820</v>
      </c>
      <c r="L434" t="s">
        <v>96</v>
      </c>
      <c r="M434">
        <v>99301</v>
      </c>
      <c r="N434" t="s">
        <v>44</v>
      </c>
      <c r="O434" t="s">
        <v>490</v>
      </c>
      <c r="P434" t="s">
        <v>46</v>
      </c>
      <c r="Q434" t="s">
        <v>68</v>
      </c>
      <c r="R434" t="s">
        <v>491</v>
      </c>
      <c r="S434">
        <v>303.83999999999997</v>
      </c>
      <c r="T434">
        <v>8</v>
      </c>
      <c r="U434">
        <v>0</v>
      </c>
      <c r="V434">
        <v>91.151999999999958</v>
      </c>
    </row>
    <row r="435" spans="1:22" x14ac:dyDescent="0.3">
      <c r="A435">
        <v>4850</v>
      </c>
      <c r="B435" t="s">
        <v>7819</v>
      </c>
      <c r="C435">
        <v>2011</v>
      </c>
      <c r="D435" s="11">
        <v>40794</v>
      </c>
      <c r="E435" s="11">
        <v>40800</v>
      </c>
      <c r="F435" t="s">
        <v>50</v>
      </c>
      <c r="G435" t="s">
        <v>4266</v>
      </c>
      <c r="H435" t="s">
        <v>4267</v>
      </c>
      <c r="I435" t="s">
        <v>26</v>
      </c>
      <c r="J435" t="s">
        <v>27</v>
      </c>
      <c r="K435" t="s">
        <v>7820</v>
      </c>
      <c r="L435" t="s">
        <v>96</v>
      </c>
      <c r="M435">
        <v>99301</v>
      </c>
      <c r="N435" t="s">
        <v>44</v>
      </c>
      <c r="O435" t="s">
        <v>1650</v>
      </c>
      <c r="P435" t="s">
        <v>46</v>
      </c>
      <c r="Q435" t="s">
        <v>68</v>
      </c>
      <c r="R435" t="s">
        <v>1651</v>
      </c>
      <c r="S435">
        <v>5.88</v>
      </c>
      <c r="T435">
        <v>2</v>
      </c>
      <c r="U435">
        <v>0</v>
      </c>
      <c r="V435">
        <v>2.6459999999999999</v>
      </c>
    </row>
    <row r="436" spans="1:22" x14ac:dyDescent="0.3">
      <c r="A436">
        <v>4849</v>
      </c>
      <c r="B436" t="s">
        <v>7818</v>
      </c>
      <c r="C436">
        <v>2011</v>
      </c>
      <c r="D436" s="11">
        <v>40719</v>
      </c>
      <c r="E436" s="11">
        <v>40721</v>
      </c>
      <c r="F436" t="s">
        <v>23</v>
      </c>
      <c r="G436" t="s">
        <v>1177</v>
      </c>
      <c r="H436" t="s">
        <v>1178</v>
      </c>
      <c r="I436" t="s">
        <v>41</v>
      </c>
      <c r="J436" t="s">
        <v>27</v>
      </c>
      <c r="K436" t="s">
        <v>1976</v>
      </c>
      <c r="L436" t="s">
        <v>420</v>
      </c>
      <c r="M436">
        <v>97301</v>
      </c>
      <c r="N436" t="s">
        <v>44</v>
      </c>
      <c r="O436" t="s">
        <v>4521</v>
      </c>
      <c r="P436" t="s">
        <v>46</v>
      </c>
      <c r="Q436" t="s">
        <v>68</v>
      </c>
      <c r="R436" t="s">
        <v>4522</v>
      </c>
      <c r="S436">
        <v>9.3280000000000012</v>
      </c>
      <c r="T436">
        <v>1</v>
      </c>
      <c r="U436">
        <v>0.2</v>
      </c>
      <c r="V436">
        <v>0.8162000000000007</v>
      </c>
    </row>
    <row r="437" spans="1:22" x14ac:dyDescent="0.3">
      <c r="A437">
        <v>4848</v>
      </c>
      <c r="B437" t="s">
        <v>7818</v>
      </c>
      <c r="C437">
        <v>2011</v>
      </c>
      <c r="D437" s="11">
        <v>40719</v>
      </c>
      <c r="E437" s="11">
        <v>40721</v>
      </c>
      <c r="F437" t="s">
        <v>23</v>
      </c>
      <c r="G437" t="s">
        <v>1177</v>
      </c>
      <c r="H437" t="s">
        <v>1178</v>
      </c>
      <c r="I437" t="s">
        <v>41</v>
      </c>
      <c r="J437" t="s">
        <v>27</v>
      </c>
      <c r="K437" t="s">
        <v>1976</v>
      </c>
      <c r="L437" t="s">
        <v>420</v>
      </c>
      <c r="M437">
        <v>97301</v>
      </c>
      <c r="N437" t="s">
        <v>44</v>
      </c>
      <c r="O437" t="s">
        <v>1423</v>
      </c>
      <c r="P437" t="s">
        <v>46</v>
      </c>
      <c r="Q437" t="s">
        <v>68</v>
      </c>
      <c r="R437" t="s">
        <v>1424</v>
      </c>
      <c r="S437">
        <v>71.632000000000005</v>
      </c>
      <c r="T437">
        <v>11</v>
      </c>
      <c r="U437">
        <v>0.2</v>
      </c>
      <c r="V437">
        <v>17.908000000000001</v>
      </c>
    </row>
    <row r="438" spans="1:22" x14ac:dyDescent="0.3">
      <c r="A438">
        <v>4829</v>
      </c>
      <c r="B438" t="s">
        <v>7806</v>
      </c>
      <c r="C438">
        <v>2011</v>
      </c>
      <c r="D438" s="11">
        <v>40848</v>
      </c>
      <c r="E438" s="11">
        <v>40855</v>
      </c>
      <c r="F438" t="s">
        <v>50</v>
      </c>
      <c r="G438" t="s">
        <v>6634</v>
      </c>
      <c r="H438" t="s">
        <v>6635</v>
      </c>
      <c r="I438" t="s">
        <v>41</v>
      </c>
      <c r="J438" t="s">
        <v>27</v>
      </c>
      <c r="K438" t="s">
        <v>1464</v>
      </c>
      <c r="L438" t="s">
        <v>29</v>
      </c>
      <c r="M438">
        <v>40475</v>
      </c>
      <c r="N438" t="s">
        <v>30</v>
      </c>
      <c r="O438" t="s">
        <v>3383</v>
      </c>
      <c r="P438" t="s">
        <v>46</v>
      </c>
      <c r="Q438" t="s">
        <v>68</v>
      </c>
      <c r="R438" t="s">
        <v>3384</v>
      </c>
      <c r="S438">
        <v>5.64</v>
      </c>
      <c r="T438">
        <v>3</v>
      </c>
      <c r="U438">
        <v>0</v>
      </c>
      <c r="V438">
        <v>1.6355999999999997</v>
      </c>
    </row>
    <row r="439" spans="1:22" x14ac:dyDescent="0.3">
      <c r="A439">
        <v>4801</v>
      </c>
      <c r="B439" t="s">
        <v>7784</v>
      </c>
      <c r="C439">
        <v>2013</v>
      </c>
      <c r="D439" s="11">
        <v>41409</v>
      </c>
      <c r="E439" s="11">
        <v>41414</v>
      </c>
      <c r="F439" t="s">
        <v>50</v>
      </c>
      <c r="G439" t="s">
        <v>1291</v>
      </c>
      <c r="H439" t="s">
        <v>1292</v>
      </c>
      <c r="I439" t="s">
        <v>41</v>
      </c>
      <c r="J439" t="s">
        <v>27</v>
      </c>
      <c r="K439" t="s">
        <v>1521</v>
      </c>
      <c r="L439" t="s">
        <v>54</v>
      </c>
      <c r="M439">
        <v>32216</v>
      </c>
      <c r="N439" t="s">
        <v>30</v>
      </c>
      <c r="O439" t="s">
        <v>7785</v>
      </c>
      <c r="P439" t="s">
        <v>46</v>
      </c>
      <c r="Q439" t="s">
        <v>68</v>
      </c>
      <c r="R439" t="s">
        <v>7786</v>
      </c>
      <c r="S439">
        <v>4.7679999999999998</v>
      </c>
      <c r="T439">
        <v>2</v>
      </c>
      <c r="U439">
        <v>0.2</v>
      </c>
      <c r="V439">
        <v>0.41720000000000046</v>
      </c>
    </row>
    <row r="440" spans="1:22" x14ac:dyDescent="0.3">
      <c r="A440">
        <v>4787</v>
      </c>
      <c r="B440" t="s">
        <v>7774</v>
      </c>
      <c r="C440">
        <v>2012</v>
      </c>
      <c r="D440" s="11">
        <v>41254</v>
      </c>
      <c r="E440" s="11">
        <v>41259</v>
      </c>
      <c r="F440" t="s">
        <v>50</v>
      </c>
      <c r="G440" t="s">
        <v>93</v>
      </c>
      <c r="H440" t="s">
        <v>94</v>
      </c>
      <c r="I440" t="s">
        <v>26</v>
      </c>
      <c r="J440" t="s">
        <v>27</v>
      </c>
      <c r="K440" t="s">
        <v>1081</v>
      </c>
      <c r="L440" t="s">
        <v>457</v>
      </c>
      <c r="M440">
        <v>80906</v>
      </c>
      <c r="N440" t="s">
        <v>44</v>
      </c>
      <c r="O440" t="s">
        <v>3229</v>
      </c>
      <c r="P440" t="s">
        <v>46</v>
      </c>
      <c r="Q440" t="s">
        <v>68</v>
      </c>
      <c r="R440" t="s">
        <v>3230</v>
      </c>
      <c r="S440">
        <v>4.2240000000000002</v>
      </c>
      <c r="T440">
        <v>3</v>
      </c>
      <c r="U440">
        <v>0.2</v>
      </c>
      <c r="V440">
        <v>0.47519999999999984</v>
      </c>
    </row>
    <row r="441" spans="1:22" x14ac:dyDescent="0.3">
      <c r="A441">
        <v>4785</v>
      </c>
      <c r="B441" t="s">
        <v>7774</v>
      </c>
      <c r="C441">
        <v>2012</v>
      </c>
      <c r="D441" s="11">
        <v>41254</v>
      </c>
      <c r="E441" s="11">
        <v>41259</v>
      </c>
      <c r="F441" t="s">
        <v>50</v>
      </c>
      <c r="G441" t="s">
        <v>93</v>
      </c>
      <c r="H441" t="s">
        <v>94</v>
      </c>
      <c r="I441" t="s">
        <v>26</v>
      </c>
      <c r="J441" t="s">
        <v>27</v>
      </c>
      <c r="K441" t="s">
        <v>1081</v>
      </c>
      <c r="L441" t="s">
        <v>457</v>
      </c>
      <c r="M441">
        <v>80906</v>
      </c>
      <c r="N441" t="s">
        <v>44</v>
      </c>
      <c r="O441" t="s">
        <v>5559</v>
      </c>
      <c r="P441" t="s">
        <v>46</v>
      </c>
      <c r="Q441" t="s">
        <v>68</v>
      </c>
      <c r="R441" t="s">
        <v>5560</v>
      </c>
      <c r="S441">
        <v>13.120000000000001</v>
      </c>
      <c r="T441">
        <v>5</v>
      </c>
      <c r="U441">
        <v>0.2</v>
      </c>
      <c r="V441">
        <v>1.1480000000000006</v>
      </c>
    </row>
    <row r="442" spans="1:22" x14ac:dyDescent="0.3">
      <c r="A442">
        <v>4776</v>
      </c>
      <c r="B442" t="s">
        <v>7766</v>
      </c>
      <c r="C442">
        <v>2014</v>
      </c>
      <c r="D442" s="11">
        <v>41960</v>
      </c>
      <c r="E442" s="11">
        <v>41965</v>
      </c>
      <c r="F442" t="s">
        <v>50</v>
      </c>
      <c r="G442" t="s">
        <v>7273</v>
      </c>
      <c r="H442" t="s">
        <v>7274</v>
      </c>
      <c r="I442" t="s">
        <v>102</v>
      </c>
      <c r="J442" t="s">
        <v>27</v>
      </c>
      <c r="K442" t="s">
        <v>3338</v>
      </c>
      <c r="L442" t="s">
        <v>43</v>
      </c>
      <c r="M442">
        <v>92025</v>
      </c>
      <c r="N442" t="s">
        <v>44</v>
      </c>
      <c r="O442" t="s">
        <v>3175</v>
      </c>
      <c r="P442" t="s">
        <v>46</v>
      </c>
      <c r="Q442" t="s">
        <v>68</v>
      </c>
      <c r="R442" t="s">
        <v>3176</v>
      </c>
      <c r="S442">
        <v>23.36</v>
      </c>
      <c r="T442">
        <v>4</v>
      </c>
      <c r="U442">
        <v>0</v>
      </c>
      <c r="V442">
        <v>6.073599999999999</v>
      </c>
    </row>
    <row r="443" spans="1:22" x14ac:dyDescent="0.3">
      <c r="A443">
        <v>4766</v>
      </c>
      <c r="B443" t="s">
        <v>7755</v>
      </c>
      <c r="C443">
        <v>2012</v>
      </c>
      <c r="D443" s="11">
        <v>41023</v>
      </c>
      <c r="E443" s="11">
        <v>41027</v>
      </c>
      <c r="F443" t="s">
        <v>50</v>
      </c>
      <c r="G443" t="s">
        <v>4100</v>
      </c>
      <c r="H443" t="s">
        <v>4101</v>
      </c>
      <c r="I443" t="s">
        <v>102</v>
      </c>
      <c r="J443" t="s">
        <v>27</v>
      </c>
      <c r="K443" t="s">
        <v>266</v>
      </c>
      <c r="L443" t="s">
        <v>267</v>
      </c>
      <c r="M443">
        <v>10009</v>
      </c>
      <c r="N443" t="s">
        <v>148</v>
      </c>
      <c r="O443" t="s">
        <v>4226</v>
      </c>
      <c r="P443" t="s">
        <v>46</v>
      </c>
      <c r="Q443" t="s">
        <v>68</v>
      </c>
      <c r="R443" t="s">
        <v>4227</v>
      </c>
      <c r="S443">
        <v>25.99</v>
      </c>
      <c r="T443">
        <v>1</v>
      </c>
      <c r="U443">
        <v>0</v>
      </c>
      <c r="V443">
        <v>7.5370999999999988</v>
      </c>
    </row>
    <row r="444" spans="1:22" x14ac:dyDescent="0.3">
      <c r="A444">
        <v>4765</v>
      </c>
      <c r="B444" t="s">
        <v>7754</v>
      </c>
      <c r="C444">
        <v>2014</v>
      </c>
      <c r="D444" s="11">
        <v>41968</v>
      </c>
      <c r="E444" s="11">
        <v>41971</v>
      </c>
      <c r="F444" t="s">
        <v>188</v>
      </c>
      <c r="G444" t="s">
        <v>2567</v>
      </c>
      <c r="H444" t="s">
        <v>2568</v>
      </c>
      <c r="I444" t="s">
        <v>26</v>
      </c>
      <c r="J444" t="s">
        <v>27</v>
      </c>
      <c r="K444" t="s">
        <v>127</v>
      </c>
      <c r="L444" t="s">
        <v>43</v>
      </c>
      <c r="M444">
        <v>94110</v>
      </c>
      <c r="N444" t="s">
        <v>44</v>
      </c>
      <c r="O444" t="s">
        <v>3584</v>
      </c>
      <c r="P444" t="s">
        <v>46</v>
      </c>
      <c r="Q444" t="s">
        <v>68</v>
      </c>
      <c r="R444" t="s">
        <v>3585</v>
      </c>
      <c r="S444">
        <v>27.76</v>
      </c>
      <c r="T444">
        <v>4</v>
      </c>
      <c r="U444">
        <v>0</v>
      </c>
      <c r="V444">
        <v>9.9936000000000007</v>
      </c>
    </row>
    <row r="445" spans="1:22" x14ac:dyDescent="0.3">
      <c r="A445">
        <v>4742</v>
      </c>
      <c r="B445" t="s">
        <v>7734</v>
      </c>
      <c r="C445">
        <v>2014</v>
      </c>
      <c r="D445" s="11">
        <v>41956</v>
      </c>
      <c r="E445" s="11">
        <v>41960</v>
      </c>
      <c r="F445" t="s">
        <v>50</v>
      </c>
      <c r="G445" t="s">
        <v>3259</v>
      </c>
      <c r="H445" t="s">
        <v>3260</v>
      </c>
      <c r="I445" t="s">
        <v>26</v>
      </c>
      <c r="J445" t="s">
        <v>27</v>
      </c>
      <c r="K445" t="s">
        <v>95</v>
      </c>
      <c r="L445" t="s">
        <v>96</v>
      </c>
      <c r="M445">
        <v>98115</v>
      </c>
      <c r="N445" t="s">
        <v>44</v>
      </c>
      <c r="O445" t="s">
        <v>5402</v>
      </c>
      <c r="P445" t="s">
        <v>46</v>
      </c>
      <c r="Q445" t="s">
        <v>68</v>
      </c>
      <c r="R445" t="s">
        <v>5403</v>
      </c>
      <c r="S445">
        <v>9.2099999999999991</v>
      </c>
      <c r="T445">
        <v>3</v>
      </c>
      <c r="U445">
        <v>0</v>
      </c>
      <c r="V445">
        <v>2.3025000000000002</v>
      </c>
    </row>
    <row r="446" spans="1:22" x14ac:dyDescent="0.3">
      <c r="A446">
        <v>4723</v>
      </c>
      <c r="B446" t="s">
        <v>7721</v>
      </c>
      <c r="C446">
        <v>2014</v>
      </c>
      <c r="D446" s="11">
        <v>41884</v>
      </c>
      <c r="E446" s="11">
        <v>41890</v>
      </c>
      <c r="F446" t="s">
        <v>50</v>
      </c>
      <c r="G446" t="s">
        <v>2310</v>
      </c>
      <c r="H446" t="s">
        <v>2311</v>
      </c>
      <c r="I446" t="s">
        <v>102</v>
      </c>
      <c r="J446" t="s">
        <v>27</v>
      </c>
      <c r="K446" t="s">
        <v>95</v>
      </c>
      <c r="L446" t="s">
        <v>96</v>
      </c>
      <c r="M446">
        <v>98103</v>
      </c>
      <c r="N446" t="s">
        <v>44</v>
      </c>
      <c r="O446" t="s">
        <v>3035</v>
      </c>
      <c r="P446" t="s">
        <v>46</v>
      </c>
      <c r="Q446" t="s">
        <v>68</v>
      </c>
      <c r="R446" t="s">
        <v>186</v>
      </c>
      <c r="S446">
        <v>7.58</v>
      </c>
      <c r="T446">
        <v>1</v>
      </c>
      <c r="U446">
        <v>0</v>
      </c>
      <c r="V446">
        <v>2.9561999999999999</v>
      </c>
    </row>
    <row r="447" spans="1:22" x14ac:dyDescent="0.3">
      <c r="A447">
        <v>4718</v>
      </c>
      <c r="B447" t="s">
        <v>7713</v>
      </c>
      <c r="C447">
        <v>2012</v>
      </c>
      <c r="D447" s="11">
        <v>41255</v>
      </c>
      <c r="E447" s="11">
        <v>41260</v>
      </c>
      <c r="F447" t="s">
        <v>50</v>
      </c>
      <c r="G447" t="s">
        <v>660</v>
      </c>
      <c r="H447" t="s">
        <v>661</v>
      </c>
      <c r="I447" t="s">
        <v>26</v>
      </c>
      <c r="J447" t="s">
        <v>27</v>
      </c>
      <c r="K447" t="s">
        <v>4492</v>
      </c>
      <c r="L447" t="s">
        <v>2735</v>
      </c>
      <c r="M447">
        <v>21215</v>
      </c>
      <c r="N447" t="s">
        <v>148</v>
      </c>
      <c r="O447" t="s">
        <v>1737</v>
      </c>
      <c r="P447" t="s">
        <v>46</v>
      </c>
      <c r="Q447" t="s">
        <v>68</v>
      </c>
      <c r="R447" t="s">
        <v>1738</v>
      </c>
      <c r="S447">
        <v>8.2200000000000006</v>
      </c>
      <c r="T447">
        <v>3</v>
      </c>
      <c r="U447">
        <v>0</v>
      </c>
      <c r="V447">
        <v>2.2194000000000007</v>
      </c>
    </row>
    <row r="448" spans="1:22" x14ac:dyDescent="0.3">
      <c r="A448">
        <v>4710</v>
      </c>
      <c r="B448" t="s">
        <v>7707</v>
      </c>
      <c r="C448">
        <v>2014</v>
      </c>
      <c r="D448" s="11">
        <v>41820</v>
      </c>
      <c r="E448" s="11">
        <v>41821</v>
      </c>
      <c r="F448" t="s">
        <v>188</v>
      </c>
      <c r="G448" t="s">
        <v>5054</v>
      </c>
      <c r="H448" t="s">
        <v>5055</v>
      </c>
      <c r="I448" t="s">
        <v>26</v>
      </c>
      <c r="J448" t="s">
        <v>27</v>
      </c>
      <c r="K448" t="s">
        <v>42</v>
      </c>
      <c r="L448" t="s">
        <v>43</v>
      </c>
      <c r="M448">
        <v>90049</v>
      </c>
      <c r="N448" t="s">
        <v>44</v>
      </c>
      <c r="O448" t="s">
        <v>3175</v>
      </c>
      <c r="P448" t="s">
        <v>46</v>
      </c>
      <c r="Q448" t="s">
        <v>68</v>
      </c>
      <c r="R448" t="s">
        <v>3176</v>
      </c>
      <c r="S448">
        <v>11.68</v>
      </c>
      <c r="T448">
        <v>2</v>
      </c>
      <c r="U448">
        <v>0</v>
      </c>
      <c r="V448">
        <v>3.0367999999999995</v>
      </c>
    </row>
    <row r="449" spans="1:22" x14ac:dyDescent="0.3">
      <c r="A449">
        <v>448</v>
      </c>
      <c r="B449" t="s">
        <v>1557</v>
      </c>
      <c r="C449">
        <v>2013</v>
      </c>
      <c r="D449" s="11">
        <v>41366</v>
      </c>
      <c r="E449" s="1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
      <c r="A450">
        <v>4700</v>
      </c>
      <c r="B450" t="s">
        <v>7703</v>
      </c>
      <c r="C450">
        <v>2014</v>
      </c>
      <c r="D450" s="11">
        <v>41771</v>
      </c>
      <c r="E450" s="11">
        <v>41777</v>
      </c>
      <c r="F450" t="s">
        <v>50</v>
      </c>
      <c r="G450" t="s">
        <v>3787</v>
      </c>
      <c r="H450" t="s">
        <v>3788</v>
      </c>
      <c r="I450" t="s">
        <v>102</v>
      </c>
      <c r="J450" t="s">
        <v>27</v>
      </c>
      <c r="K450" t="s">
        <v>1237</v>
      </c>
      <c r="L450" t="s">
        <v>104</v>
      </c>
      <c r="M450">
        <v>78745</v>
      </c>
      <c r="N450" t="s">
        <v>105</v>
      </c>
      <c r="O450" t="s">
        <v>7097</v>
      </c>
      <c r="P450" t="s">
        <v>46</v>
      </c>
      <c r="Q450" t="s">
        <v>68</v>
      </c>
      <c r="R450" t="s">
        <v>7098</v>
      </c>
      <c r="S450">
        <v>5.2480000000000002</v>
      </c>
      <c r="T450">
        <v>2</v>
      </c>
      <c r="U450">
        <v>0.2</v>
      </c>
      <c r="V450">
        <v>0.59039999999999915</v>
      </c>
    </row>
    <row r="451" spans="1:22" x14ac:dyDescent="0.3">
      <c r="A451">
        <v>450</v>
      </c>
      <c r="B451" t="s">
        <v>1557</v>
      </c>
      <c r="C451">
        <v>2013</v>
      </c>
      <c r="D451" s="11">
        <v>41366</v>
      </c>
      <c r="E451" s="1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1">
        <v>41366</v>
      </c>
      <c r="E452" s="1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
      <c r="A453">
        <v>452</v>
      </c>
      <c r="B453" t="s">
        <v>1557</v>
      </c>
      <c r="C453">
        <v>2013</v>
      </c>
      <c r="D453" s="11">
        <v>41366</v>
      </c>
      <c r="E453" s="1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
      <c r="A454">
        <v>4657</v>
      </c>
      <c r="B454" t="s">
        <v>7681</v>
      </c>
      <c r="C454">
        <v>2012</v>
      </c>
      <c r="D454" s="11">
        <v>41032</v>
      </c>
      <c r="E454" s="11">
        <v>41036</v>
      </c>
      <c r="F454" t="s">
        <v>50</v>
      </c>
      <c r="G454" t="s">
        <v>5810</v>
      </c>
      <c r="H454" t="s">
        <v>5811</v>
      </c>
      <c r="I454" t="s">
        <v>26</v>
      </c>
      <c r="J454" t="s">
        <v>27</v>
      </c>
      <c r="K454" t="s">
        <v>146</v>
      </c>
      <c r="L454" t="s">
        <v>147</v>
      </c>
      <c r="M454">
        <v>19140</v>
      </c>
      <c r="N454" t="s">
        <v>148</v>
      </c>
      <c r="O454" t="s">
        <v>2836</v>
      </c>
      <c r="P454" t="s">
        <v>46</v>
      </c>
      <c r="Q454" t="s">
        <v>68</v>
      </c>
      <c r="R454" t="s">
        <v>2837</v>
      </c>
      <c r="S454">
        <v>59.903999999999996</v>
      </c>
      <c r="T454">
        <v>2</v>
      </c>
      <c r="U454">
        <v>0.2</v>
      </c>
      <c r="V454">
        <v>14.227200000000003</v>
      </c>
    </row>
    <row r="455" spans="1:22" x14ac:dyDescent="0.3">
      <c r="A455">
        <v>4639</v>
      </c>
      <c r="B455" t="s">
        <v>7661</v>
      </c>
      <c r="C455">
        <v>2014</v>
      </c>
      <c r="D455" s="11">
        <v>41757</v>
      </c>
      <c r="E455" s="11">
        <v>41759</v>
      </c>
      <c r="F455" t="s">
        <v>188</v>
      </c>
      <c r="G455" t="s">
        <v>2287</v>
      </c>
      <c r="H455" t="s">
        <v>2288</v>
      </c>
      <c r="I455" t="s">
        <v>26</v>
      </c>
      <c r="J455" t="s">
        <v>27</v>
      </c>
      <c r="K455" t="s">
        <v>42</v>
      </c>
      <c r="L455" t="s">
        <v>43</v>
      </c>
      <c r="M455">
        <v>90045</v>
      </c>
      <c r="N455" t="s">
        <v>44</v>
      </c>
      <c r="O455" t="s">
        <v>6805</v>
      </c>
      <c r="P455" t="s">
        <v>46</v>
      </c>
      <c r="Q455" t="s">
        <v>68</v>
      </c>
      <c r="R455" t="s">
        <v>6806</v>
      </c>
      <c r="S455">
        <v>47.3</v>
      </c>
      <c r="T455">
        <v>2</v>
      </c>
      <c r="U455">
        <v>0</v>
      </c>
      <c r="V455">
        <v>12.298000000000002</v>
      </c>
    </row>
    <row r="456" spans="1:22" x14ac:dyDescent="0.3">
      <c r="A456">
        <v>4638</v>
      </c>
      <c r="B456" t="s">
        <v>7661</v>
      </c>
      <c r="C456">
        <v>2014</v>
      </c>
      <c r="D456" s="11">
        <v>41757</v>
      </c>
      <c r="E456" s="11">
        <v>41759</v>
      </c>
      <c r="F456" t="s">
        <v>188</v>
      </c>
      <c r="G456" t="s">
        <v>2287</v>
      </c>
      <c r="H456" t="s">
        <v>2288</v>
      </c>
      <c r="I456" t="s">
        <v>26</v>
      </c>
      <c r="J456" t="s">
        <v>27</v>
      </c>
      <c r="K456" t="s">
        <v>42</v>
      </c>
      <c r="L456" t="s">
        <v>43</v>
      </c>
      <c r="M456">
        <v>90045</v>
      </c>
      <c r="N456" t="s">
        <v>44</v>
      </c>
      <c r="O456" t="s">
        <v>472</v>
      </c>
      <c r="P456" t="s">
        <v>46</v>
      </c>
      <c r="Q456" t="s">
        <v>68</v>
      </c>
      <c r="R456" t="s">
        <v>473</v>
      </c>
      <c r="S456">
        <v>12.39</v>
      </c>
      <c r="T456">
        <v>3</v>
      </c>
      <c r="U456">
        <v>0</v>
      </c>
      <c r="V456">
        <v>5.6993999999999998</v>
      </c>
    </row>
    <row r="457" spans="1:22" x14ac:dyDescent="0.3">
      <c r="A457">
        <v>4637</v>
      </c>
      <c r="B457" t="s">
        <v>7661</v>
      </c>
      <c r="C457">
        <v>2014</v>
      </c>
      <c r="D457" s="11">
        <v>41757</v>
      </c>
      <c r="E457" s="11">
        <v>41759</v>
      </c>
      <c r="F457" t="s">
        <v>188</v>
      </c>
      <c r="G457" t="s">
        <v>2287</v>
      </c>
      <c r="H457" t="s">
        <v>2288</v>
      </c>
      <c r="I457" t="s">
        <v>26</v>
      </c>
      <c r="J457" t="s">
        <v>27</v>
      </c>
      <c r="K457" t="s">
        <v>42</v>
      </c>
      <c r="L457" t="s">
        <v>43</v>
      </c>
      <c r="M457">
        <v>90045</v>
      </c>
      <c r="N457" t="s">
        <v>44</v>
      </c>
      <c r="O457" t="s">
        <v>1159</v>
      </c>
      <c r="P457" t="s">
        <v>46</v>
      </c>
      <c r="Q457" t="s">
        <v>68</v>
      </c>
      <c r="R457" t="s">
        <v>1160</v>
      </c>
      <c r="S457">
        <v>123.92</v>
      </c>
      <c r="T457">
        <v>4</v>
      </c>
      <c r="U457">
        <v>0</v>
      </c>
      <c r="V457">
        <v>33.458399999999997</v>
      </c>
    </row>
    <row r="458" spans="1:22" x14ac:dyDescent="0.3">
      <c r="A458">
        <v>4629</v>
      </c>
      <c r="B458" t="s">
        <v>7652</v>
      </c>
      <c r="C458">
        <v>2013</v>
      </c>
      <c r="D458" s="11">
        <v>41592</v>
      </c>
      <c r="E458" s="11">
        <v>41597</v>
      </c>
      <c r="F458" t="s">
        <v>50</v>
      </c>
      <c r="G458" t="s">
        <v>2632</v>
      </c>
      <c r="H458" t="s">
        <v>2633</v>
      </c>
      <c r="I458" t="s">
        <v>41</v>
      </c>
      <c r="J458" t="s">
        <v>27</v>
      </c>
      <c r="K458" t="s">
        <v>266</v>
      </c>
      <c r="L458" t="s">
        <v>267</v>
      </c>
      <c r="M458">
        <v>10011</v>
      </c>
      <c r="N458" t="s">
        <v>148</v>
      </c>
      <c r="O458" t="s">
        <v>6238</v>
      </c>
      <c r="P458" t="s">
        <v>46</v>
      </c>
      <c r="Q458" t="s">
        <v>68</v>
      </c>
      <c r="R458" t="s">
        <v>6239</v>
      </c>
      <c r="S458">
        <v>140.75</v>
      </c>
      <c r="T458">
        <v>5</v>
      </c>
      <c r="U458">
        <v>0</v>
      </c>
      <c r="V458">
        <v>39.410000000000011</v>
      </c>
    </row>
    <row r="459" spans="1:22" x14ac:dyDescent="0.3">
      <c r="A459">
        <v>4613</v>
      </c>
      <c r="B459" t="s">
        <v>7645</v>
      </c>
      <c r="C459">
        <v>2014</v>
      </c>
      <c r="D459" s="11">
        <v>41640</v>
      </c>
      <c r="E459" s="11">
        <v>41646</v>
      </c>
      <c r="F459" t="s">
        <v>50</v>
      </c>
      <c r="G459" t="s">
        <v>1827</v>
      </c>
      <c r="H459" t="s">
        <v>1828</v>
      </c>
      <c r="I459" t="s">
        <v>26</v>
      </c>
      <c r="J459" t="s">
        <v>27</v>
      </c>
      <c r="K459" t="s">
        <v>1521</v>
      </c>
      <c r="L459" t="s">
        <v>54</v>
      </c>
      <c r="M459">
        <v>32216</v>
      </c>
      <c r="N459" t="s">
        <v>30</v>
      </c>
      <c r="O459" t="s">
        <v>1561</v>
      </c>
      <c r="P459" t="s">
        <v>46</v>
      </c>
      <c r="Q459" t="s">
        <v>68</v>
      </c>
      <c r="R459" t="s">
        <v>1562</v>
      </c>
      <c r="S459">
        <v>47.616</v>
      </c>
      <c r="T459">
        <v>3</v>
      </c>
      <c r="U459">
        <v>0.2</v>
      </c>
      <c r="V459">
        <v>3.571200000000001</v>
      </c>
    </row>
    <row r="460" spans="1:22" x14ac:dyDescent="0.3">
      <c r="A460">
        <v>4597</v>
      </c>
      <c r="B460" t="s">
        <v>7636</v>
      </c>
      <c r="C460">
        <v>2013</v>
      </c>
      <c r="D460" s="11">
        <v>41614</v>
      </c>
      <c r="E460" s="11">
        <v>41619</v>
      </c>
      <c r="F460" t="s">
        <v>23</v>
      </c>
      <c r="G460" t="s">
        <v>6256</v>
      </c>
      <c r="H460" t="s">
        <v>6257</v>
      </c>
      <c r="I460" t="s">
        <v>102</v>
      </c>
      <c r="J460" t="s">
        <v>27</v>
      </c>
      <c r="K460" t="s">
        <v>96</v>
      </c>
      <c r="L460" t="s">
        <v>3034</v>
      </c>
      <c r="M460">
        <v>20016</v>
      </c>
      <c r="N460" t="s">
        <v>148</v>
      </c>
      <c r="O460" t="s">
        <v>2949</v>
      </c>
      <c r="P460" t="s">
        <v>46</v>
      </c>
      <c r="Q460" t="s">
        <v>68</v>
      </c>
      <c r="R460" t="s">
        <v>2950</v>
      </c>
      <c r="S460">
        <v>33.92</v>
      </c>
      <c r="T460">
        <v>8</v>
      </c>
      <c r="U460">
        <v>0</v>
      </c>
      <c r="V460">
        <v>13.2288</v>
      </c>
    </row>
    <row r="461" spans="1:22" x14ac:dyDescent="0.3">
      <c r="A461">
        <v>4596</v>
      </c>
      <c r="B461" t="s">
        <v>7633</v>
      </c>
      <c r="C461">
        <v>2013</v>
      </c>
      <c r="D461" s="11">
        <v>41635</v>
      </c>
      <c r="E461" s="11">
        <v>41640</v>
      </c>
      <c r="F461" t="s">
        <v>50</v>
      </c>
      <c r="G461" t="s">
        <v>2515</v>
      </c>
      <c r="H461" t="s">
        <v>2516</v>
      </c>
      <c r="I461" t="s">
        <v>41</v>
      </c>
      <c r="J461" t="s">
        <v>27</v>
      </c>
      <c r="K461" t="s">
        <v>42</v>
      </c>
      <c r="L461" t="s">
        <v>43</v>
      </c>
      <c r="M461">
        <v>90004</v>
      </c>
      <c r="N461" t="s">
        <v>44</v>
      </c>
      <c r="O461" t="s">
        <v>2525</v>
      </c>
      <c r="P461" t="s">
        <v>46</v>
      </c>
      <c r="Q461" t="s">
        <v>68</v>
      </c>
      <c r="R461" t="s">
        <v>2526</v>
      </c>
      <c r="S461">
        <v>53.97</v>
      </c>
      <c r="T461">
        <v>3</v>
      </c>
      <c r="U461">
        <v>0</v>
      </c>
      <c r="V461">
        <v>15.111600000000001</v>
      </c>
    </row>
    <row r="462" spans="1:22" x14ac:dyDescent="0.3">
      <c r="A462">
        <v>4586</v>
      </c>
      <c r="B462" t="s">
        <v>7627</v>
      </c>
      <c r="C462">
        <v>2014</v>
      </c>
      <c r="D462" s="11">
        <v>41946</v>
      </c>
      <c r="E462" s="11">
        <v>41948</v>
      </c>
      <c r="F462" t="s">
        <v>23</v>
      </c>
      <c r="G462" t="s">
        <v>5796</v>
      </c>
      <c r="H462" t="s">
        <v>5797</v>
      </c>
      <c r="I462" t="s">
        <v>102</v>
      </c>
      <c r="J462" t="s">
        <v>27</v>
      </c>
      <c r="K462" t="s">
        <v>7628</v>
      </c>
      <c r="L462" t="s">
        <v>43</v>
      </c>
      <c r="M462">
        <v>94526</v>
      </c>
      <c r="N462" t="s">
        <v>44</v>
      </c>
      <c r="O462" t="s">
        <v>5170</v>
      </c>
      <c r="P462" t="s">
        <v>46</v>
      </c>
      <c r="Q462" t="s">
        <v>68</v>
      </c>
      <c r="R462" t="s">
        <v>5171</v>
      </c>
      <c r="S462">
        <v>8.8000000000000007</v>
      </c>
      <c r="T462">
        <v>5</v>
      </c>
      <c r="U462">
        <v>0</v>
      </c>
      <c r="V462">
        <v>4.2240000000000002</v>
      </c>
    </row>
    <row r="463" spans="1:22" x14ac:dyDescent="0.3">
      <c r="A463">
        <v>4584</v>
      </c>
      <c r="B463" t="s">
        <v>7624</v>
      </c>
      <c r="C463">
        <v>2013</v>
      </c>
      <c r="D463" s="11">
        <v>41513</v>
      </c>
      <c r="E463" s="11">
        <v>41515</v>
      </c>
      <c r="F463" t="s">
        <v>23</v>
      </c>
      <c r="G463" t="s">
        <v>7625</v>
      </c>
      <c r="H463" t="s">
        <v>7626</v>
      </c>
      <c r="I463" t="s">
        <v>41</v>
      </c>
      <c r="J463" t="s">
        <v>27</v>
      </c>
      <c r="K463" t="s">
        <v>42</v>
      </c>
      <c r="L463" t="s">
        <v>43</v>
      </c>
      <c r="M463">
        <v>90045</v>
      </c>
      <c r="N463" t="s">
        <v>44</v>
      </c>
      <c r="O463" t="s">
        <v>472</v>
      </c>
      <c r="P463" t="s">
        <v>46</v>
      </c>
      <c r="Q463" t="s">
        <v>68</v>
      </c>
      <c r="R463" t="s">
        <v>473</v>
      </c>
      <c r="S463">
        <v>8.26</v>
      </c>
      <c r="T463">
        <v>2</v>
      </c>
      <c r="U463">
        <v>0</v>
      </c>
      <c r="V463">
        <v>3.7995999999999999</v>
      </c>
    </row>
    <row r="464" spans="1:22" x14ac:dyDescent="0.3">
      <c r="A464">
        <v>4576</v>
      </c>
      <c r="B464" t="s">
        <v>7609</v>
      </c>
      <c r="C464">
        <v>2013</v>
      </c>
      <c r="D464" s="11">
        <v>41621</v>
      </c>
      <c r="E464" s="11">
        <v>41627</v>
      </c>
      <c r="F464" t="s">
        <v>50</v>
      </c>
      <c r="G464" t="s">
        <v>3130</v>
      </c>
      <c r="H464" t="s">
        <v>3131</v>
      </c>
      <c r="I464" t="s">
        <v>102</v>
      </c>
      <c r="J464" t="s">
        <v>27</v>
      </c>
      <c r="K464" t="s">
        <v>328</v>
      </c>
      <c r="L464" t="s">
        <v>238</v>
      </c>
      <c r="M464">
        <v>49201</v>
      </c>
      <c r="N464" t="s">
        <v>105</v>
      </c>
      <c r="O464" t="s">
        <v>1282</v>
      </c>
      <c r="P464" t="s">
        <v>46</v>
      </c>
      <c r="Q464" t="s">
        <v>68</v>
      </c>
      <c r="R464" t="s">
        <v>1283</v>
      </c>
      <c r="S464">
        <v>13.899999999999999</v>
      </c>
      <c r="T464">
        <v>5</v>
      </c>
      <c r="U464">
        <v>0</v>
      </c>
      <c r="V464">
        <v>3.6139999999999994</v>
      </c>
    </row>
    <row r="465" spans="1:22" x14ac:dyDescent="0.3">
      <c r="A465">
        <v>4571</v>
      </c>
      <c r="B465" t="s">
        <v>7607</v>
      </c>
      <c r="C465">
        <v>2012</v>
      </c>
      <c r="D465" s="11">
        <v>41054</v>
      </c>
      <c r="E465" s="11">
        <v>41056</v>
      </c>
      <c r="F465" t="s">
        <v>23</v>
      </c>
      <c r="G465" t="s">
        <v>1162</v>
      </c>
      <c r="H465" t="s">
        <v>1163</v>
      </c>
      <c r="I465" t="s">
        <v>102</v>
      </c>
      <c r="J465" t="s">
        <v>27</v>
      </c>
      <c r="K465" t="s">
        <v>7246</v>
      </c>
      <c r="L465" t="s">
        <v>4530</v>
      </c>
      <c r="M465">
        <v>67212</v>
      </c>
      <c r="N465" t="s">
        <v>105</v>
      </c>
      <c r="O465" t="s">
        <v>7474</v>
      </c>
      <c r="P465" t="s">
        <v>46</v>
      </c>
      <c r="Q465" t="s">
        <v>68</v>
      </c>
      <c r="R465" t="s">
        <v>7475</v>
      </c>
      <c r="S465">
        <v>21.240000000000002</v>
      </c>
      <c r="T465">
        <v>3</v>
      </c>
      <c r="U465">
        <v>0</v>
      </c>
      <c r="V465">
        <v>8.071200000000001</v>
      </c>
    </row>
    <row r="466" spans="1:22" x14ac:dyDescent="0.3">
      <c r="A466">
        <v>4548</v>
      </c>
      <c r="B466" t="s">
        <v>7585</v>
      </c>
      <c r="C466">
        <v>2012</v>
      </c>
      <c r="D466" s="11">
        <v>41102</v>
      </c>
      <c r="E466" s="11">
        <v>41107</v>
      </c>
      <c r="F466" t="s">
        <v>23</v>
      </c>
      <c r="G466" t="s">
        <v>1815</v>
      </c>
      <c r="H466" t="s">
        <v>1816</v>
      </c>
      <c r="I466" t="s">
        <v>26</v>
      </c>
      <c r="J466" t="s">
        <v>27</v>
      </c>
      <c r="K466" t="s">
        <v>303</v>
      </c>
      <c r="L466" t="s">
        <v>211</v>
      </c>
      <c r="M466">
        <v>60610</v>
      </c>
      <c r="N466" t="s">
        <v>105</v>
      </c>
      <c r="O466" t="s">
        <v>2535</v>
      </c>
      <c r="P466" t="s">
        <v>46</v>
      </c>
      <c r="Q466" t="s">
        <v>68</v>
      </c>
      <c r="R466" t="s">
        <v>2536</v>
      </c>
      <c r="S466">
        <v>6.911999999999999</v>
      </c>
      <c r="T466">
        <v>3</v>
      </c>
      <c r="U466">
        <v>0.2</v>
      </c>
      <c r="V466">
        <v>0.69120000000000026</v>
      </c>
    </row>
    <row r="467" spans="1:22" x14ac:dyDescent="0.3">
      <c r="A467">
        <v>4539</v>
      </c>
      <c r="B467" t="s">
        <v>7577</v>
      </c>
      <c r="C467">
        <v>2014</v>
      </c>
      <c r="D467" s="11">
        <v>41829</v>
      </c>
      <c r="E467" s="11">
        <v>41833</v>
      </c>
      <c r="F467" t="s">
        <v>50</v>
      </c>
      <c r="G467" t="s">
        <v>6036</v>
      </c>
      <c r="H467" t="s">
        <v>6037</v>
      </c>
      <c r="I467" t="s">
        <v>102</v>
      </c>
      <c r="J467" t="s">
        <v>27</v>
      </c>
      <c r="K467" t="s">
        <v>95</v>
      </c>
      <c r="L467" t="s">
        <v>96</v>
      </c>
      <c r="M467">
        <v>98115</v>
      </c>
      <c r="N467" t="s">
        <v>44</v>
      </c>
      <c r="O467" t="s">
        <v>1367</v>
      </c>
      <c r="P467" t="s">
        <v>46</v>
      </c>
      <c r="Q467" t="s">
        <v>68</v>
      </c>
      <c r="R467" t="s">
        <v>1368</v>
      </c>
      <c r="S467">
        <v>13.12</v>
      </c>
      <c r="T467">
        <v>4</v>
      </c>
      <c r="U467">
        <v>0</v>
      </c>
      <c r="V467">
        <v>4.3295999999999992</v>
      </c>
    </row>
    <row r="468" spans="1:22" x14ac:dyDescent="0.3">
      <c r="A468">
        <v>4538</v>
      </c>
      <c r="B468" t="s">
        <v>7577</v>
      </c>
      <c r="C468">
        <v>2014</v>
      </c>
      <c r="D468" s="11">
        <v>41829</v>
      </c>
      <c r="E468" s="11">
        <v>41833</v>
      </c>
      <c r="F468" t="s">
        <v>50</v>
      </c>
      <c r="G468" t="s">
        <v>6036</v>
      </c>
      <c r="H468" t="s">
        <v>6037</v>
      </c>
      <c r="I468" t="s">
        <v>102</v>
      </c>
      <c r="J468" t="s">
        <v>27</v>
      </c>
      <c r="K468" t="s">
        <v>95</v>
      </c>
      <c r="L468" t="s">
        <v>96</v>
      </c>
      <c r="M468">
        <v>98115</v>
      </c>
      <c r="N468" t="s">
        <v>44</v>
      </c>
      <c r="O468" t="s">
        <v>1889</v>
      </c>
      <c r="P468" t="s">
        <v>46</v>
      </c>
      <c r="Q468" t="s">
        <v>68</v>
      </c>
      <c r="R468" t="s">
        <v>1890</v>
      </c>
      <c r="S468">
        <v>18.240000000000002</v>
      </c>
      <c r="T468">
        <v>3</v>
      </c>
      <c r="U468">
        <v>0</v>
      </c>
      <c r="V468">
        <v>6.2015999999999991</v>
      </c>
    </row>
    <row r="469" spans="1:22" x14ac:dyDescent="0.3">
      <c r="A469">
        <v>4519</v>
      </c>
      <c r="B469" t="s">
        <v>7561</v>
      </c>
      <c r="C469">
        <v>2013</v>
      </c>
      <c r="D469" s="11">
        <v>41543</v>
      </c>
      <c r="E469" s="11">
        <v>41549</v>
      </c>
      <c r="F469" t="s">
        <v>50</v>
      </c>
      <c r="G469" t="s">
        <v>4129</v>
      </c>
      <c r="H469" t="s">
        <v>4130</v>
      </c>
      <c r="I469" t="s">
        <v>26</v>
      </c>
      <c r="J469" t="s">
        <v>27</v>
      </c>
      <c r="K469" t="s">
        <v>127</v>
      </c>
      <c r="L469" t="s">
        <v>43</v>
      </c>
      <c r="M469">
        <v>94109</v>
      </c>
      <c r="N469" t="s">
        <v>44</v>
      </c>
      <c r="O469" t="s">
        <v>679</v>
      </c>
      <c r="P469" t="s">
        <v>46</v>
      </c>
      <c r="Q469" t="s">
        <v>68</v>
      </c>
      <c r="R469" t="s">
        <v>680</v>
      </c>
      <c r="S469">
        <v>16.559999999999999</v>
      </c>
      <c r="T469">
        <v>4</v>
      </c>
      <c r="U469">
        <v>0</v>
      </c>
      <c r="V469">
        <v>6.9551999999999996</v>
      </c>
    </row>
    <row r="470" spans="1:22" x14ac:dyDescent="0.3">
      <c r="A470">
        <v>4516</v>
      </c>
      <c r="B470" t="s">
        <v>7557</v>
      </c>
      <c r="C470">
        <v>2014</v>
      </c>
      <c r="D470" s="11">
        <v>41935</v>
      </c>
      <c r="E470" s="11">
        <v>41939</v>
      </c>
      <c r="F470" t="s">
        <v>50</v>
      </c>
      <c r="G470" t="s">
        <v>301</v>
      </c>
      <c r="H470" t="s">
        <v>302</v>
      </c>
      <c r="I470" t="s">
        <v>102</v>
      </c>
      <c r="J470" t="s">
        <v>27</v>
      </c>
      <c r="K470" t="s">
        <v>4548</v>
      </c>
      <c r="L470" t="s">
        <v>649</v>
      </c>
      <c r="M470">
        <v>74133</v>
      </c>
      <c r="N470" t="s">
        <v>105</v>
      </c>
      <c r="O470" t="s">
        <v>6946</v>
      </c>
      <c r="P470" t="s">
        <v>46</v>
      </c>
      <c r="Q470" t="s">
        <v>68</v>
      </c>
      <c r="R470" t="s">
        <v>6947</v>
      </c>
      <c r="S470">
        <v>36.44</v>
      </c>
      <c r="T470">
        <v>4</v>
      </c>
      <c r="U470">
        <v>0</v>
      </c>
      <c r="V470">
        <v>12.025199999999998</v>
      </c>
    </row>
    <row r="471" spans="1:22" x14ac:dyDescent="0.3">
      <c r="A471">
        <v>4467</v>
      </c>
      <c r="B471" t="s">
        <v>7520</v>
      </c>
      <c r="C471">
        <v>2014</v>
      </c>
      <c r="D471" s="11">
        <v>41968</v>
      </c>
      <c r="E471" s="11">
        <v>41975</v>
      </c>
      <c r="F471" t="s">
        <v>50</v>
      </c>
      <c r="G471" t="s">
        <v>4955</v>
      </c>
      <c r="H471" t="s">
        <v>4956</v>
      </c>
      <c r="I471" t="s">
        <v>26</v>
      </c>
      <c r="J471" t="s">
        <v>27</v>
      </c>
      <c r="K471" t="s">
        <v>266</v>
      </c>
      <c r="L471" t="s">
        <v>267</v>
      </c>
      <c r="M471">
        <v>10035</v>
      </c>
      <c r="N471" t="s">
        <v>148</v>
      </c>
      <c r="O471" t="s">
        <v>3320</v>
      </c>
      <c r="P471" t="s">
        <v>46</v>
      </c>
      <c r="Q471" t="s">
        <v>68</v>
      </c>
      <c r="R471" t="s">
        <v>3321</v>
      </c>
      <c r="S471">
        <v>16.38</v>
      </c>
      <c r="T471">
        <v>9</v>
      </c>
      <c r="U471">
        <v>0</v>
      </c>
      <c r="V471">
        <v>7.3709999999999996</v>
      </c>
    </row>
    <row r="472" spans="1:22" x14ac:dyDescent="0.3">
      <c r="A472">
        <v>4443</v>
      </c>
      <c r="B472" t="s">
        <v>7503</v>
      </c>
      <c r="C472">
        <v>2013</v>
      </c>
      <c r="D472" s="11">
        <v>41478</v>
      </c>
      <c r="E472" s="11">
        <v>41482</v>
      </c>
      <c r="F472" t="s">
        <v>50</v>
      </c>
      <c r="G472" t="s">
        <v>5176</v>
      </c>
      <c r="H472" t="s">
        <v>5177</v>
      </c>
      <c r="I472" t="s">
        <v>26</v>
      </c>
      <c r="J472" t="s">
        <v>27</v>
      </c>
      <c r="K472" t="s">
        <v>237</v>
      </c>
      <c r="L472" t="s">
        <v>238</v>
      </c>
      <c r="M472">
        <v>48185</v>
      </c>
      <c r="N472" t="s">
        <v>105</v>
      </c>
      <c r="O472" t="s">
        <v>7506</v>
      </c>
      <c r="P472" t="s">
        <v>46</v>
      </c>
      <c r="Q472" t="s">
        <v>68</v>
      </c>
      <c r="R472" t="s">
        <v>7507</v>
      </c>
      <c r="S472">
        <v>29.2</v>
      </c>
      <c r="T472">
        <v>5</v>
      </c>
      <c r="U472">
        <v>0</v>
      </c>
      <c r="V472">
        <v>10.511999999999999</v>
      </c>
    </row>
    <row r="473" spans="1:22" x14ac:dyDescent="0.3">
      <c r="A473">
        <v>4437</v>
      </c>
      <c r="B473" t="s">
        <v>7499</v>
      </c>
      <c r="C473">
        <v>2013</v>
      </c>
      <c r="D473" s="11">
        <v>41398</v>
      </c>
      <c r="E473" s="11">
        <v>41403</v>
      </c>
      <c r="F473" t="s">
        <v>50</v>
      </c>
      <c r="G473" t="s">
        <v>4852</v>
      </c>
      <c r="H473" t="s">
        <v>4853</v>
      </c>
      <c r="I473" t="s">
        <v>26</v>
      </c>
      <c r="J473" t="s">
        <v>27</v>
      </c>
      <c r="K473" t="s">
        <v>303</v>
      </c>
      <c r="L473" t="s">
        <v>211</v>
      </c>
      <c r="M473">
        <v>60653</v>
      </c>
      <c r="N473" t="s">
        <v>105</v>
      </c>
      <c r="O473" t="s">
        <v>7500</v>
      </c>
      <c r="P473" t="s">
        <v>46</v>
      </c>
      <c r="Q473" t="s">
        <v>68</v>
      </c>
      <c r="R473" t="s">
        <v>7501</v>
      </c>
      <c r="S473">
        <v>27.384</v>
      </c>
      <c r="T473">
        <v>7</v>
      </c>
      <c r="U473">
        <v>0.2</v>
      </c>
      <c r="V473">
        <v>2.7384000000000022</v>
      </c>
    </row>
    <row r="474" spans="1:22" x14ac:dyDescent="0.3">
      <c r="A474">
        <v>4434</v>
      </c>
      <c r="B474" t="s">
        <v>7496</v>
      </c>
      <c r="C474">
        <v>2013</v>
      </c>
      <c r="D474" s="11">
        <v>41582</v>
      </c>
      <c r="E474" s="11">
        <v>41587</v>
      </c>
      <c r="F474" t="s">
        <v>23</v>
      </c>
      <c r="G474" t="s">
        <v>2287</v>
      </c>
      <c r="H474" t="s">
        <v>2288</v>
      </c>
      <c r="I474" t="s">
        <v>26</v>
      </c>
      <c r="J474" t="s">
        <v>27</v>
      </c>
      <c r="K474" t="s">
        <v>28</v>
      </c>
      <c r="L474" t="s">
        <v>29</v>
      </c>
      <c r="M474">
        <v>42420</v>
      </c>
      <c r="N474" t="s">
        <v>30</v>
      </c>
      <c r="O474" t="s">
        <v>6104</v>
      </c>
      <c r="P474" t="s">
        <v>46</v>
      </c>
      <c r="Q474" t="s">
        <v>68</v>
      </c>
      <c r="R474" t="s">
        <v>6105</v>
      </c>
      <c r="S474">
        <v>8.75</v>
      </c>
      <c r="T474">
        <v>1</v>
      </c>
      <c r="U474">
        <v>0</v>
      </c>
      <c r="V474">
        <v>2.6249999999999991</v>
      </c>
    </row>
    <row r="475" spans="1:22" x14ac:dyDescent="0.3">
      <c r="A475">
        <v>4432</v>
      </c>
      <c r="B475" t="s">
        <v>7496</v>
      </c>
      <c r="C475">
        <v>2013</v>
      </c>
      <c r="D475" s="11">
        <v>41582</v>
      </c>
      <c r="E475" s="11">
        <v>41587</v>
      </c>
      <c r="F475" t="s">
        <v>23</v>
      </c>
      <c r="G475" t="s">
        <v>2287</v>
      </c>
      <c r="H475" t="s">
        <v>2288</v>
      </c>
      <c r="I475" t="s">
        <v>26</v>
      </c>
      <c r="J475" t="s">
        <v>27</v>
      </c>
      <c r="K475" t="s">
        <v>28</v>
      </c>
      <c r="L475" t="s">
        <v>29</v>
      </c>
      <c r="M475">
        <v>42420</v>
      </c>
      <c r="N475" t="s">
        <v>30</v>
      </c>
      <c r="O475" t="s">
        <v>7011</v>
      </c>
      <c r="P475" t="s">
        <v>46</v>
      </c>
      <c r="Q475" t="s">
        <v>68</v>
      </c>
      <c r="R475" t="s">
        <v>7012</v>
      </c>
      <c r="S475">
        <v>7.98</v>
      </c>
      <c r="T475">
        <v>3</v>
      </c>
      <c r="U475">
        <v>0</v>
      </c>
      <c r="V475">
        <v>2.0747999999999998</v>
      </c>
    </row>
    <row r="476" spans="1:22" x14ac:dyDescent="0.3">
      <c r="A476">
        <v>4430</v>
      </c>
      <c r="B476" t="s">
        <v>7495</v>
      </c>
      <c r="C476">
        <v>2014</v>
      </c>
      <c r="D476" s="11">
        <v>41897</v>
      </c>
      <c r="E476" s="11">
        <v>41897</v>
      </c>
      <c r="F476" t="s">
        <v>1290</v>
      </c>
      <c r="G476" t="s">
        <v>2474</v>
      </c>
      <c r="H476" t="s">
        <v>2475</v>
      </c>
      <c r="I476" t="s">
        <v>26</v>
      </c>
      <c r="J476" t="s">
        <v>27</v>
      </c>
      <c r="K476" t="s">
        <v>6067</v>
      </c>
      <c r="L476" t="s">
        <v>788</v>
      </c>
      <c r="M476">
        <v>7050</v>
      </c>
      <c r="N476" t="s">
        <v>148</v>
      </c>
      <c r="O476" t="s">
        <v>6805</v>
      </c>
      <c r="P476" t="s">
        <v>46</v>
      </c>
      <c r="Q476" t="s">
        <v>68</v>
      </c>
      <c r="R476" t="s">
        <v>6806</v>
      </c>
      <c r="S476">
        <v>70.949999999999989</v>
      </c>
      <c r="T476">
        <v>3</v>
      </c>
      <c r="U476">
        <v>0</v>
      </c>
      <c r="V476">
        <v>18.447000000000003</v>
      </c>
    </row>
    <row r="477" spans="1:22" x14ac:dyDescent="0.3">
      <c r="A477">
        <v>4422</v>
      </c>
      <c r="B477" t="s">
        <v>7487</v>
      </c>
      <c r="C477">
        <v>2011</v>
      </c>
      <c r="D477" s="11">
        <v>40606</v>
      </c>
      <c r="E477" s="11">
        <v>40611</v>
      </c>
      <c r="F477" t="s">
        <v>50</v>
      </c>
      <c r="G477" t="s">
        <v>1583</v>
      </c>
      <c r="H477" t="s">
        <v>1584</v>
      </c>
      <c r="I477" t="s">
        <v>26</v>
      </c>
      <c r="J477" t="s">
        <v>27</v>
      </c>
      <c r="K477" t="s">
        <v>7488</v>
      </c>
      <c r="L477" t="s">
        <v>54</v>
      </c>
      <c r="M477">
        <v>33063</v>
      </c>
      <c r="N477" t="s">
        <v>30</v>
      </c>
      <c r="O477" t="s">
        <v>1246</v>
      </c>
      <c r="P477" t="s">
        <v>46</v>
      </c>
      <c r="Q477" t="s">
        <v>68</v>
      </c>
      <c r="R477" t="s">
        <v>1247</v>
      </c>
      <c r="S477">
        <v>15.552000000000003</v>
      </c>
      <c r="T477">
        <v>3</v>
      </c>
      <c r="U477">
        <v>0.2</v>
      </c>
      <c r="V477">
        <v>2.3327999999999989</v>
      </c>
    </row>
    <row r="478" spans="1:22" x14ac:dyDescent="0.3">
      <c r="A478">
        <v>4411</v>
      </c>
      <c r="B478" t="s">
        <v>7479</v>
      </c>
      <c r="C478">
        <v>2011</v>
      </c>
      <c r="D478" s="11">
        <v>40669</v>
      </c>
      <c r="E478" s="11">
        <v>40674</v>
      </c>
      <c r="F478" t="s">
        <v>50</v>
      </c>
      <c r="G478" t="s">
        <v>197</v>
      </c>
      <c r="H478" t="s">
        <v>198</v>
      </c>
      <c r="I478" t="s">
        <v>102</v>
      </c>
      <c r="J478" t="s">
        <v>27</v>
      </c>
      <c r="K478" t="s">
        <v>42</v>
      </c>
      <c r="L478" t="s">
        <v>43</v>
      </c>
      <c r="M478">
        <v>90004</v>
      </c>
      <c r="N478" t="s">
        <v>44</v>
      </c>
      <c r="O478" t="s">
        <v>2525</v>
      </c>
      <c r="P478" t="s">
        <v>46</v>
      </c>
      <c r="Q478" t="s">
        <v>68</v>
      </c>
      <c r="R478" t="s">
        <v>2526</v>
      </c>
      <c r="S478">
        <v>107.94</v>
      </c>
      <c r="T478">
        <v>6</v>
      </c>
      <c r="U478">
        <v>0</v>
      </c>
      <c r="V478">
        <v>30.223200000000002</v>
      </c>
    </row>
    <row r="479" spans="1:22" x14ac:dyDescent="0.3">
      <c r="A479">
        <v>4404</v>
      </c>
      <c r="B479" t="s">
        <v>7476</v>
      </c>
      <c r="C479">
        <v>2011</v>
      </c>
      <c r="D479" s="11">
        <v>40788</v>
      </c>
      <c r="E479" s="11">
        <v>40790</v>
      </c>
      <c r="F479" t="s">
        <v>188</v>
      </c>
      <c r="G479" t="s">
        <v>486</v>
      </c>
      <c r="H479" t="s">
        <v>487</v>
      </c>
      <c r="I479" t="s">
        <v>26</v>
      </c>
      <c r="J479" t="s">
        <v>27</v>
      </c>
      <c r="K479" t="s">
        <v>266</v>
      </c>
      <c r="L479" t="s">
        <v>267</v>
      </c>
      <c r="M479">
        <v>10009</v>
      </c>
      <c r="N479" t="s">
        <v>148</v>
      </c>
      <c r="O479" t="s">
        <v>7474</v>
      </c>
      <c r="P479" t="s">
        <v>46</v>
      </c>
      <c r="Q479" t="s">
        <v>68</v>
      </c>
      <c r="R479" t="s">
        <v>7475</v>
      </c>
      <c r="S479">
        <v>21.240000000000002</v>
      </c>
      <c r="T479">
        <v>3</v>
      </c>
      <c r="U479">
        <v>0</v>
      </c>
      <c r="V479">
        <v>8.071200000000001</v>
      </c>
    </row>
    <row r="480" spans="1:22" x14ac:dyDescent="0.3">
      <c r="A480">
        <v>4403</v>
      </c>
      <c r="B480" t="s">
        <v>7473</v>
      </c>
      <c r="C480">
        <v>2013</v>
      </c>
      <c r="D480" s="11">
        <v>41635</v>
      </c>
      <c r="E480" s="11">
        <v>41636</v>
      </c>
      <c r="F480" t="s">
        <v>188</v>
      </c>
      <c r="G480" t="s">
        <v>984</v>
      </c>
      <c r="H480" t="s">
        <v>985</v>
      </c>
      <c r="I480" t="s">
        <v>26</v>
      </c>
      <c r="J480" t="s">
        <v>27</v>
      </c>
      <c r="K480" t="s">
        <v>1081</v>
      </c>
      <c r="L480" t="s">
        <v>457</v>
      </c>
      <c r="M480">
        <v>80906</v>
      </c>
      <c r="N480" t="s">
        <v>44</v>
      </c>
      <c r="O480" t="s">
        <v>7474</v>
      </c>
      <c r="P480" t="s">
        <v>46</v>
      </c>
      <c r="Q480" t="s">
        <v>68</v>
      </c>
      <c r="R480" t="s">
        <v>7475</v>
      </c>
      <c r="S480">
        <v>11.328000000000001</v>
      </c>
      <c r="T480">
        <v>2</v>
      </c>
      <c r="U480">
        <v>0.2</v>
      </c>
      <c r="V480">
        <v>2.5488000000000004</v>
      </c>
    </row>
    <row r="481" spans="1:22" x14ac:dyDescent="0.3">
      <c r="A481">
        <v>480</v>
      </c>
      <c r="B481" t="s">
        <v>1647</v>
      </c>
      <c r="C481">
        <v>2013</v>
      </c>
      <c r="D481" s="11">
        <v>41452</v>
      </c>
      <c r="E481" s="1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4393</v>
      </c>
      <c r="B482" t="s">
        <v>7468</v>
      </c>
      <c r="C482">
        <v>2013</v>
      </c>
      <c r="D482" s="11">
        <v>41526</v>
      </c>
      <c r="E482" s="11">
        <v>41530</v>
      </c>
      <c r="F482" t="s">
        <v>50</v>
      </c>
      <c r="G482" t="s">
        <v>135</v>
      </c>
      <c r="H482" t="s">
        <v>136</v>
      </c>
      <c r="I482" t="s">
        <v>41</v>
      </c>
      <c r="J482" t="s">
        <v>27</v>
      </c>
      <c r="K482" t="s">
        <v>815</v>
      </c>
      <c r="L482" t="s">
        <v>104</v>
      </c>
      <c r="M482">
        <v>75081</v>
      </c>
      <c r="N482" t="s">
        <v>105</v>
      </c>
      <c r="O482" t="s">
        <v>1565</v>
      </c>
      <c r="P482" t="s">
        <v>46</v>
      </c>
      <c r="Q482" t="s">
        <v>68</v>
      </c>
      <c r="R482" t="s">
        <v>1566</v>
      </c>
      <c r="S482">
        <v>70.367999999999995</v>
      </c>
      <c r="T482">
        <v>2</v>
      </c>
      <c r="U482">
        <v>0.2</v>
      </c>
      <c r="V482">
        <v>6.1572000000000031</v>
      </c>
    </row>
    <row r="483" spans="1:22" x14ac:dyDescent="0.3">
      <c r="A483">
        <v>4392</v>
      </c>
      <c r="B483" t="s">
        <v>7467</v>
      </c>
      <c r="C483">
        <v>2014</v>
      </c>
      <c r="D483" s="11">
        <v>41964</v>
      </c>
      <c r="E483" s="11">
        <v>41966</v>
      </c>
      <c r="F483" t="s">
        <v>188</v>
      </c>
      <c r="G483" t="s">
        <v>2503</v>
      </c>
      <c r="H483" t="s">
        <v>2504</v>
      </c>
      <c r="I483" t="s">
        <v>26</v>
      </c>
      <c r="J483" t="s">
        <v>27</v>
      </c>
      <c r="K483" t="s">
        <v>266</v>
      </c>
      <c r="L483" t="s">
        <v>267</v>
      </c>
      <c r="M483">
        <v>10035</v>
      </c>
      <c r="N483" t="s">
        <v>148</v>
      </c>
      <c r="O483" t="s">
        <v>4996</v>
      </c>
      <c r="P483" t="s">
        <v>46</v>
      </c>
      <c r="Q483" t="s">
        <v>68</v>
      </c>
      <c r="R483" t="s">
        <v>4997</v>
      </c>
      <c r="S483">
        <v>68.97</v>
      </c>
      <c r="T483">
        <v>3</v>
      </c>
      <c r="U483">
        <v>0</v>
      </c>
      <c r="V483">
        <v>19.311600000000002</v>
      </c>
    </row>
    <row r="484" spans="1:22" x14ac:dyDescent="0.3">
      <c r="A484">
        <v>483</v>
      </c>
      <c r="B484" t="s">
        <v>1659</v>
      </c>
      <c r="C484">
        <v>2011</v>
      </c>
      <c r="D484" s="11">
        <v>40746</v>
      </c>
      <c r="E484" s="1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4381</v>
      </c>
      <c r="B485" t="s">
        <v>7462</v>
      </c>
      <c r="C485">
        <v>2012</v>
      </c>
      <c r="D485" s="11">
        <v>41207</v>
      </c>
      <c r="E485" s="11">
        <v>41212</v>
      </c>
      <c r="F485" t="s">
        <v>50</v>
      </c>
      <c r="G485" t="s">
        <v>5059</v>
      </c>
      <c r="H485" t="s">
        <v>5060</v>
      </c>
      <c r="I485" t="s">
        <v>26</v>
      </c>
      <c r="J485" t="s">
        <v>27</v>
      </c>
      <c r="K485" t="s">
        <v>127</v>
      </c>
      <c r="L485" t="s">
        <v>43</v>
      </c>
      <c r="M485">
        <v>94110</v>
      </c>
      <c r="N485" t="s">
        <v>44</v>
      </c>
      <c r="O485" t="s">
        <v>2445</v>
      </c>
      <c r="P485" t="s">
        <v>46</v>
      </c>
      <c r="Q485" t="s">
        <v>68</v>
      </c>
      <c r="R485" t="s">
        <v>2446</v>
      </c>
      <c r="S485">
        <v>60.449999999999996</v>
      </c>
      <c r="T485">
        <v>3</v>
      </c>
      <c r="U485">
        <v>0</v>
      </c>
      <c r="V485">
        <v>16.3215</v>
      </c>
    </row>
    <row r="486" spans="1:22" x14ac:dyDescent="0.3">
      <c r="A486">
        <v>4373</v>
      </c>
      <c r="B486" t="s">
        <v>7454</v>
      </c>
      <c r="C486">
        <v>2014</v>
      </c>
      <c r="D486" s="11">
        <v>41844</v>
      </c>
      <c r="E486" s="11">
        <v>41846</v>
      </c>
      <c r="F486" t="s">
        <v>23</v>
      </c>
      <c r="G486" t="s">
        <v>242</v>
      </c>
      <c r="H486" t="s">
        <v>243</v>
      </c>
      <c r="I486" t="s">
        <v>26</v>
      </c>
      <c r="J486" t="s">
        <v>27</v>
      </c>
      <c r="K486" t="s">
        <v>7455</v>
      </c>
      <c r="L486" t="s">
        <v>254</v>
      </c>
      <c r="M486">
        <v>46514</v>
      </c>
      <c r="N486" t="s">
        <v>105</v>
      </c>
      <c r="O486" t="s">
        <v>998</v>
      </c>
      <c r="P486" t="s">
        <v>46</v>
      </c>
      <c r="Q486" t="s">
        <v>68</v>
      </c>
      <c r="R486" t="s">
        <v>999</v>
      </c>
      <c r="S486">
        <v>11.68</v>
      </c>
      <c r="T486">
        <v>2</v>
      </c>
      <c r="U486">
        <v>0</v>
      </c>
      <c r="V486">
        <v>5.4895999999999994</v>
      </c>
    </row>
    <row r="487" spans="1:22" x14ac:dyDescent="0.3">
      <c r="A487">
        <v>4371</v>
      </c>
      <c r="B487" t="s">
        <v>7451</v>
      </c>
      <c r="C487">
        <v>2013</v>
      </c>
      <c r="D487" s="11">
        <v>41584</v>
      </c>
      <c r="E487" s="11">
        <v>41589</v>
      </c>
      <c r="F487" t="s">
        <v>50</v>
      </c>
      <c r="G487" t="s">
        <v>6150</v>
      </c>
      <c r="H487" t="s">
        <v>6151</v>
      </c>
      <c r="I487" t="s">
        <v>102</v>
      </c>
      <c r="J487" t="s">
        <v>27</v>
      </c>
      <c r="K487" t="s">
        <v>1479</v>
      </c>
      <c r="L487" t="s">
        <v>254</v>
      </c>
      <c r="M487">
        <v>46226</v>
      </c>
      <c r="N487" t="s">
        <v>105</v>
      </c>
      <c r="O487" t="s">
        <v>6846</v>
      </c>
      <c r="P487" t="s">
        <v>46</v>
      </c>
      <c r="Q487" t="s">
        <v>68</v>
      </c>
      <c r="R487" t="s">
        <v>6847</v>
      </c>
      <c r="S487">
        <v>39.68</v>
      </c>
      <c r="T487">
        <v>2</v>
      </c>
      <c r="U487">
        <v>0</v>
      </c>
      <c r="V487">
        <v>16.268800000000002</v>
      </c>
    </row>
    <row r="488" spans="1:22" x14ac:dyDescent="0.3">
      <c r="A488">
        <v>4367</v>
      </c>
      <c r="B488" t="s">
        <v>7447</v>
      </c>
      <c r="C488">
        <v>2014</v>
      </c>
      <c r="D488" s="11">
        <v>41780</v>
      </c>
      <c r="E488" s="11">
        <v>41782</v>
      </c>
      <c r="F488" t="s">
        <v>23</v>
      </c>
      <c r="G488" t="s">
        <v>3302</v>
      </c>
      <c r="H488" t="s">
        <v>3303</v>
      </c>
      <c r="I488" t="s">
        <v>26</v>
      </c>
      <c r="J488" t="s">
        <v>27</v>
      </c>
      <c r="K488" t="s">
        <v>7448</v>
      </c>
      <c r="L488" t="s">
        <v>7449</v>
      </c>
      <c r="M488">
        <v>58103</v>
      </c>
      <c r="N488" t="s">
        <v>105</v>
      </c>
      <c r="O488" t="s">
        <v>6648</v>
      </c>
      <c r="P488" t="s">
        <v>46</v>
      </c>
      <c r="Q488" t="s">
        <v>68</v>
      </c>
      <c r="R488" t="s">
        <v>6649</v>
      </c>
      <c r="S488">
        <v>21.5</v>
      </c>
      <c r="T488">
        <v>10</v>
      </c>
      <c r="U488">
        <v>0</v>
      </c>
      <c r="V488">
        <v>7.094999999999998</v>
      </c>
    </row>
    <row r="489" spans="1:22" x14ac:dyDescent="0.3">
      <c r="A489">
        <v>4364</v>
      </c>
      <c r="B489" t="s">
        <v>7447</v>
      </c>
      <c r="C489">
        <v>2014</v>
      </c>
      <c r="D489" s="11">
        <v>41780</v>
      </c>
      <c r="E489" s="11">
        <v>41782</v>
      </c>
      <c r="F489" t="s">
        <v>23</v>
      </c>
      <c r="G489" t="s">
        <v>3302</v>
      </c>
      <c r="H489" t="s">
        <v>3303</v>
      </c>
      <c r="I489" t="s">
        <v>26</v>
      </c>
      <c r="J489" t="s">
        <v>27</v>
      </c>
      <c r="K489" t="s">
        <v>7448</v>
      </c>
      <c r="L489" t="s">
        <v>7449</v>
      </c>
      <c r="M489">
        <v>58103</v>
      </c>
      <c r="N489" t="s">
        <v>105</v>
      </c>
      <c r="O489" t="s">
        <v>1246</v>
      </c>
      <c r="P489" t="s">
        <v>46</v>
      </c>
      <c r="Q489" t="s">
        <v>68</v>
      </c>
      <c r="R489" t="s">
        <v>1247</v>
      </c>
      <c r="S489">
        <v>25.92</v>
      </c>
      <c r="T489">
        <v>4</v>
      </c>
      <c r="U489">
        <v>0</v>
      </c>
      <c r="V489">
        <v>8.2943999999999996</v>
      </c>
    </row>
    <row r="490" spans="1:22" x14ac:dyDescent="0.3">
      <c r="A490">
        <v>4363</v>
      </c>
      <c r="B490" t="s">
        <v>7447</v>
      </c>
      <c r="C490">
        <v>2014</v>
      </c>
      <c r="D490" s="11">
        <v>41780</v>
      </c>
      <c r="E490" s="11">
        <v>41782</v>
      </c>
      <c r="F490" t="s">
        <v>23</v>
      </c>
      <c r="G490" t="s">
        <v>3302</v>
      </c>
      <c r="H490" t="s">
        <v>3303</v>
      </c>
      <c r="I490" t="s">
        <v>26</v>
      </c>
      <c r="J490" t="s">
        <v>27</v>
      </c>
      <c r="K490" t="s">
        <v>7448</v>
      </c>
      <c r="L490" t="s">
        <v>7449</v>
      </c>
      <c r="M490">
        <v>58103</v>
      </c>
      <c r="N490" t="s">
        <v>105</v>
      </c>
      <c r="O490" t="s">
        <v>1565</v>
      </c>
      <c r="P490" t="s">
        <v>46</v>
      </c>
      <c r="Q490" t="s">
        <v>68</v>
      </c>
      <c r="R490" t="s">
        <v>1566</v>
      </c>
      <c r="S490">
        <v>131.94</v>
      </c>
      <c r="T490">
        <v>3</v>
      </c>
      <c r="U490">
        <v>0</v>
      </c>
      <c r="V490">
        <v>35.623800000000003</v>
      </c>
    </row>
    <row r="491" spans="1:22" x14ac:dyDescent="0.3">
      <c r="A491">
        <v>4357</v>
      </c>
      <c r="B491" t="s">
        <v>7442</v>
      </c>
      <c r="C491">
        <v>2012</v>
      </c>
      <c r="D491" s="11">
        <v>41247</v>
      </c>
      <c r="E491" s="11">
        <v>41250</v>
      </c>
      <c r="F491" t="s">
        <v>23</v>
      </c>
      <c r="G491" t="s">
        <v>1699</v>
      </c>
      <c r="H491" t="s">
        <v>1700</v>
      </c>
      <c r="I491" t="s">
        <v>26</v>
      </c>
      <c r="J491" t="s">
        <v>27</v>
      </c>
      <c r="K491" t="s">
        <v>5353</v>
      </c>
      <c r="L491" t="s">
        <v>335</v>
      </c>
      <c r="M491">
        <v>37042</v>
      </c>
      <c r="N491" t="s">
        <v>30</v>
      </c>
      <c r="O491" t="s">
        <v>2662</v>
      </c>
      <c r="P491" t="s">
        <v>46</v>
      </c>
      <c r="Q491" t="s">
        <v>68</v>
      </c>
      <c r="R491" t="s">
        <v>2663</v>
      </c>
      <c r="S491">
        <v>36.96</v>
      </c>
      <c r="T491">
        <v>4</v>
      </c>
      <c r="U491">
        <v>0.2</v>
      </c>
      <c r="V491">
        <v>12.011999999999999</v>
      </c>
    </row>
    <row r="492" spans="1:22" x14ac:dyDescent="0.3">
      <c r="A492">
        <v>491</v>
      </c>
      <c r="B492" t="s">
        <v>1678</v>
      </c>
      <c r="C492">
        <v>2011</v>
      </c>
      <c r="D492" s="11">
        <v>40703</v>
      </c>
      <c r="E492" s="1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
      <c r="A493">
        <v>4341</v>
      </c>
      <c r="B493" t="s">
        <v>7429</v>
      </c>
      <c r="C493">
        <v>2011</v>
      </c>
      <c r="D493" s="11">
        <v>40624</v>
      </c>
      <c r="E493" s="11">
        <v>40624</v>
      </c>
      <c r="F493" t="s">
        <v>1290</v>
      </c>
      <c r="G493" t="s">
        <v>6893</v>
      </c>
      <c r="H493" t="s">
        <v>6894</v>
      </c>
      <c r="I493" t="s">
        <v>26</v>
      </c>
      <c r="J493" t="s">
        <v>27</v>
      </c>
      <c r="K493" t="s">
        <v>7430</v>
      </c>
      <c r="L493" t="s">
        <v>254</v>
      </c>
      <c r="M493">
        <v>46368</v>
      </c>
      <c r="N493" t="s">
        <v>105</v>
      </c>
      <c r="O493" t="s">
        <v>1423</v>
      </c>
      <c r="P493" t="s">
        <v>46</v>
      </c>
      <c r="Q493" t="s">
        <v>68</v>
      </c>
      <c r="R493" t="s">
        <v>1424</v>
      </c>
      <c r="S493">
        <v>16.28</v>
      </c>
      <c r="T493">
        <v>2</v>
      </c>
      <c r="U493">
        <v>0</v>
      </c>
      <c r="V493">
        <v>6.5120000000000005</v>
      </c>
    </row>
    <row r="494" spans="1:22" x14ac:dyDescent="0.3">
      <c r="A494">
        <v>4327</v>
      </c>
      <c r="B494" t="s">
        <v>7411</v>
      </c>
      <c r="C494">
        <v>2013</v>
      </c>
      <c r="D494" s="11">
        <v>41299</v>
      </c>
      <c r="E494" s="11">
        <v>41301</v>
      </c>
      <c r="F494" t="s">
        <v>188</v>
      </c>
      <c r="G494" t="s">
        <v>3582</v>
      </c>
      <c r="H494" t="s">
        <v>3583</v>
      </c>
      <c r="I494" t="s">
        <v>41</v>
      </c>
      <c r="J494" t="s">
        <v>27</v>
      </c>
      <c r="K494" t="s">
        <v>2126</v>
      </c>
      <c r="L494" t="s">
        <v>788</v>
      </c>
      <c r="M494">
        <v>7060</v>
      </c>
      <c r="N494" t="s">
        <v>148</v>
      </c>
      <c r="O494" t="s">
        <v>5402</v>
      </c>
      <c r="P494" t="s">
        <v>46</v>
      </c>
      <c r="Q494" t="s">
        <v>68</v>
      </c>
      <c r="R494" t="s">
        <v>5403</v>
      </c>
      <c r="S494">
        <v>9.2099999999999991</v>
      </c>
      <c r="T494">
        <v>3</v>
      </c>
      <c r="U494">
        <v>0</v>
      </c>
      <c r="V494">
        <v>2.3025000000000002</v>
      </c>
    </row>
    <row r="495" spans="1:22" x14ac:dyDescent="0.3">
      <c r="A495">
        <v>4325</v>
      </c>
      <c r="B495" t="s">
        <v>7410</v>
      </c>
      <c r="C495">
        <v>2012</v>
      </c>
      <c r="D495" s="11">
        <v>40953</v>
      </c>
      <c r="E495" s="11">
        <v>40958</v>
      </c>
      <c r="F495" t="s">
        <v>50</v>
      </c>
      <c r="G495" t="s">
        <v>407</v>
      </c>
      <c r="H495" t="s">
        <v>408</v>
      </c>
      <c r="I495" t="s">
        <v>26</v>
      </c>
      <c r="J495" t="s">
        <v>27</v>
      </c>
      <c r="K495" t="s">
        <v>801</v>
      </c>
      <c r="L495" t="s">
        <v>498</v>
      </c>
      <c r="M495">
        <v>44312</v>
      </c>
      <c r="N495" t="s">
        <v>148</v>
      </c>
      <c r="O495" t="s">
        <v>3422</v>
      </c>
      <c r="P495" t="s">
        <v>46</v>
      </c>
      <c r="Q495" t="s">
        <v>68</v>
      </c>
      <c r="R495" t="s">
        <v>3423</v>
      </c>
      <c r="S495">
        <v>14.352000000000002</v>
      </c>
      <c r="T495">
        <v>3</v>
      </c>
      <c r="U495">
        <v>0.2</v>
      </c>
      <c r="V495">
        <v>0.8969999999999998</v>
      </c>
    </row>
    <row r="496" spans="1:22" x14ac:dyDescent="0.3">
      <c r="A496">
        <v>4315</v>
      </c>
      <c r="B496" t="s">
        <v>7404</v>
      </c>
      <c r="C496">
        <v>2012</v>
      </c>
      <c r="D496" s="11">
        <v>41085</v>
      </c>
      <c r="E496" s="11">
        <v>41091</v>
      </c>
      <c r="F496" t="s">
        <v>50</v>
      </c>
      <c r="G496" t="s">
        <v>2243</v>
      </c>
      <c r="H496" t="s">
        <v>2244</v>
      </c>
      <c r="I496" t="s">
        <v>26</v>
      </c>
      <c r="J496" t="s">
        <v>27</v>
      </c>
      <c r="K496" t="s">
        <v>42</v>
      </c>
      <c r="L496" t="s">
        <v>43</v>
      </c>
      <c r="M496">
        <v>90045</v>
      </c>
      <c r="N496" t="s">
        <v>44</v>
      </c>
      <c r="O496" t="s">
        <v>6754</v>
      </c>
      <c r="P496" t="s">
        <v>46</v>
      </c>
      <c r="Q496" t="s">
        <v>68</v>
      </c>
      <c r="R496" t="s">
        <v>186</v>
      </c>
      <c r="S496">
        <v>20.96</v>
      </c>
      <c r="T496">
        <v>2</v>
      </c>
      <c r="U496">
        <v>0</v>
      </c>
      <c r="V496">
        <v>5.24</v>
      </c>
    </row>
    <row r="497" spans="1:22" x14ac:dyDescent="0.3">
      <c r="A497">
        <v>4303</v>
      </c>
      <c r="B497" t="s">
        <v>7395</v>
      </c>
      <c r="C497">
        <v>2011</v>
      </c>
      <c r="D497" s="11">
        <v>40777</v>
      </c>
      <c r="E497" s="11">
        <v>40780</v>
      </c>
      <c r="F497" t="s">
        <v>23</v>
      </c>
      <c r="G497" t="s">
        <v>3049</v>
      </c>
      <c r="H497" t="s">
        <v>3050</v>
      </c>
      <c r="I497" t="s">
        <v>102</v>
      </c>
      <c r="J497" t="s">
        <v>27</v>
      </c>
      <c r="K497" t="s">
        <v>1119</v>
      </c>
      <c r="L497" t="s">
        <v>498</v>
      </c>
      <c r="M497">
        <v>44107</v>
      </c>
      <c r="N497" t="s">
        <v>148</v>
      </c>
      <c r="O497" t="s">
        <v>1128</v>
      </c>
      <c r="P497" t="s">
        <v>46</v>
      </c>
      <c r="Q497" t="s">
        <v>68</v>
      </c>
      <c r="R497" t="s">
        <v>1129</v>
      </c>
      <c r="S497">
        <v>3.9119999999999999</v>
      </c>
      <c r="T497">
        <v>1</v>
      </c>
      <c r="U497">
        <v>0.2</v>
      </c>
      <c r="V497">
        <v>1.0269000000000001</v>
      </c>
    </row>
    <row r="498" spans="1:22" x14ac:dyDescent="0.3">
      <c r="A498">
        <v>4291</v>
      </c>
      <c r="B498" t="s">
        <v>7388</v>
      </c>
      <c r="C498">
        <v>2014</v>
      </c>
      <c r="D498" s="11">
        <v>41983</v>
      </c>
      <c r="E498" s="11">
        <v>41987</v>
      </c>
      <c r="F498" t="s">
        <v>23</v>
      </c>
      <c r="G498" t="s">
        <v>3370</v>
      </c>
      <c r="H498" t="s">
        <v>3371</v>
      </c>
      <c r="I498" t="s">
        <v>102</v>
      </c>
      <c r="J498" t="s">
        <v>27</v>
      </c>
      <c r="K498" t="s">
        <v>42</v>
      </c>
      <c r="L498" t="s">
        <v>43</v>
      </c>
      <c r="M498">
        <v>90004</v>
      </c>
      <c r="N498" t="s">
        <v>44</v>
      </c>
      <c r="O498" t="s">
        <v>1232</v>
      </c>
      <c r="P498" t="s">
        <v>46</v>
      </c>
      <c r="Q498" t="s">
        <v>68</v>
      </c>
      <c r="R498" t="s">
        <v>1233</v>
      </c>
      <c r="S498">
        <v>11.16</v>
      </c>
      <c r="T498">
        <v>2</v>
      </c>
      <c r="U498">
        <v>0</v>
      </c>
      <c r="V498">
        <v>2.7899999999999991</v>
      </c>
    </row>
    <row r="499" spans="1:22" x14ac:dyDescent="0.3">
      <c r="A499">
        <v>4274</v>
      </c>
      <c r="B499" t="s">
        <v>7373</v>
      </c>
      <c r="C499">
        <v>2014</v>
      </c>
      <c r="D499" s="11">
        <v>41842</v>
      </c>
      <c r="E499" s="11">
        <v>41842</v>
      </c>
      <c r="F499" t="s">
        <v>1290</v>
      </c>
      <c r="G499" t="s">
        <v>1939</v>
      </c>
      <c r="H499" t="s">
        <v>1940</v>
      </c>
      <c r="I499" t="s">
        <v>26</v>
      </c>
      <c r="J499" t="s">
        <v>27</v>
      </c>
      <c r="K499" t="s">
        <v>3649</v>
      </c>
      <c r="L499" t="s">
        <v>121</v>
      </c>
      <c r="M499">
        <v>84107</v>
      </c>
      <c r="N499" t="s">
        <v>44</v>
      </c>
      <c r="O499" t="s">
        <v>4226</v>
      </c>
      <c r="P499" t="s">
        <v>46</v>
      </c>
      <c r="Q499" t="s">
        <v>68</v>
      </c>
      <c r="R499" t="s">
        <v>4227</v>
      </c>
      <c r="S499">
        <v>25.99</v>
      </c>
      <c r="T499">
        <v>1</v>
      </c>
      <c r="U499">
        <v>0</v>
      </c>
      <c r="V499">
        <v>7.5370999999999988</v>
      </c>
    </row>
    <row r="500" spans="1:22" x14ac:dyDescent="0.3">
      <c r="A500">
        <v>4253</v>
      </c>
      <c r="B500" t="s">
        <v>7356</v>
      </c>
      <c r="C500">
        <v>2012</v>
      </c>
      <c r="D500" s="11">
        <v>41205</v>
      </c>
      <c r="E500" s="11">
        <v>41205</v>
      </c>
      <c r="F500" t="s">
        <v>1290</v>
      </c>
      <c r="G500" t="s">
        <v>2230</v>
      </c>
      <c r="H500" t="s">
        <v>2231</v>
      </c>
      <c r="I500" t="s">
        <v>26</v>
      </c>
      <c r="J500" t="s">
        <v>27</v>
      </c>
      <c r="K500" t="s">
        <v>1792</v>
      </c>
      <c r="L500" t="s">
        <v>54</v>
      </c>
      <c r="M500">
        <v>33801</v>
      </c>
      <c r="N500" t="s">
        <v>30</v>
      </c>
      <c r="O500" t="s">
        <v>688</v>
      </c>
      <c r="P500" t="s">
        <v>46</v>
      </c>
      <c r="Q500" t="s">
        <v>68</v>
      </c>
      <c r="R500" t="s">
        <v>689</v>
      </c>
      <c r="S500">
        <v>10.688000000000001</v>
      </c>
      <c r="T500">
        <v>2</v>
      </c>
      <c r="U500">
        <v>0.2</v>
      </c>
      <c r="V500">
        <v>2.271199999999999</v>
      </c>
    </row>
    <row r="501" spans="1:22" x14ac:dyDescent="0.3">
      <c r="A501">
        <v>4246</v>
      </c>
      <c r="B501" t="s">
        <v>7351</v>
      </c>
      <c r="C501">
        <v>2014</v>
      </c>
      <c r="D501" s="11">
        <v>41972</v>
      </c>
      <c r="E501" s="11">
        <v>41978</v>
      </c>
      <c r="F501" t="s">
        <v>50</v>
      </c>
      <c r="G501" t="s">
        <v>550</v>
      </c>
      <c r="H501" t="s">
        <v>551</v>
      </c>
      <c r="I501" t="s">
        <v>102</v>
      </c>
      <c r="J501" t="s">
        <v>27</v>
      </c>
      <c r="K501" t="s">
        <v>4492</v>
      </c>
      <c r="L501" t="s">
        <v>2735</v>
      </c>
      <c r="M501">
        <v>21215</v>
      </c>
      <c r="N501" t="s">
        <v>148</v>
      </c>
      <c r="O501" t="s">
        <v>4810</v>
      </c>
      <c r="P501" t="s">
        <v>46</v>
      </c>
      <c r="Q501" t="s">
        <v>68</v>
      </c>
      <c r="R501" t="s">
        <v>4811</v>
      </c>
      <c r="S501">
        <v>1.64</v>
      </c>
      <c r="T501">
        <v>1</v>
      </c>
      <c r="U501">
        <v>0</v>
      </c>
      <c r="V501">
        <v>0.73799999999999988</v>
      </c>
    </row>
    <row r="502" spans="1:22" x14ac:dyDescent="0.3">
      <c r="A502">
        <v>4239</v>
      </c>
      <c r="B502" t="s">
        <v>7343</v>
      </c>
      <c r="C502">
        <v>2014</v>
      </c>
      <c r="D502" s="11">
        <v>41725</v>
      </c>
      <c r="E502" s="11">
        <v>41727</v>
      </c>
      <c r="F502" t="s">
        <v>188</v>
      </c>
      <c r="G502" t="s">
        <v>5242</v>
      </c>
      <c r="H502" t="s">
        <v>5243</v>
      </c>
      <c r="I502" t="s">
        <v>102</v>
      </c>
      <c r="J502" t="s">
        <v>27</v>
      </c>
      <c r="K502" t="s">
        <v>95</v>
      </c>
      <c r="L502" t="s">
        <v>96</v>
      </c>
      <c r="M502">
        <v>98105</v>
      </c>
      <c r="N502" t="s">
        <v>44</v>
      </c>
      <c r="O502" t="s">
        <v>7344</v>
      </c>
      <c r="P502" t="s">
        <v>46</v>
      </c>
      <c r="Q502" t="s">
        <v>68</v>
      </c>
      <c r="R502" t="s">
        <v>7345</v>
      </c>
      <c r="S502">
        <v>19.829999999999998</v>
      </c>
      <c r="T502">
        <v>1</v>
      </c>
      <c r="U502">
        <v>0</v>
      </c>
      <c r="V502">
        <v>5.9489999999999981</v>
      </c>
    </row>
    <row r="503" spans="1:22" x14ac:dyDescent="0.3">
      <c r="A503">
        <v>4238</v>
      </c>
      <c r="B503" t="s">
        <v>7340</v>
      </c>
      <c r="C503">
        <v>2014</v>
      </c>
      <c r="D503" s="11">
        <v>41881</v>
      </c>
      <c r="E503" s="11">
        <v>41886</v>
      </c>
      <c r="F503" t="s">
        <v>23</v>
      </c>
      <c r="G503" t="s">
        <v>4733</v>
      </c>
      <c r="H503" t="s">
        <v>4734</v>
      </c>
      <c r="I503" t="s">
        <v>41</v>
      </c>
      <c r="J503" t="s">
        <v>27</v>
      </c>
      <c r="K503" t="s">
        <v>146</v>
      </c>
      <c r="L503" t="s">
        <v>147</v>
      </c>
      <c r="M503">
        <v>19134</v>
      </c>
      <c r="N503" t="s">
        <v>148</v>
      </c>
      <c r="O503" t="s">
        <v>7341</v>
      </c>
      <c r="P503" t="s">
        <v>46</v>
      </c>
      <c r="Q503" t="s">
        <v>68</v>
      </c>
      <c r="R503" t="s">
        <v>7342</v>
      </c>
      <c r="S503">
        <v>9.4080000000000013</v>
      </c>
      <c r="T503">
        <v>7</v>
      </c>
      <c r="U503">
        <v>0.2</v>
      </c>
      <c r="V503">
        <v>0.70560000000000045</v>
      </c>
    </row>
    <row r="504" spans="1:22" x14ac:dyDescent="0.3">
      <c r="A504">
        <v>4213</v>
      </c>
      <c r="B504" t="s">
        <v>7310</v>
      </c>
      <c r="C504">
        <v>2011</v>
      </c>
      <c r="D504" s="11">
        <v>40668</v>
      </c>
      <c r="E504" s="11">
        <v>40672</v>
      </c>
      <c r="F504" t="s">
        <v>23</v>
      </c>
      <c r="G504" t="s">
        <v>7024</v>
      </c>
      <c r="H504" t="s">
        <v>7025</v>
      </c>
      <c r="I504" t="s">
        <v>26</v>
      </c>
      <c r="J504" t="s">
        <v>27</v>
      </c>
      <c r="K504" t="s">
        <v>1464</v>
      </c>
      <c r="L504" t="s">
        <v>29</v>
      </c>
      <c r="M504">
        <v>40475</v>
      </c>
      <c r="N504" t="s">
        <v>30</v>
      </c>
      <c r="O504" t="s">
        <v>1114</v>
      </c>
      <c r="P504" t="s">
        <v>46</v>
      </c>
      <c r="Q504" t="s">
        <v>68</v>
      </c>
      <c r="R504" t="s">
        <v>1115</v>
      </c>
      <c r="S504">
        <v>6.56</v>
      </c>
      <c r="T504">
        <v>2</v>
      </c>
      <c r="U504">
        <v>0</v>
      </c>
      <c r="V504">
        <v>1.9023999999999992</v>
      </c>
    </row>
    <row r="505" spans="1:22" x14ac:dyDescent="0.3">
      <c r="A505">
        <v>4204</v>
      </c>
      <c r="B505" t="s">
        <v>7305</v>
      </c>
      <c r="C505">
        <v>2011</v>
      </c>
      <c r="D505" s="11">
        <v>40847</v>
      </c>
      <c r="E505" s="11">
        <v>40849</v>
      </c>
      <c r="F505" t="s">
        <v>23</v>
      </c>
      <c r="G505" t="s">
        <v>4893</v>
      </c>
      <c r="H505" t="s">
        <v>4894</v>
      </c>
      <c r="I505" t="s">
        <v>26</v>
      </c>
      <c r="J505" t="s">
        <v>27</v>
      </c>
      <c r="K505" t="s">
        <v>7306</v>
      </c>
      <c r="L505" t="s">
        <v>1399</v>
      </c>
      <c r="M505">
        <v>2920</v>
      </c>
      <c r="N505" t="s">
        <v>148</v>
      </c>
      <c r="O505" t="s">
        <v>179</v>
      </c>
      <c r="P505" t="s">
        <v>46</v>
      </c>
      <c r="Q505" t="s">
        <v>68</v>
      </c>
      <c r="R505" t="s">
        <v>180</v>
      </c>
      <c r="S505">
        <v>49.25</v>
      </c>
      <c r="T505">
        <v>5</v>
      </c>
      <c r="U505">
        <v>0</v>
      </c>
      <c r="V505">
        <v>18.715000000000003</v>
      </c>
    </row>
    <row r="506" spans="1:22" x14ac:dyDescent="0.3">
      <c r="A506">
        <v>4195</v>
      </c>
      <c r="B506" t="s">
        <v>7300</v>
      </c>
      <c r="C506">
        <v>2012</v>
      </c>
      <c r="D506" s="11">
        <v>41078</v>
      </c>
      <c r="E506" s="11">
        <v>41082</v>
      </c>
      <c r="F506" t="s">
        <v>50</v>
      </c>
      <c r="G506" t="s">
        <v>6472</v>
      </c>
      <c r="H506" t="s">
        <v>6473</v>
      </c>
      <c r="I506" t="s">
        <v>26</v>
      </c>
      <c r="J506" t="s">
        <v>27</v>
      </c>
      <c r="K506" t="s">
        <v>947</v>
      </c>
      <c r="L506" t="s">
        <v>43</v>
      </c>
      <c r="M506">
        <v>92105</v>
      </c>
      <c r="N506" t="s">
        <v>44</v>
      </c>
      <c r="O506" t="s">
        <v>4226</v>
      </c>
      <c r="P506" t="s">
        <v>46</v>
      </c>
      <c r="Q506" t="s">
        <v>68</v>
      </c>
      <c r="R506" t="s">
        <v>4227</v>
      </c>
      <c r="S506">
        <v>51.98</v>
      </c>
      <c r="T506">
        <v>2</v>
      </c>
      <c r="U506">
        <v>0</v>
      </c>
      <c r="V506">
        <v>15.074199999999998</v>
      </c>
    </row>
    <row r="507" spans="1:22" x14ac:dyDescent="0.3">
      <c r="A507">
        <v>4176</v>
      </c>
      <c r="B507" t="s">
        <v>7272</v>
      </c>
      <c r="C507">
        <v>2012</v>
      </c>
      <c r="D507" s="11">
        <v>41242</v>
      </c>
      <c r="E507" s="11">
        <v>41243</v>
      </c>
      <c r="F507" t="s">
        <v>188</v>
      </c>
      <c r="G507" t="s">
        <v>7273</v>
      </c>
      <c r="H507" t="s">
        <v>7274</v>
      </c>
      <c r="I507" t="s">
        <v>102</v>
      </c>
      <c r="J507" t="s">
        <v>27</v>
      </c>
      <c r="K507" t="s">
        <v>2542</v>
      </c>
      <c r="L507" t="s">
        <v>43</v>
      </c>
      <c r="M507">
        <v>92704</v>
      </c>
      <c r="N507" t="s">
        <v>44</v>
      </c>
      <c r="O507" t="s">
        <v>6238</v>
      </c>
      <c r="P507" t="s">
        <v>46</v>
      </c>
      <c r="Q507" t="s">
        <v>68</v>
      </c>
      <c r="R507" t="s">
        <v>6239</v>
      </c>
      <c r="S507">
        <v>56.3</v>
      </c>
      <c r="T507">
        <v>2</v>
      </c>
      <c r="U507">
        <v>0</v>
      </c>
      <c r="V507">
        <v>15.764000000000003</v>
      </c>
    </row>
    <row r="508" spans="1:22" x14ac:dyDescent="0.3">
      <c r="A508">
        <v>507</v>
      </c>
      <c r="B508" t="s">
        <v>1733</v>
      </c>
      <c r="C508">
        <v>2012</v>
      </c>
      <c r="D508" s="11">
        <v>40984</v>
      </c>
      <c r="E508" s="1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
      <c r="A509">
        <v>508</v>
      </c>
      <c r="B509" t="s">
        <v>1733</v>
      </c>
      <c r="C509">
        <v>2012</v>
      </c>
      <c r="D509" s="11">
        <v>40984</v>
      </c>
      <c r="E509" s="1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
      <c r="A510">
        <v>4160</v>
      </c>
      <c r="B510" t="s">
        <v>7257</v>
      </c>
      <c r="C510">
        <v>2013</v>
      </c>
      <c r="D510" s="11">
        <v>41381</v>
      </c>
      <c r="E510" s="11">
        <v>41388</v>
      </c>
      <c r="F510" t="s">
        <v>50</v>
      </c>
      <c r="G510" t="s">
        <v>2287</v>
      </c>
      <c r="H510" t="s">
        <v>2288</v>
      </c>
      <c r="I510" t="s">
        <v>26</v>
      </c>
      <c r="J510" t="s">
        <v>27</v>
      </c>
      <c r="K510" t="s">
        <v>497</v>
      </c>
      <c r="L510" t="s">
        <v>1272</v>
      </c>
      <c r="M510">
        <v>31907</v>
      </c>
      <c r="N510" t="s">
        <v>30</v>
      </c>
      <c r="O510" t="s">
        <v>128</v>
      </c>
      <c r="P510" t="s">
        <v>46</v>
      </c>
      <c r="Q510" t="s">
        <v>68</v>
      </c>
      <c r="R510" t="s">
        <v>129</v>
      </c>
      <c r="S510">
        <v>12.84</v>
      </c>
      <c r="T510">
        <v>3</v>
      </c>
      <c r="U510">
        <v>0</v>
      </c>
      <c r="V510">
        <v>3.7235999999999989</v>
      </c>
    </row>
    <row r="511" spans="1:22" x14ac:dyDescent="0.3">
      <c r="A511">
        <v>4145</v>
      </c>
      <c r="B511" t="s">
        <v>7248</v>
      </c>
      <c r="C511">
        <v>2014</v>
      </c>
      <c r="D511" s="11">
        <v>41670</v>
      </c>
      <c r="E511" s="11">
        <v>41677</v>
      </c>
      <c r="F511" t="s">
        <v>50</v>
      </c>
      <c r="G511" t="s">
        <v>2161</v>
      </c>
      <c r="H511" t="s">
        <v>2162</v>
      </c>
      <c r="I511" t="s">
        <v>102</v>
      </c>
      <c r="J511" t="s">
        <v>27</v>
      </c>
      <c r="K511" t="s">
        <v>127</v>
      </c>
      <c r="L511" t="s">
        <v>43</v>
      </c>
      <c r="M511">
        <v>94110</v>
      </c>
      <c r="N511" t="s">
        <v>44</v>
      </c>
      <c r="O511" t="s">
        <v>7249</v>
      </c>
      <c r="P511" t="s">
        <v>46</v>
      </c>
      <c r="Q511" t="s">
        <v>68</v>
      </c>
      <c r="R511" t="s">
        <v>7250</v>
      </c>
      <c r="S511">
        <v>8.82</v>
      </c>
      <c r="T511">
        <v>3</v>
      </c>
      <c r="U511">
        <v>0</v>
      </c>
      <c r="V511">
        <v>2.3814000000000002</v>
      </c>
    </row>
    <row r="512" spans="1:22" x14ac:dyDescent="0.3">
      <c r="A512">
        <v>4144</v>
      </c>
      <c r="B512" t="s">
        <v>7248</v>
      </c>
      <c r="C512">
        <v>2014</v>
      </c>
      <c r="D512" s="11">
        <v>41670</v>
      </c>
      <c r="E512" s="11">
        <v>41677</v>
      </c>
      <c r="F512" t="s">
        <v>50</v>
      </c>
      <c r="G512" t="s">
        <v>2161</v>
      </c>
      <c r="H512" t="s">
        <v>2162</v>
      </c>
      <c r="I512" t="s">
        <v>102</v>
      </c>
      <c r="J512" t="s">
        <v>27</v>
      </c>
      <c r="K512" t="s">
        <v>127</v>
      </c>
      <c r="L512" t="s">
        <v>43</v>
      </c>
      <c r="M512">
        <v>94110</v>
      </c>
      <c r="N512" t="s">
        <v>44</v>
      </c>
      <c r="O512" t="s">
        <v>3320</v>
      </c>
      <c r="P512" t="s">
        <v>46</v>
      </c>
      <c r="Q512" t="s">
        <v>68</v>
      </c>
      <c r="R512" t="s">
        <v>3321</v>
      </c>
      <c r="S512">
        <v>12.74</v>
      </c>
      <c r="T512">
        <v>7</v>
      </c>
      <c r="U512">
        <v>0</v>
      </c>
      <c r="V512">
        <v>5.7329999999999997</v>
      </c>
    </row>
    <row r="513" spans="1:22" x14ac:dyDescent="0.3">
      <c r="A513">
        <v>4127</v>
      </c>
      <c r="B513" t="s">
        <v>7231</v>
      </c>
      <c r="C513">
        <v>2014</v>
      </c>
      <c r="D513" s="11">
        <v>41766</v>
      </c>
      <c r="E513" s="11">
        <v>41769</v>
      </c>
      <c r="F513" t="s">
        <v>188</v>
      </c>
      <c r="G513" t="s">
        <v>449</v>
      </c>
      <c r="H513" t="s">
        <v>450</v>
      </c>
      <c r="I513" t="s">
        <v>26</v>
      </c>
      <c r="J513" t="s">
        <v>27</v>
      </c>
      <c r="K513" t="s">
        <v>1127</v>
      </c>
      <c r="L513" t="s">
        <v>319</v>
      </c>
      <c r="M513">
        <v>22204</v>
      </c>
      <c r="N513" t="s">
        <v>30</v>
      </c>
      <c r="O513" t="s">
        <v>6946</v>
      </c>
      <c r="P513" t="s">
        <v>46</v>
      </c>
      <c r="Q513" t="s">
        <v>68</v>
      </c>
      <c r="R513" t="s">
        <v>6947</v>
      </c>
      <c r="S513">
        <v>54.66</v>
      </c>
      <c r="T513">
        <v>6</v>
      </c>
      <c r="U513">
        <v>0</v>
      </c>
      <c r="V513">
        <v>18.037799999999997</v>
      </c>
    </row>
    <row r="514" spans="1:22" x14ac:dyDescent="0.3">
      <c r="A514">
        <v>513</v>
      </c>
      <c r="B514" t="s">
        <v>1752</v>
      </c>
      <c r="C514">
        <v>2013</v>
      </c>
      <c r="D514" s="11">
        <v>41568</v>
      </c>
      <c r="E514" s="1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
      <c r="A515">
        <v>514</v>
      </c>
      <c r="B515" t="s">
        <v>1753</v>
      </c>
      <c r="C515">
        <v>2014</v>
      </c>
      <c r="D515" s="11">
        <v>41995</v>
      </c>
      <c r="E515" s="1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1">
        <v>41995</v>
      </c>
      <c r="E516" s="1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
      <c r="A517">
        <v>4113</v>
      </c>
      <c r="B517" t="s">
        <v>7219</v>
      </c>
      <c r="C517">
        <v>2012</v>
      </c>
      <c r="D517" s="11">
        <v>41268</v>
      </c>
      <c r="E517" s="11">
        <v>41275</v>
      </c>
      <c r="F517" t="s">
        <v>50</v>
      </c>
      <c r="G517" t="s">
        <v>3256</v>
      </c>
      <c r="H517" t="s">
        <v>3257</v>
      </c>
      <c r="I517" t="s">
        <v>41</v>
      </c>
      <c r="J517" t="s">
        <v>27</v>
      </c>
      <c r="K517" t="s">
        <v>880</v>
      </c>
      <c r="L517" t="s">
        <v>238</v>
      </c>
      <c r="M517">
        <v>48227</v>
      </c>
      <c r="N517" t="s">
        <v>105</v>
      </c>
      <c r="O517" t="s">
        <v>3268</v>
      </c>
      <c r="P517" t="s">
        <v>46</v>
      </c>
      <c r="Q517" t="s">
        <v>68</v>
      </c>
      <c r="R517" t="s">
        <v>3269</v>
      </c>
      <c r="S517">
        <v>3.28</v>
      </c>
      <c r="T517">
        <v>1</v>
      </c>
      <c r="U517">
        <v>0</v>
      </c>
      <c r="V517">
        <v>0.9511999999999996</v>
      </c>
    </row>
    <row r="518" spans="1:22" x14ac:dyDescent="0.3">
      <c r="A518">
        <v>4067</v>
      </c>
      <c r="B518" t="s">
        <v>7186</v>
      </c>
      <c r="C518">
        <v>2011</v>
      </c>
      <c r="D518" s="11">
        <v>40848</v>
      </c>
      <c r="E518" s="11">
        <v>40852</v>
      </c>
      <c r="F518" t="s">
        <v>50</v>
      </c>
      <c r="G518" t="s">
        <v>1503</v>
      </c>
      <c r="H518" t="s">
        <v>1504</v>
      </c>
      <c r="I518" t="s">
        <v>41</v>
      </c>
      <c r="J518" t="s">
        <v>27</v>
      </c>
      <c r="K518" t="s">
        <v>467</v>
      </c>
      <c r="L518" t="s">
        <v>88</v>
      </c>
      <c r="M518">
        <v>28205</v>
      </c>
      <c r="N518" t="s">
        <v>30</v>
      </c>
      <c r="O518" t="s">
        <v>3950</v>
      </c>
      <c r="P518" t="s">
        <v>46</v>
      </c>
      <c r="Q518" t="s">
        <v>68</v>
      </c>
      <c r="R518" t="s">
        <v>3951</v>
      </c>
      <c r="S518">
        <v>10.272000000000002</v>
      </c>
      <c r="T518">
        <v>3</v>
      </c>
      <c r="U518">
        <v>0.2</v>
      </c>
      <c r="V518">
        <v>0.89880000000000004</v>
      </c>
    </row>
    <row r="519" spans="1:22" x14ac:dyDescent="0.3">
      <c r="A519">
        <v>4064</v>
      </c>
      <c r="B519" t="s">
        <v>7184</v>
      </c>
      <c r="C519">
        <v>2011</v>
      </c>
      <c r="D519" s="11">
        <v>40717</v>
      </c>
      <c r="E519" s="11">
        <v>40720</v>
      </c>
      <c r="F519" t="s">
        <v>188</v>
      </c>
      <c r="G519" t="s">
        <v>5978</v>
      </c>
      <c r="H519" t="s">
        <v>5979</v>
      </c>
      <c r="I519" t="s">
        <v>26</v>
      </c>
      <c r="J519" t="s">
        <v>27</v>
      </c>
      <c r="K519" t="s">
        <v>87</v>
      </c>
      <c r="L519" t="s">
        <v>88</v>
      </c>
      <c r="M519">
        <v>28027</v>
      </c>
      <c r="N519" t="s">
        <v>30</v>
      </c>
      <c r="O519" t="s">
        <v>7185</v>
      </c>
      <c r="P519" t="s">
        <v>46</v>
      </c>
      <c r="Q519" t="s">
        <v>68</v>
      </c>
      <c r="R519" t="s">
        <v>4224</v>
      </c>
      <c r="S519">
        <v>20.015999999999998</v>
      </c>
      <c r="T519">
        <v>9</v>
      </c>
      <c r="U519">
        <v>0.2</v>
      </c>
      <c r="V519">
        <v>1.7514000000000003</v>
      </c>
    </row>
    <row r="520" spans="1:22" x14ac:dyDescent="0.3">
      <c r="A520">
        <v>4052</v>
      </c>
      <c r="B520" t="s">
        <v>7176</v>
      </c>
      <c r="C520">
        <v>2011</v>
      </c>
      <c r="D520" s="11">
        <v>40815</v>
      </c>
      <c r="E520" s="11">
        <v>40819</v>
      </c>
      <c r="F520" t="s">
        <v>50</v>
      </c>
      <c r="G520" t="s">
        <v>3518</v>
      </c>
      <c r="H520" t="s">
        <v>3519</v>
      </c>
      <c r="I520" t="s">
        <v>41</v>
      </c>
      <c r="J520" t="s">
        <v>27</v>
      </c>
      <c r="K520" t="s">
        <v>146</v>
      </c>
      <c r="L520" t="s">
        <v>147</v>
      </c>
      <c r="M520">
        <v>19134</v>
      </c>
      <c r="N520" t="s">
        <v>148</v>
      </c>
      <c r="O520" t="s">
        <v>5170</v>
      </c>
      <c r="P520" t="s">
        <v>46</v>
      </c>
      <c r="Q520" t="s">
        <v>68</v>
      </c>
      <c r="R520" t="s">
        <v>5171</v>
      </c>
      <c r="S520">
        <v>4.2240000000000002</v>
      </c>
      <c r="T520">
        <v>3</v>
      </c>
      <c r="U520">
        <v>0.2</v>
      </c>
      <c r="V520">
        <v>1.4783999999999997</v>
      </c>
    </row>
    <row r="521" spans="1:22" x14ac:dyDescent="0.3">
      <c r="A521">
        <v>4027</v>
      </c>
      <c r="B521" t="s">
        <v>7163</v>
      </c>
      <c r="C521">
        <v>2014</v>
      </c>
      <c r="D521" s="11">
        <v>41863</v>
      </c>
      <c r="E521" s="11">
        <v>41865</v>
      </c>
      <c r="F521" t="s">
        <v>188</v>
      </c>
      <c r="G521" t="s">
        <v>2057</v>
      </c>
      <c r="H521" t="s">
        <v>2058</v>
      </c>
      <c r="I521" t="s">
        <v>41</v>
      </c>
      <c r="J521" t="s">
        <v>27</v>
      </c>
      <c r="K521" t="s">
        <v>7164</v>
      </c>
      <c r="L521" t="s">
        <v>104</v>
      </c>
      <c r="M521">
        <v>76021</v>
      </c>
      <c r="N521" t="s">
        <v>105</v>
      </c>
      <c r="O521" t="s">
        <v>4810</v>
      </c>
      <c r="P521" t="s">
        <v>46</v>
      </c>
      <c r="Q521" t="s">
        <v>68</v>
      </c>
      <c r="R521" t="s">
        <v>4811</v>
      </c>
      <c r="S521">
        <v>9.1840000000000011</v>
      </c>
      <c r="T521">
        <v>7</v>
      </c>
      <c r="U521">
        <v>0.2</v>
      </c>
      <c r="V521">
        <v>2.8699999999999992</v>
      </c>
    </row>
    <row r="522" spans="1:22" x14ac:dyDescent="0.3">
      <c r="A522">
        <v>4013</v>
      </c>
      <c r="B522" t="s">
        <v>7152</v>
      </c>
      <c r="C522">
        <v>2012</v>
      </c>
      <c r="D522" s="11">
        <v>41265</v>
      </c>
      <c r="E522" s="11">
        <v>41270</v>
      </c>
      <c r="F522" t="s">
        <v>50</v>
      </c>
      <c r="G522" t="s">
        <v>3837</v>
      </c>
      <c r="H522" t="s">
        <v>3838</v>
      </c>
      <c r="I522" t="s">
        <v>102</v>
      </c>
      <c r="J522" t="s">
        <v>27</v>
      </c>
      <c r="K522" t="s">
        <v>7153</v>
      </c>
      <c r="L522" t="s">
        <v>114</v>
      </c>
      <c r="M522">
        <v>54880</v>
      </c>
      <c r="N522" t="s">
        <v>105</v>
      </c>
      <c r="O522" t="s">
        <v>3079</v>
      </c>
      <c r="P522" t="s">
        <v>46</v>
      </c>
      <c r="Q522" t="s">
        <v>68</v>
      </c>
      <c r="R522" t="s">
        <v>3080</v>
      </c>
      <c r="S522">
        <v>17.12</v>
      </c>
      <c r="T522">
        <v>4</v>
      </c>
      <c r="U522">
        <v>0</v>
      </c>
      <c r="V522">
        <v>4.9647999999999985</v>
      </c>
    </row>
    <row r="523" spans="1:22" x14ac:dyDescent="0.3">
      <c r="A523">
        <v>4009</v>
      </c>
      <c r="B523" t="s">
        <v>7147</v>
      </c>
      <c r="C523">
        <v>2012</v>
      </c>
      <c r="D523" s="11">
        <v>41261</v>
      </c>
      <c r="E523" s="11">
        <v>41265</v>
      </c>
      <c r="F523" t="s">
        <v>50</v>
      </c>
      <c r="G523" t="s">
        <v>1291</v>
      </c>
      <c r="H523" t="s">
        <v>1292</v>
      </c>
      <c r="I523" t="s">
        <v>41</v>
      </c>
      <c r="J523" t="s">
        <v>27</v>
      </c>
      <c r="K523" t="s">
        <v>1473</v>
      </c>
      <c r="L523" t="s">
        <v>457</v>
      </c>
      <c r="M523">
        <v>80027</v>
      </c>
      <c r="N523" t="s">
        <v>44</v>
      </c>
      <c r="O523" t="s">
        <v>3950</v>
      </c>
      <c r="P523" t="s">
        <v>46</v>
      </c>
      <c r="Q523" t="s">
        <v>68</v>
      </c>
      <c r="R523" t="s">
        <v>3951</v>
      </c>
      <c r="S523">
        <v>6.8480000000000008</v>
      </c>
      <c r="T523">
        <v>2</v>
      </c>
      <c r="U523">
        <v>0.2</v>
      </c>
      <c r="V523">
        <v>0.59920000000000018</v>
      </c>
    </row>
    <row r="524" spans="1:22" x14ac:dyDescent="0.3">
      <c r="A524">
        <v>4006</v>
      </c>
      <c r="B524" t="s">
        <v>7142</v>
      </c>
      <c r="C524">
        <v>2012</v>
      </c>
      <c r="D524" s="11">
        <v>41253</v>
      </c>
      <c r="E524" s="11">
        <v>41259</v>
      </c>
      <c r="F524" t="s">
        <v>50</v>
      </c>
      <c r="G524" t="s">
        <v>7143</v>
      </c>
      <c r="H524" t="s">
        <v>7144</v>
      </c>
      <c r="I524" t="s">
        <v>26</v>
      </c>
      <c r="J524" t="s">
        <v>27</v>
      </c>
      <c r="K524" t="s">
        <v>3261</v>
      </c>
      <c r="L524" t="s">
        <v>1272</v>
      </c>
      <c r="M524">
        <v>30076</v>
      </c>
      <c r="N524" t="s">
        <v>30</v>
      </c>
      <c r="O524" t="s">
        <v>5423</v>
      </c>
      <c r="P524" t="s">
        <v>46</v>
      </c>
      <c r="Q524" t="s">
        <v>68</v>
      </c>
      <c r="R524" t="s">
        <v>186</v>
      </c>
      <c r="S524">
        <v>1.78</v>
      </c>
      <c r="T524">
        <v>1</v>
      </c>
      <c r="U524">
        <v>0</v>
      </c>
      <c r="V524">
        <v>0.49839999999999995</v>
      </c>
    </row>
    <row r="525" spans="1:22" x14ac:dyDescent="0.3">
      <c r="A525">
        <v>3998</v>
      </c>
      <c r="B525" t="s">
        <v>7130</v>
      </c>
      <c r="C525">
        <v>2012</v>
      </c>
      <c r="D525" s="11">
        <v>40976</v>
      </c>
      <c r="E525" s="11">
        <v>40980</v>
      </c>
      <c r="F525" t="s">
        <v>50</v>
      </c>
      <c r="G525" t="s">
        <v>7131</v>
      </c>
      <c r="H525" t="s">
        <v>7132</v>
      </c>
      <c r="I525" t="s">
        <v>26</v>
      </c>
      <c r="J525" t="s">
        <v>27</v>
      </c>
      <c r="K525" t="s">
        <v>4514</v>
      </c>
      <c r="L525" t="s">
        <v>114</v>
      </c>
      <c r="M525">
        <v>53142</v>
      </c>
      <c r="N525" t="s">
        <v>105</v>
      </c>
      <c r="O525" t="s">
        <v>7133</v>
      </c>
      <c r="P525" t="s">
        <v>46</v>
      </c>
      <c r="Q525" t="s">
        <v>68</v>
      </c>
      <c r="R525" t="s">
        <v>7134</v>
      </c>
      <c r="S525">
        <v>14.98</v>
      </c>
      <c r="T525">
        <v>1</v>
      </c>
      <c r="U525">
        <v>0</v>
      </c>
      <c r="V525">
        <v>4.4939999999999998</v>
      </c>
    </row>
    <row r="526" spans="1:22" x14ac:dyDescent="0.3">
      <c r="A526">
        <v>3994</v>
      </c>
      <c r="B526" t="s">
        <v>7129</v>
      </c>
      <c r="C526">
        <v>2012</v>
      </c>
      <c r="D526" s="11">
        <v>41030</v>
      </c>
      <c r="E526" s="11">
        <v>41034</v>
      </c>
      <c r="F526" t="s">
        <v>50</v>
      </c>
      <c r="G526" t="s">
        <v>910</v>
      </c>
      <c r="H526" t="s">
        <v>911</v>
      </c>
      <c r="I526" t="s">
        <v>41</v>
      </c>
      <c r="J526" t="s">
        <v>27</v>
      </c>
      <c r="K526" t="s">
        <v>900</v>
      </c>
      <c r="L526" t="s">
        <v>54</v>
      </c>
      <c r="M526">
        <v>33614</v>
      </c>
      <c r="N526" t="s">
        <v>30</v>
      </c>
      <c r="O526" t="s">
        <v>3552</v>
      </c>
      <c r="P526" t="s">
        <v>46</v>
      </c>
      <c r="Q526" t="s">
        <v>68</v>
      </c>
      <c r="R526" t="s">
        <v>3553</v>
      </c>
      <c r="S526">
        <v>172.70400000000001</v>
      </c>
      <c r="T526">
        <v>6</v>
      </c>
      <c r="U526">
        <v>0.2</v>
      </c>
      <c r="V526">
        <v>10.793999999999983</v>
      </c>
    </row>
    <row r="527" spans="1:22" x14ac:dyDescent="0.3">
      <c r="A527">
        <v>3972</v>
      </c>
      <c r="B527" t="s">
        <v>7108</v>
      </c>
      <c r="C527">
        <v>2012</v>
      </c>
      <c r="D527" s="11">
        <v>40961</v>
      </c>
      <c r="E527" s="11">
        <v>40963</v>
      </c>
      <c r="F527" t="s">
        <v>23</v>
      </c>
      <c r="G527" t="s">
        <v>3217</v>
      </c>
      <c r="H527" t="s">
        <v>3218</v>
      </c>
      <c r="I527" t="s">
        <v>102</v>
      </c>
      <c r="J527" t="s">
        <v>27</v>
      </c>
      <c r="K527" t="s">
        <v>6196</v>
      </c>
      <c r="L527" t="s">
        <v>238</v>
      </c>
      <c r="M527">
        <v>48310</v>
      </c>
      <c r="N527" t="s">
        <v>105</v>
      </c>
      <c r="O527" t="s">
        <v>6380</v>
      </c>
      <c r="P527" t="s">
        <v>46</v>
      </c>
      <c r="Q527" t="s">
        <v>68</v>
      </c>
      <c r="R527" t="s">
        <v>6381</v>
      </c>
      <c r="S527">
        <v>79.36</v>
      </c>
      <c r="T527">
        <v>4</v>
      </c>
      <c r="U527">
        <v>0</v>
      </c>
      <c r="V527">
        <v>20.633600000000001</v>
      </c>
    </row>
    <row r="528" spans="1:22" x14ac:dyDescent="0.3">
      <c r="A528">
        <v>3967</v>
      </c>
      <c r="B528" t="s">
        <v>7100</v>
      </c>
      <c r="C528">
        <v>2013</v>
      </c>
      <c r="D528" s="11">
        <v>41366</v>
      </c>
      <c r="E528" s="11">
        <v>41371</v>
      </c>
      <c r="F528" t="s">
        <v>50</v>
      </c>
      <c r="G528" t="s">
        <v>3178</v>
      </c>
      <c r="H528" t="s">
        <v>3179</v>
      </c>
      <c r="I528" t="s">
        <v>26</v>
      </c>
      <c r="J528" t="s">
        <v>27</v>
      </c>
      <c r="K528" t="s">
        <v>266</v>
      </c>
      <c r="L528" t="s">
        <v>267</v>
      </c>
      <c r="M528">
        <v>10024</v>
      </c>
      <c r="N528" t="s">
        <v>148</v>
      </c>
      <c r="O528" t="s">
        <v>2589</v>
      </c>
      <c r="P528" t="s">
        <v>46</v>
      </c>
      <c r="Q528" t="s">
        <v>68</v>
      </c>
      <c r="R528" t="s">
        <v>2590</v>
      </c>
      <c r="S528">
        <v>88.04</v>
      </c>
      <c r="T528">
        <v>4</v>
      </c>
      <c r="U528">
        <v>0</v>
      </c>
      <c r="V528">
        <v>22.8904</v>
      </c>
    </row>
    <row r="529" spans="1:22" x14ac:dyDescent="0.3">
      <c r="A529">
        <v>3966</v>
      </c>
      <c r="B529" t="s">
        <v>7099</v>
      </c>
      <c r="C529">
        <v>2011</v>
      </c>
      <c r="D529" s="11">
        <v>40859</v>
      </c>
      <c r="E529" s="11">
        <v>40864</v>
      </c>
      <c r="F529" t="s">
        <v>23</v>
      </c>
      <c r="G529" t="s">
        <v>6029</v>
      </c>
      <c r="H529" t="s">
        <v>6030</v>
      </c>
      <c r="I529" t="s">
        <v>41</v>
      </c>
      <c r="J529" t="s">
        <v>27</v>
      </c>
      <c r="K529" t="s">
        <v>2486</v>
      </c>
      <c r="L529" t="s">
        <v>88</v>
      </c>
      <c r="M529">
        <v>28806</v>
      </c>
      <c r="N529" t="s">
        <v>30</v>
      </c>
      <c r="O529" t="s">
        <v>1114</v>
      </c>
      <c r="P529" t="s">
        <v>46</v>
      </c>
      <c r="Q529" t="s">
        <v>68</v>
      </c>
      <c r="R529" t="s">
        <v>1115</v>
      </c>
      <c r="S529">
        <v>7.8719999999999999</v>
      </c>
      <c r="T529">
        <v>3</v>
      </c>
      <c r="U529">
        <v>0.2</v>
      </c>
      <c r="V529">
        <v>0.88559999999999883</v>
      </c>
    </row>
    <row r="530" spans="1:22" x14ac:dyDescent="0.3">
      <c r="A530">
        <v>3965</v>
      </c>
      <c r="B530" t="s">
        <v>7096</v>
      </c>
      <c r="C530">
        <v>2013</v>
      </c>
      <c r="D530" s="11">
        <v>41540</v>
      </c>
      <c r="E530" s="11">
        <v>41546</v>
      </c>
      <c r="F530" t="s">
        <v>50</v>
      </c>
      <c r="G530" t="s">
        <v>5502</v>
      </c>
      <c r="H530" t="s">
        <v>5503</v>
      </c>
      <c r="I530" t="s">
        <v>26</v>
      </c>
      <c r="J530" t="s">
        <v>27</v>
      </c>
      <c r="K530" t="s">
        <v>146</v>
      </c>
      <c r="L530" t="s">
        <v>147</v>
      </c>
      <c r="M530">
        <v>19140</v>
      </c>
      <c r="N530" t="s">
        <v>148</v>
      </c>
      <c r="O530" t="s">
        <v>7097</v>
      </c>
      <c r="P530" t="s">
        <v>46</v>
      </c>
      <c r="Q530" t="s">
        <v>68</v>
      </c>
      <c r="R530" t="s">
        <v>7098</v>
      </c>
      <c r="S530">
        <v>7.8719999999999999</v>
      </c>
      <c r="T530">
        <v>3</v>
      </c>
      <c r="U530">
        <v>0.2</v>
      </c>
      <c r="V530">
        <v>0.88559999999999883</v>
      </c>
    </row>
    <row r="531" spans="1:22" x14ac:dyDescent="0.3">
      <c r="A531">
        <v>3963</v>
      </c>
      <c r="B531" t="s">
        <v>7095</v>
      </c>
      <c r="C531">
        <v>2014</v>
      </c>
      <c r="D531" s="11">
        <v>41690</v>
      </c>
      <c r="E531" s="11">
        <v>41691</v>
      </c>
      <c r="F531" t="s">
        <v>188</v>
      </c>
      <c r="G531" t="s">
        <v>4443</v>
      </c>
      <c r="H531" t="s">
        <v>4444</v>
      </c>
      <c r="I531" t="s">
        <v>102</v>
      </c>
      <c r="J531" t="s">
        <v>27</v>
      </c>
      <c r="K531" t="s">
        <v>42</v>
      </c>
      <c r="L531" t="s">
        <v>43</v>
      </c>
      <c r="M531">
        <v>90045</v>
      </c>
      <c r="N531" t="s">
        <v>44</v>
      </c>
      <c r="O531" t="s">
        <v>3950</v>
      </c>
      <c r="P531" t="s">
        <v>46</v>
      </c>
      <c r="Q531" t="s">
        <v>68</v>
      </c>
      <c r="R531" t="s">
        <v>3951</v>
      </c>
      <c r="S531">
        <v>12.84</v>
      </c>
      <c r="T531">
        <v>3</v>
      </c>
      <c r="U531">
        <v>0</v>
      </c>
      <c r="V531">
        <v>3.4668000000000005</v>
      </c>
    </row>
    <row r="532" spans="1:22" x14ac:dyDescent="0.3">
      <c r="A532">
        <v>3959</v>
      </c>
      <c r="B532" t="s">
        <v>7091</v>
      </c>
      <c r="C532">
        <v>2013</v>
      </c>
      <c r="D532" s="11">
        <v>41424</v>
      </c>
      <c r="E532" s="11">
        <v>41428</v>
      </c>
      <c r="F532" t="s">
        <v>50</v>
      </c>
      <c r="G532" t="s">
        <v>1558</v>
      </c>
      <c r="H532" t="s">
        <v>1559</v>
      </c>
      <c r="I532" t="s">
        <v>26</v>
      </c>
      <c r="J532" t="s">
        <v>27</v>
      </c>
      <c r="K532" t="s">
        <v>5661</v>
      </c>
      <c r="L532" t="s">
        <v>335</v>
      </c>
      <c r="M532">
        <v>37211</v>
      </c>
      <c r="N532" t="s">
        <v>30</v>
      </c>
      <c r="O532" t="s">
        <v>1282</v>
      </c>
      <c r="P532" t="s">
        <v>46</v>
      </c>
      <c r="Q532" t="s">
        <v>68</v>
      </c>
      <c r="R532" t="s">
        <v>1283</v>
      </c>
      <c r="S532">
        <v>4.4479999999999995</v>
      </c>
      <c r="T532">
        <v>2</v>
      </c>
      <c r="U532">
        <v>0.2</v>
      </c>
      <c r="V532">
        <v>0.3335999999999999</v>
      </c>
    </row>
    <row r="533" spans="1:22" x14ac:dyDescent="0.3">
      <c r="A533">
        <v>3956</v>
      </c>
      <c r="B533" t="s">
        <v>7089</v>
      </c>
      <c r="C533">
        <v>2011</v>
      </c>
      <c r="D533" s="11">
        <v>40637</v>
      </c>
      <c r="E533" s="11">
        <v>40642</v>
      </c>
      <c r="F533" t="s">
        <v>50</v>
      </c>
      <c r="G533" t="s">
        <v>3166</v>
      </c>
      <c r="H533" t="s">
        <v>3167</v>
      </c>
      <c r="I533" t="s">
        <v>26</v>
      </c>
      <c r="J533" t="s">
        <v>27</v>
      </c>
      <c r="K533" t="s">
        <v>880</v>
      </c>
      <c r="L533" t="s">
        <v>238</v>
      </c>
      <c r="M533">
        <v>48205</v>
      </c>
      <c r="N533" t="s">
        <v>105</v>
      </c>
      <c r="O533" t="s">
        <v>4132</v>
      </c>
      <c r="P533" t="s">
        <v>46</v>
      </c>
      <c r="Q533" t="s">
        <v>68</v>
      </c>
      <c r="R533" t="s">
        <v>4133</v>
      </c>
      <c r="S533">
        <v>79.36</v>
      </c>
      <c r="T533">
        <v>4</v>
      </c>
      <c r="U533">
        <v>0</v>
      </c>
      <c r="V533">
        <v>23.807999999999993</v>
      </c>
    </row>
    <row r="534" spans="1:22" x14ac:dyDescent="0.3">
      <c r="A534">
        <v>3948</v>
      </c>
      <c r="B534" t="s">
        <v>7083</v>
      </c>
      <c r="C534">
        <v>2013</v>
      </c>
      <c r="D534" s="11">
        <v>41597</v>
      </c>
      <c r="E534" s="11">
        <v>41601</v>
      </c>
      <c r="F534" t="s">
        <v>50</v>
      </c>
      <c r="G534" t="s">
        <v>197</v>
      </c>
      <c r="H534" t="s">
        <v>198</v>
      </c>
      <c r="I534" t="s">
        <v>102</v>
      </c>
      <c r="J534" t="s">
        <v>27</v>
      </c>
      <c r="K534" t="s">
        <v>602</v>
      </c>
      <c r="L534" t="s">
        <v>104</v>
      </c>
      <c r="M534">
        <v>77506</v>
      </c>
      <c r="N534" t="s">
        <v>105</v>
      </c>
      <c r="O534" t="s">
        <v>770</v>
      </c>
      <c r="P534" t="s">
        <v>46</v>
      </c>
      <c r="Q534" t="s">
        <v>68</v>
      </c>
      <c r="R534" t="s">
        <v>771</v>
      </c>
      <c r="S534">
        <v>6.3680000000000003</v>
      </c>
      <c r="T534">
        <v>2</v>
      </c>
      <c r="U534">
        <v>0.2</v>
      </c>
      <c r="V534">
        <v>1.0347999999999993</v>
      </c>
    </row>
    <row r="535" spans="1:22" x14ac:dyDescent="0.3">
      <c r="A535">
        <v>3934</v>
      </c>
      <c r="B535" t="s">
        <v>7071</v>
      </c>
      <c r="C535">
        <v>2014</v>
      </c>
      <c r="D535" s="11">
        <v>41885</v>
      </c>
      <c r="E535" s="11">
        <v>41891</v>
      </c>
      <c r="F535" t="s">
        <v>50</v>
      </c>
      <c r="G535" t="s">
        <v>4153</v>
      </c>
      <c r="H535" t="s">
        <v>4154</v>
      </c>
      <c r="I535" t="s">
        <v>26</v>
      </c>
      <c r="J535" t="s">
        <v>27</v>
      </c>
      <c r="K535" t="s">
        <v>5954</v>
      </c>
      <c r="L535" t="s">
        <v>43</v>
      </c>
      <c r="M535">
        <v>93309</v>
      </c>
      <c r="N535" t="s">
        <v>44</v>
      </c>
      <c r="O535" t="s">
        <v>3383</v>
      </c>
      <c r="P535" t="s">
        <v>46</v>
      </c>
      <c r="Q535" t="s">
        <v>68</v>
      </c>
      <c r="R535" t="s">
        <v>3384</v>
      </c>
      <c r="S535">
        <v>9.3999999999999986</v>
      </c>
      <c r="T535">
        <v>5</v>
      </c>
      <c r="U535">
        <v>0</v>
      </c>
      <c r="V535">
        <v>2.7259999999999995</v>
      </c>
    </row>
    <row r="536" spans="1:22" x14ac:dyDescent="0.3">
      <c r="A536">
        <v>3932</v>
      </c>
      <c r="B536" t="s">
        <v>7068</v>
      </c>
      <c r="C536">
        <v>2013</v>
      </c>
      <c r="D536" s="11">
        <v>41513</v>
      </c>
      <c r="E536" s="11">
        <v>41520</v>
      </c>
      <c r="F536" t="s">
        <v>50</v>
      </c>
      <c r="G536" t="s">
        <v>4190</v>
      </c>
      <c r="H536" t="s">
        <v>4191</v>
      </c>
      <c r="I536" t="s">
        <v>41</v>
      </c>
      <c r="J536" t="s">
        <v>27</v>
      </c>
      <c r="K536" t="s">
        <v>146</v>
      </c>
      <c r="L536" t="s">
        <v>147</v>
      </c>
      <c r="M536">
        <v>19140</v>
      </c>
      <c r="N536" t="s">
        <v>148</v>
      </c>
      <c r="O536" t="s">
        <v>7069</v>
      </c>
      <c r="P536" t="s">
        <v>46</v>
      </c>
      <c r="Q536" t="s">
        <v>68</v>
      </c>
      <c r="R536" t="s">
        <v>7070</v>
      </c>
      <c r="S536">
        <v>5.4719999999999995</v>
      </c>
      <c r="T536">
        <v>3</v>
      </c>
      <c r="U536">
        <v>0.2</v>
      </c>
      <c r="V536">
        <v>1.6416000000000004</v>
      </c>
    </row>
    <row r="537" spans="1:22" x14ac:dyDescent="0.3">
      <c r="A537">
        <v>3931</v>
      </c>
      <c r="B537" t="s">
        <v>7067</v>
      </c>
      <c r="C537">
        <v>2013</v>
      </c>
      <c r="D537" s="11">
        <v>41348</v>
      </c>
      <c r="E537" s="11">
        <v>41351</v>
      </c>
      <c r="F537" t="s">
        <v>188</v>
      </c>
      <c r="G537" t="s">
        <v>3019</v>
      </c>
      <c r="H537" t="s">
        <v>3020</v>
      </c>
      <c r="I537" t="s">
        <v>26</v>
      </c>
      <c r="J537" t="s">
        <v>27</v>
      </c>
      <c r="K537" t="s">
        <v>1302</v>
      </c>
      <c r="L537" t="s">
        <v>104</v>
      </c>
      <c r="M537">
        <v>78550</v>
      </c>
      <c r="N537" t="s">
        <v>105</v>
      </c>
      <c r="O537" t="s">
        <v>4226</v>
      </c>
      <c r="P537" t="s">
        <v>46</v>
      </c>
      <c r="Q537" t="s">
        <v>68</v>
      </c>
      <c r="R537" t="s">
        <v>4227</v>
      </c>
      <c r="S537">
        <v>145.54400000000001</v>
      </c>
      <c r="T537">
        <v>7</v>
      </c>
      <c r="U537">
        <v>0.2</v>
      </c>
      <c r="V537">
        <v>16.373699999999992</v>
      </c>
    </row>
    <row r="538" spans="1:22" x14ac:dyDescent="0.3">
      <c r="A538">
        <v>3888</v>
      </c>
      <c r="B538" t="s">
        <v>7031</v>
      </c>
      <c r="C538">
        <v>2011</v>
      </c>
      <c r="D538" s="11">
        <v>40696</v>
      </c>
      <c r="E538" s="11">
        <v>40700</v>
      </c>
      <c r="F538" t="s">
        <v>50</v>
      </c>
      <c r="G538" t="s">
        <v>5810</v>
      </c>
      <c r="H538" t="s">
        <v>5811</v>
      </c>
      <c r="I538" t="s">
        <v>26</v>
      </c>
      <c r="J538" t="s">
        <v>27</v>
      </c>
      <c r="K538" t="s">
        <v>3261</v>
      </c>
      <c r="L538" t="s">
        <v>1272</v>
      </c>
      <c r="M538">
        <v>30076</v>
      </c>
      <c r="N538" t="s">
        <v>30</v>
      </c>
      <c r="O538" t="s">
        <v>5048</v>
      </c>
      <c r="P538" t="s">
        <v>46</v>
      </c>
      <c r="Q538" t="s">
        <v>68</v>
      </c>
      <c r="R538" t="s">
        <v>5049</v>
      </c>
      <c r="S538">
        <v>8.56</v>
      </c>
      <c r="T538">
        <v>2</v>
      </c>
      <c r="U538">
        <v>0</v>
      </c>
      <c r="V538">
        <v>2.6536</v>
      </c>
    </row>
    <row r="539" spans="1:22" x14ac:dyDescent="0.3">
      <c r="A539">
        <v>3885</v>
      </c>
      <c r="B539" t="s">
        <v>7028</v>
      </c>
      <c r="C539">
        <v>2011</v>
      </c>
      <c r="D539" s="11">
        <v>40729</v>
      </c>
      <c r="E539" s="11">
        <v>40736</v>
      </c>
      <c r="F539" t="s">
        <v>50</v>
      </c>
      <c r="G539" t="s">
        <v>6454</v>
      </c>
      <c r="H539" t="s">
        <v>6455</v>
      </c>
      <c r="I539" t="s">
        <v>41</v>
      </c>
      <c r="J539" t="s">
        <v>27</v>
      </c>
      <c r="K539" t="s">
        <v>5137</v>
      </c>
      <c r="L539" t="s">
        <v>335</v>
      </c>
      <c r="M539">
        <v>37918</v>
      </c>
      <c r="N539" t="s">
        <v>30</v>
      </c>
      <c r="O539" t="s">
        <v>67</v>
      </c>
      <c r="P539" t="s">
        <v>46</v>
      </c>
      <c r="Q539" t="s">
        <v>68</v>
      </c>
      <c r="R539" t="s">
        <v>69</v>
      </c>
      <c r="S539">
        <v>4.3680000000000003</v>
      </c>
      <c r="T539">
        <v>3</v>
      </c>
      <c r="U539">
        <v>0.2</v>
      </c>
      <c r="V539">
        <v>0.3822000000000001</v>
      </c>
    </row>
    <row r="540" spans="1:22" x14ac:dyDescent="0.3">
      <c r="A540">
        <v>3864</v>
      </c>
      <c r="B540" t="s">
        <v>7010</v>
      </c>
      <c r="C540">
        <v>2014</v>
      </c>
      <c r="D540" s="11">
        <v>41930</v>
      </c>
      <c r="E540" s="11">
        <v>41932</v>
      </c>
      <c r="F540" t="s">
        <v>23</v>
      </c>
      <c r="G540" t="s">
        <v>1687</v>
      </c>
      <c r="H540" t="s">
        <v>1688</v>
      </c>
      <c r="I540" t="s">
        <v>26</v>
      </c>
      <c r="J540" t="s">
        <v>27</v>
      </c>
      <c r="K540" t="s">
        <v>947</v>
      </c>
      <c r="L540" t="s">
        <v>43</v>
      </c>
      <c r="M540">
        <v>92037</v>
      </c>
      <c r="N540" t="s">
        <v>44</v>
      </c>
      <c r="O540" t="s">
        <v>7011</v>
      </c>
      <c r="P540" t="s">
        <v>46</v>
      </c>
      <c r="Q540" t="s">
        <v>68</v>
      </c>
      <c r="R540" t="s">
        <v>7012</v>
      </c>
      <c r="S540">
        <v>10.64</v>
      </c>
      <c r="T540">
        <v>4</v>
      </c>
      <c r="U540">
        <v>0</v>
      </c>
      <c r="V540">
        <v>2.7664</v>
      </c>
    </row>
    <row r="541" spans="1:22" x14ac:dyDescent="0.3">
      <c r="A541">
        <v>3858</v>
      </c>
      <c r="B541" t="s">
        <v>6999</v>
      </c>
      <c r="C541">
        <v>2014</v>
      </c>
      <c r="D541" s="11">
        <v>41936</v>
      </c>
      <c r="E541" s="11">
        <v>41941</v>
      </c>
      <c r="F541" t="s">
        <v>23</v>
      </c>
      <c r="G541" t="s">
        <v>5996</v>
      </c>
      <c r="H541" t="s">
        <v>5997</v>
      </c>
      <c r="I541" t="s">
        <v>26</v>
      </c>
      <c r="J541" t="s">
        <v>27</v>
      </c>
      <c r="K541" t="s">
        <v>678</v>
      </c>
      <c r="L541" t="s">
        <v>104</v>
      </c>
      <c r="M541">
        <v>78207</v>
      </c>
      <c r="N541" t="s">
        <v>105</v>
      </c>
      <c r="O541" t="s">
        <v>3950</v>
      </c>
      <c r="P541" t="s">
        <v>46</v>
      </c>
      <c r="Q541" t="s">
        <v>68</v>
      </c>
      <c r="R541" t="s">
        <v>3951</v>
      </c>
      <c r="S541">
        <v>10.272000000000002</v>
      </c>
      <c r="T541">
        <v>3</v>
      </c>
      <c r="U541">
        <v>0.2</v>
      </c>
      <c r="V541">
        <v>0.89880000000000004</v>
      </c>
    </row>
    <row r="542" spans="1:22" x14ac:dyDescent="0.3">
      <c r="A542">
        <v>3807</v>
      </c>
      <c r="B542" t="s">
        <v>6955</v>
      </c>
      <c r="C542">
        <v>2012</v>
      </c>
      <c r="D542" s="11">
        <v>41225</v>
      </c>
      <c r="E542" s="11">
        <v>41232</v>
      </c>
      <c r="F542" t="s">
        <v>50</v>
      </c>
      <c r="G542" t="s">
        <v>6638</v>
      </c>
      <c r="H542" t="s">
        <v>6639</v>
      </c>
      <c r="I542" t="s">
        <v>41</v>
      </c>
      <c r="J542" t="s">
        <v>27</v>
      </c>
      <c r="K542" t="s">
        <v>6825</v>
      </c>
      <c r="L542" t="s">
        <v>54</v>
      </c>
      <c r="M542">
        <v>33317</v>
      </c>
      <c r="N542" t="s">
        <v>30</v>
      </c>
      <c r="O542" t="s">
        <v>1758</v>
      </c>
      <c r="P542" t="s">
        <v>46</v>
      </c>
      <c r="Q542" t="s">
        <v>68</v>
      </c>
      <c r="R542" t="s">
        <v>1759</v>
      </c>
      <c r="S542">
        <v>11.76</v>
      </c>
      <c r="T542">
        <v>5</v>
      </c>
      <c r="U542">
        <v>0.2</v>
      </c>
      <c r="V542">
        <v>1.3229999999999991</v>
      </c>
    </row>
    <row r="543" spans="1:22" x14ac:dyDescent="0.3">
      <c r="A543">
        <v>3797</v>
      </c>
      <c r="B543" t="s">
        <v>6941</v>
      </c>
      <c r="C543">
        <v>2011</v>
      </c>
      <c r="D543" s="11">
        <v>40571</v>
      </c>
      <c r="E543" s="11">
        <v>40577</v>
      </c>
      <c r="F543" t="s">
        <v>50</v>
      </c>
      <c r="G543" t="s">
        <v>6942</v>
      </c>
      <c r="H543" t="s">
        <v>6943</v>
      </c>
      <c r="I543" t="s">
        <v>26</v>
      </c>
      <c r="J543" t="s">
        <v>27</v>
      </c>
      <c r="K543" t="s">
        <v>947</v>
      </c>
      <c r="L543" t="s">
        <v>43</v>
      </c>
      <c r="M543">
        <v>92037</v>
      </c>
      <c r="N543" t="s">
        <v>44</v>
      </c>
      <c r="O543" t="s">
        <v>6946</v>
      </c>
      <c r="P543" t="s">
        <v>46</v>
      </c>
      <c r="Q543" t="s">
        <v>68</v>
      </c>
      <c r="R543" t="s">
        <v>6947</v>
      </c>
      <c r="S543">
        <v>36.44</v>
      </c>
      <c r="T543">
        <v>4</v>
      </c>
      <c r="U543">
        <v>0</v>
      </c>
      <c r="V543">
        <v>12.025199999999998</v>
      </c>
    </row>
    <row r="544" spans="1:22" x14ac:dyDescent="0.3">
      <c r="A544">
        <v>3794</v>
      </c>
      <c r="B544" t="s">
        <v>6940</v>
      </c>
      <c r="C544">
        <v>2012</v>
      </c>
      <c r="D544" s="11">
        <v>41240</v>
      </c>
      <c r="E544" s="11">
        <v>41244</v>
      </c>
      <c r="F544" t="s">
        <v>50</v>
      </c>
      <c r="G544" t="s">
        <v>1645</v>
      </c>
      <c r="H544" t="s">
        <v>1646</v>
      </c>
      <c r="I544" t="s">
        <v>26</v>
      </c>
      <c r="J544" t="s">
        <v>27</v>
      </c>
      <c r="K544" t="s">
        <v>266</v>
      </c>
      <c r="L544" t="s">
        <v>267</v>
      </c>
      <c r="M544">
        <v>10024</v>
      </c>
      <c r="N544" t="s">
        <v>148</v>
      </c>
      <c r="O544" t="s">
        <v>4245</v>
      </c>
      <c r="P544" t="s">
        <v>46</v>
      </c>
      <c r="Q544" t="s">
        <v>68</v>
      </c>
      <c r="R544" t="s">
        <v>4246</v>
      </c>
      <c r="S544">
        <v>29.79</v>
      </c>
      <c r="T544">
        <v>3</v>
      </c>
      <c r="U544">
        <v>0</v>
      </c>
      <c r="V544">
        <v>12.511800000000001</v>
      </c>
    </row>
    <row r="545" spans="1:22" x14ac:dyDescent="0.3">
      <c r="A545">
        <v>3793</v>
      </c>
      <c r="B545" t="s">
        <v>6938</v>
      </c>
      <c r="C545">
        <v>2012</v>
      </c>
      <c r="D545" s="11">
        <v>40966</v>
      </c>
      <c r="E545" s="11">
        <v>40967</v>
      </c>
      <c r="F545" t="s">
        <v>188</v>
      </c>
      <c r="G545" t="s">
        <v>3183</v>
      </c>
      <c r="H545" t="s">
        <v>3184</v>
      </c>
      <c r="I545" t="s">
        <v>41</v>
      </c>
      <c r="J545" t="s">
        <v>27</v>
      </c>
      <c r="K545" t="s">
        <v>6939</v>
      </c>
      <c r="L545" t="s">
        <v>147</v>
      </c>
      <c r="M545">
        <v>16602</v>
      </c>
      <c r="N545" t="s">
        <v>148</v>
      </c>
      <c r="O545" t="s">
        <v>4864</v>
      </c>
      <c r="P545" t="s">
        <v>46</v>
      </c>
      <c r="Q545" t="s">
        <v>68</v>
      </c>
      <c r="R545" t="s">
        <v>4865</v>
      </c>
      <c r="S545">
        <v>16.032</v>
      </c>
      <c r="T545">
        <v>6</v>
      </c>
      <c r="U545">
        <v>0.2</v>
      </c>
      <c r="V545">
        <v>2.2043999999999979</v>
      </c>
    </row>
    <row r="546" spans="1:22" x14ac:dyDescent="0.3">
      <c r="A546">
        <v>3789</v>
      </c>
      <c r="B546" t="s">
        <v>6935</v>
      </c>
      <c r="C546">
        <v>2013</v>
      </c>
      <c r="D546" s="11">
        <v>41522</v>
      </c>
      <c r="E546" s="11">
        <v>41527</v>
      </c>
      <c r="F546" t="s">
        <v>50</v>
      </c>
      <c r="G546" t="s">
        <v>5110</v>
      </c>
      <c r="H546" t="s">
        <v>5111</v>
      </c>
      <c r="I546" t="s">
        <v>26</v>
      </c>
      <c r="J546" t="s">
        <v>27</v>
      </c>
      <c r="K546" t="s">
        <v>184</v>
      </c>
      <c r="L546" t="s">
        <v>104</v>
      </c>
      <c r="M546">
        <v>77041</v>
      </c>
      <c r="N546" t="s">
        <v>105</v>
      </c>
      <c r="O546" t="s">
        <v>4226</v>
      </c>
      <c r="P546" t="s">
        <v>46</v>
      </c>
      <c r="Q546" t="s">
        <v>68</v>
      </c>
      <c r="R546" t="s">
        <v>4227</v>
      </c>
      <c r="S546">
        <v>62.376000000000005</v>
      </c>
      <c r="T546">
        <v>3</v>
      </c>
      <c r="U546">
        <v>0.2</v>
      </c>
      <c r="V546">
        <v>7.0172999999999952</v>
      </c>
    </row>
    <row r="547" spans="1:22" x14ac:dyDescent="0.3">
      <c r="A547">
        <v>3788</v>
      </c>
      <c r="B547" t="s">
        <v>6935</v>
      </c>
      <c r="C547">
        <v>2013</v>
      </c>
      <c r="D547" s="11">
        <v>41522</v>
      </c>
      <c r="E547" s="11">
        <v>41527</v>
      </c>
      <c r="F547" t="s">
        <v>50</v>
      </c>
      <c r="G547" t="s">
        <v>5110</v>
      </c>
      <c r="H547" t="s">
        <v>5111</v>
      </c>
      <c r="I547" t="s">
        <v>26</v>
      </c>
      <c r="J547" t="s">
        <v>27</v>
      </c>
      <c r="K547" t="s">
        <v>184</v>
      </c>
      <c r="L547" t="s">
        <v>104</v>
      </c>
      <c r="M547">
        <v>77041</v>
      </c>
      <c r="N547" t="s">
        <v>105</v>
      </c>
      <c r="O547" t="s">
        <v>1128</v>
      </c>
      <c r="P547" t="s">
        <v>46</v>
      </c>
      <c r="Q547" t="s">
        <v>68</v>
      </c>
      <c r="R547" t="s">
        <v>1129</v>
      </c>
      <c r="S547">
        <v>3.9119999999999999</v>
      </c>
      <c r="T547">
        <v>1</v>
      </c>
      <c r="U547">
        <v>0.2</v>
      </c>
      <c r="V547">
        <v>1.0269000000000001</v>
      </c>
    </row>
    <row r="548" spans="1:22" x14ac:dyDescent="0.3">
      <c r="A548">
        <v>3767</v>
      </c>
      <c r="B548" t="s">
        <v>6911</v>
      </c>
      <c r="C548">
        <v>2013</v>
      </c>
      <c r="D548" s="11">
        <v>41355</v>
      </c>
      <c r="E548" s="11">
        <v>41359</v>
      </c>
      <c r="F548" t="s">
        <v>50</v>
      </c>
      <c r="G548" t="s">
        <v>6233</v>
      </c>
      <c r="H548" t="s">
        <v>6234</v>
      </c>
      <c r="I548" t="s">
        <v>41</v>
      </c>
      <c r="J548" t="s">
        <v>27</v>
      </c>
      <c r="K548" t="s">
        <v>184</v>
      </c>
      <c r="L548" t="s">
        <v>104</v>
      </c>
      <c r="M548">
        <v>77036</v>
      </c>
      <c r="N548" t="s">
        <v>105</v>
      </c>
      <c r="O548" t="s">
        <v>287</v>
      </c>
      <c r="P548" t="s">
        <v>46</v>
      </c>
      <c r="Q548" t="s">
        <v>68</v>
      </c>
      <c r="R548" t="s">
        <v>288</v>
      </c>
      <c r="S548">
        <v>1.3440000000000001</v>
      </c>
      <c r="T548">
        <v>1</v>
      </c>
      <c r="U548">
        <v>0.2</v>
      </c>
      <c r="V548">
        <v>0.504</v>
      </c>
    </row>
    <row r="549" spans="1:22" x14ac:dyDescent="0.3">
      <c r="A549">
        <v>3759</v>
      </c>
      <c r="B549" t="s">
        <v>6906</v>
      </c>
      <c r="C549">
        <v>2012</v>
      </c>
      <c r="D549" s="11">
        <v>41170</v>
      </c>
      <c r="E549" s="11">
        <v>41175</v>
      </c>
      <c r="F549" t="s">
        <v>50</v>
      </c>
      <c r="G549" t="s">
        <v>2760</v>
      </c>
      <c r="H549" t="s">
        <v>2761</v>
      </c>
      <c r="I549" t="s">
        <v>41</v>
      </c>
      <c r="J549" t="s">
        <v>27</v>
      </c>
      <c r="K549" t="s">
        <v>42</v>
      </c>
      <c r="L549" t="s">
        <v>43</v>
      </c>
      <c r="M549">
        <v>90049</v>
      </c>
      <c r="N549" t="s">
        <v>44</v>
      </c>
      <c r="O549" t="s">
        <v>998</v>
      </c>
      <c r="P549" t="s">
        <v>46</v>
      </c>
      <c r="Q549" t="s">
        <v>68</v>
      </c>
      <c r="R549" t="s">
        <v>999</v>
      </c>
      <c r="S549">
        <v>11.68</v>
      </c>
      <c r="T549">
        <v>2</v>
      </c>
      <c r="U549">
        <v>0</v>
      </c>
      <c r="V549">
        <v>5.4895999999999994</v>
      </c>
    </row>
    <row r="550" spans="1:22" x14ac:dyDescent="0.3">
      <c r="A550">
        <v>3758</v>
      </c>
      <c r="B550" t="s">
        <v>6905</v>
      </c>
      <c r="C550">
        <v>2013</v>
      </c>
      <c r="D550" s="11">
        <v>41334</v>
      </c>
      <c r="E550" s="11">
        <v>41338</v>
      </c>
      <c r="F550" t="s">
        <v>50</v>
      </c>
      <c r="G550" t="s">
        <v>454</v>
      </c>
      <c r="H550" t="s">
        <v>455</v>
      </c>
      <c r="I550" t="s">
        <v>26</v>
      </c>
      <c r="J550" t="s">
        <v>27</v>
      </c>
      <c r="K550" t="s">
        <v>606</v>
      </c>
      <c r="L550" t="s">
        <v>498</v>
      </c>
      <c r="M550">
        <v>43055</v>
      </c>
      <c r="N550" t="s">
        <v>148</v>
      </c>
      <c r="O550" t="s">
        <v>6380</v>
      </c>
      <c r="P550" t="s">
        <v>46</v>
      </c>
      <c r="Q550" t="s">
        <v>68</v>
      </c>
      <c r="R550" t="s">
        <v>6381</v>
      </c>
      <c r="S550">
        <v>111.104</v>
      </c>
      <c r="T550">
        <v>7</v>
      </c>
      <c r="U550">
        <v>0.2</v>
      </c>
      <c r="V550">
        <v>8.3328000000000024</v>
      </c>
    </row>
    <row r="551" spans="1:22" x14ac:dyDescent="0.3">
      <c r="A551">
        <v>3728</v>
      </c>
      <c r="B551" t="s">
        <v>6885</v>
      </c>
      <c r="C551">
        <v>2013</v>
      </c>
      <c r="D551" s="11">
        <v>41431</v>
      </c>
      <c r="E551" s="11">
        <v>41437</v>
      </c>
      <c r="F551" t="s">
        <v>50</v>
      </c>
      <c r="G551" t="s">
        <v>4568</v>
      </c>
      <c r="H551" t="s">
        <v>4569</v>
      </c>
      <c r="I551" t="s">
        <v>26</v>
      </c>
      <c r="J551" t="s">
        <v>27</v>
      </c>
      <c r="K551" t="s">
        <v>606</v>
      </c>
      <c r="L551" t="s">
        <v>245</v>
      </c>
      <c r="M551">
        <v>19711</v>
      </c>
      <c r="N551" t="s">
        <v>148</v>
      </c>
      <c r="O551" t="s">
        <v>1232</v>
      </c>
      <c r="P551" t="s">
        <v>46</v>
      </c>
      <c r="Q551" t="s">
        <v>68</v>
      </c>
      <c r="R551" t="s">
        <v>1233</v>
      </c>
      <c r="S551">
        <v>11.16</v>
      </c>
      <c r="T551">
        <v>2</v>
      </c>
      <c r="U551">
        <v>0</v>
      </c>
      <c r="V551">
        <v>2.7899999999999991</v>
      </c>
    </row>
    <row r="552" spans="1:22" x14ac:dyDescent="0.3">
      <c r="A552">
        <v>3725</v>
      </c>
      <c r="B552" t="s">
        <v>6883</v>
      </c>
      <c r="C552">
        <v>2014</v>
      </c>
      <c r="D552" s="11">
        <v>41733</v>
      </c>
      <c r="E552" s="11">
        <v>41735</v>
      </c>
      <c r="F552" t="s">
        <v>188</v>
      </c>
      <c r="G552" t="s">
        <v>1674</v>
      </c>
      <c r="H552" t="s">
        <v>1675</v>
      </c>
      <c r="I552" t="s">
        <v>26</v>
      </c>
      <c r="J552" t="s">
        <v>27</v>
      </c>
      <c r="K552" t="s">
        <v>303</v>
      </c>
      <c r="L552" t="s">
        <v>211</v>
      </c>
      <c r="M552">
        <v>60653</v>
      </c>
      <c r="N552" t="s">
        <v>105</v>
      </c>
      <c r="O552" t="s">
        <v>1650</v>
      </c>
      <c r="P552" t="s">
        <v>46</v>
      </c>
      <c r="Q552" t="s">
        <v>68</v>
      </c>
      <c r="R552" t="s">
        <v>1651</v>
      </c>
      <c r="S552">
        <v>7.0559999999999992</v>
      </c>
      <c r="T552">
        <v>3</v>
      </c>
      <c r="U552">
        <v>0.2</v>
      </c>
      <c r="V552">
        <v>2.2050000000000001</v>
      </c>
    </row>
    <row r="553" spans="1:22" x14ac:dyDescent="0.3">
      <c r="A553">
        <v>3723</v>
      </c>
      <c r="B553" t="s">
        <v>6881</v>
      </c>
      <c r="C553">
        <v>2014</v>
      </c>
      <c r="D553" s="11">
        <v>41966</v>
      </c>
      <c r="E553" s="11">
        <v>41970</v>
      </c>
      <c r="F553" t="s">
        <v>50</v>
      </c>
      <c r="G553" t="s">
        <v>3161</v>
      </c>
      <c r="H553" t="s">
        <v>3162</v>
      </c>
      <c r="I553" t="s">
        <v>26</v>
      </c>
      <c r="J553" t="s">
        <v>27</v>
      </c>
      <c r="K553" t="s">
        <v>184</v>
      </c>
      <c r="L553" t="s">
        <v>104</v>
      </c>
      <c r="M553">
        <v>77070</v>
      </c>
      <c r="N553" t="s">
        <v>105</v>
      </c>
      <c r="O553" t="s">
        <v>1232</v>
      </c>
      <c r="P553" t="s">
        <v>46</v>
      </c>
      <c r="Q553" t="s">
        <v>68</v>
      </c>
      <c r="R553" t="s">
        <v>1233</v>
      </c>
      <c r="S553">
        <v>35.712000000000003</v>
      </c>
      <c r="T553">
        <v>8</v>
      </c>
      <c r="U553">
        <v>0.2</v>
      </c>
      <c r="V553">
        <v>2.2319999999999958</v>
      </c>
    </row>
    <row r="554" spans="1:22" x14ac:dyDescent="0.3">
      <c r="A554">
        <v>3720</v>
      </c>
      <c r="B554" t="s">
        <v>6879</v>
      </c>
      <c r="C554">
        <v>2013</v>
      </c>
      <c r="D554" s="11">
        <v>41535</v>
      </c>
      <c r="E554" s="11">
        <v>41541</v>
      </c>
      <c r="F554" t="s">
        <v>50</v>
      </c>
      <c r="G554" t="s">
        <v>307</v>
      </c>
      <c r="H554" t="s">
        <v>308</v>
      </c>
      <c r="I554" t="s">
        <v>41</v>
      </c>
      <c r="J554" t="s">
        <v>27</v>
      </c>
      <c r="K554" t="s">
        <v>497</v>
      </c>
      <c r="L554" t="s">
        <v>254</v>
      </c>
      <c r="M554">
        <v>47201</v>
      </c>
      <c r="N554" t="s">
        <v>105</v>
      </c>
      <c r="O554" t="s">
        <v>688</v>
      </c>
      <c r="P554" t="s">
        <v>46</v>
      </c>
      <c r="Q554" t="s">
        <v>68</v>
      </c>
      <c r="R554" t="s">
        <v>689</v>
      </c>
      <c r="S554">
        <v>33.4</v>
      </c>
      <c r="T554">
        <v>5</v>
      </c>
      <c r="U554">
        <v>0</v>
      </c>
      <c r="V554">
        <v>12.357999999999997</v>
      </c>
    </row>
    <row r="555" spans="1:22" x14ac:dyDescent="0.3">
      <c r="A555">
        <v>3707</v>
      </c>
      <c r="B555" t="s">
        <v>6868</v>
      </c>
      <c r="C555">
        <v>2014</v>
      </c>
      <c r="D555" s="11">
        <v>41717</v>
      </c>
      <c r="E555" s="11">
        <v>41721</v>
      </c>
      <c r="F555" t="s">
        <v>50</v>
      </c>
      <c r="G555" t="s">
        <v>5710</v>
      </c>
      <c r="H555" t="s">
        <v>5711</v>
      </c>
      <c r="I555" t="s">
        <v>26</v>
      </c>
      <c r="J555" t="s">
        <v>27</v>
      </c>
      <c r="K555" t="s">
        <v>815</v>
      </c>
      <c r="L555" t="s">
        <v>104</v>
      </c>
      <c r="M555">
        <v>75220</v>
      </c>
      <c r="N555" t="s">
        <v>105</v>
      </c>
      <c r="O555" t="s">
        <v>4245</v>
      </c>
      <c r="P555" t="s">
        <v>46</v>
      </c>
      <c r="Q555" t="s">
        <v>68</v>
      </c>
      <c r="R555" t="s">
        <v>4246</v>
      </c>
      <c r="S555">
        <v>23.832000000000001</v>
      </c>
      <c r="T555">
        <v>3</v>
      </c>
      <c r="U555">
        <v>0.2</v>
      </c>
      <c r="V555">
        <v>6.5538000000000007</v>
      </c>
    </row>
    <row r="556" spans="1:22" x14ac:dyDescent="0.3">
      <c r="A556">
        <v>3703</v>
      </c>
      <c r="B556" t="s">
        <v>6867</v>
      </c>
      <c r="C556">
        <v>2012</v>
      </c>
      <c r="D556" s="11">
        <v>41073</v>
      </c>
      <c r="E556" s="11">
        <v>41079</v>
      </c>
      <c r="F556" t="s">
        <v>50</v>
      </c>
      <c r="G556" t="s">
        <v>6604</v>
      </c>
      <c r="H556" t="s">
        <v>6605</v>
      </c>
      <c r="I556" t="s">
        <v>41</v>
      </c>
      <c r="J556" t="s">
        <v>27</v>
      </c>
      <c r="K556" t="s">
        <v>357</v>
      </c>
      <c r="L556" t="s">
        <v>358</v>
      </c>
      <c r="M556">
        <v>35601</v>
      </c>
      <c r="N556" t="s">
        <v>30</v>
      </c>
      <c r="O556" t="s">
        <v>6807</v>
      </c>
      <c r="P556" t="s">
        <v>46</v>
      </c>
      <c r="Q556" t="s">
        <v>68</v>
      </c>
      <c r="R556" t="s">
        <v>6808</v>
      </c>
      <c r="S556">
        <v>24.78</v>
      </c>
      <c r="T556">
        <v>6</v>
      </c>
      <c r="U556">
        <v>0</v>
      </c>
      <c r="V556">
        <v>6.9384000000000006</v>
      </c>
    </row>
    <row r="557" spans="1:22" x14ac:dyDescent="0.3">
      <c r="A557">
        <v>556</v>
      </c>
      <c r="B557" t="s">
        <v>1886</v>
      </c>
      <c r="C557">
        <v>2011</v>
      </c>
      <c r="D557" s="11">
        <v>40605</v>
      </c>
      <c r="E557" s="1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
      <c r="A558">
        <v>3687</v>
      </c>
      <c r="B558" t="s">
        <v>6848</v>
      </c>
      <c r="C558">
        <v>2013</v>
      </c>
      <c r="D558" s="11">
        <v>41622</v>
      </c>
      <c r="E558" s="11">
        <v>41628</v>
      </c>
      <c r="F558" t="s">
        <v>50</v>
      </c>
      <c r="G558" t="s">
        <v>1810</v>
      </c>
      <c r="H558" t="s">
        <v>1811</v>
      </c>
      <c r="I558" t="s">
        <v>26</v>
      </c>
      <c r="J558" t="s">
        <v>27</v>
      </c>
      <c r="K558" t="s">
        <v>2855</v>
      </c>
      <c r="L558" t="s">
        <v>43</v>
      </c>
      <c r="M558">
        <v>92503</v>
      </c>
      <c r="N558" t="s">
        <v>44</v>
      </c>
      <c r="O558" t="s">
        <v>1367</v>
      </c>
      <c r="P558" t="s">
        <v>46</v>
      </c>
      <c r="Q558" t="s">
        <v>68</v>
      </c>
      <c r="R558" t="s">
        <v>1368</v>
      </c>
      <c r="S558">
        <v>9.84</v>
      </c>
      <c r="T558">
        <v>3</v>
      </c>
      <c r="U558">
        <v>0</v>
      </c>
      <c r="V558">
        <v>3.2471999999999994</v>
      </c>
    </row>
    <row r="559" spans="1:22" x14ac:dyDescent="0.3">
      <c r="A559">
        <v>3683</v>
      </c>
      <c r="B559" t="s">
        <v>6843</v>
      </c>
      <c r="C559">
        <v>2012</v>
      </c>
      <c r="D559" s="11">
        <v>41099</v>
      </c>
      <c r="E559" s="11">
        <v>41104</v>
      </c>
      <c r="F559" t="s">
        <v>50</v>
      </c>
      <c r="G559" t="s">
        <v>4558</v>
      </c>
      <c r="H559" t="s">
        <v>4559</v>
      </c>
      <c r="I559" t="s">
        <v>26</v>
      </c>
      <c r="J559" t="s">
        <v>27</v>
      </c>
      <c r="K559" t="s">
        <v>3213</v>
      </c>
      <c r="L559" t="s">
        <v>2735</v>
      </c>
      <c r="M559">
        <v>20735</v>
      </c>
      <c r="N559" t="s">
        <v>148</v>
      </c>
      <c r="O559" t="s">
        <v>6846</v>
      </c>
      <c r="P559" t="s">
        <v>46</v>
      </c>
      <c r="Q559" t="s">
        <v>68</v>
      </c>
      <c r="R559" t="s">
        <v>6847</v>
      </c>
      <c r="S559">
        <v>79.36</v>
      </c>
      <c r="T559">
        <v>4</v>
      </c>
      <c r="U559">
        <v>0</v>
      </c>
      <c r="V559">
        <v>32.537600000000005</v>
      </c>
    </row>
    <row r="560" spans="1:22" x14ac:dyDescent="0.3">
      <c r="A560">
        <v>3652</v>
      </c>
      <c r="B560" t="s">
        <v>6816</v>
      </c>
      <c r="C560">
        <v>2014</v>
      </c>
      <c r="D560" s="11">
        <v>41983</v>
      </c>
      <c r="E560" s="11">
        <v>41985</v>
      </c>
      <c r="F560" t="s">
        <v>23</v>
      </c>
      <c r="G560" t="s">
        <v>1772</v>
      </c>
      <c r="H560" t="s">
        <v>1773</v>
      </c>
      <c r="I560" t="s">
        <v>26</v>
      </c>
      <c r="J560" t="s">
        <v>27</v>
      </c>
      <c r="K560" t="s">
        <v>880</v>
      </c>
      <c r="L560" t="s">
        <v>238</v>
      </c>
      <c r="M560">
        <v>48234</v>
      </c>
      <c r="N560" t="s">
        <v>105</v>
      </c>
      <c r="O560" t="s">
        <v>3584</v>
      </c>
      <c r="P560" t="s">
        <v>46</v>
      </c>
      <c r="Q560" t="s">
        <v>68</v>
      </c>
      <c r="R560" t="s">
        <v>3585</v>
      </c>
      <c r="S560">
        <v>34.700000000000003</v>
      </c>
      <c r="T560">
        <v>5</v>
      </c>
      <c r="U560">
        <v>0</v>
      </c>
      <c r="V560">
        <v>12.492000000000001</v>
      </c>
    </row>
    <row r="561" spans="1:22" x14ac:dyDescent="0.3">
      <c r="A561">
        <v>3645</v>
      </c>
      <c r="B561" t="s">
        <v>6804</v>
      </c>
      <c r="C561">
        <v>2011</v>
      </c>
      <c r="D561" s="11">
        <v>40897</v>
      </c>
      <c r="E561" s="11">
        <v>40900</v>
      </c>
      <c r="F561" t="s">
        <v>23</v>
      </c>
      <c r="G561" t="s">
        <v>2225</v>
      </c>
      <c r="H561" t="s">
        <v>2226</v>
      </c>
      <c r="I561" t="s">
        <v>26</v>
      </c>
      <c r="J561" t="s">
        <v>27</v>
      </c>
      <c r="K561" t="s">
        <v>42</v>
      </c>
      <c r="L561" t="s">
        <v>43</v>
      </c>
      <c r="M561">
        <v>90008</v>
      </c>
      <c r="N561" t="s">
        <v>44</v>
      </c>
      <c r="O561" t="s">
        <v>6807</v>
      </c>
      <c r="P561" t="s">
        <v>46</v>
      </c>
      <c r="Q561" t="s">
        <v>68</v>
      </c>
      <c r="R561" t="s">
        <v>6808</v>
      </c>
      <c r="S561">
        <v>4.13</v>
      </c>
      <c r="T561">
        <v>1</v>
      </c>
      <c r="U561">
        <v>0</v>
      </c>
      <c r="V561">
        <v>1.1564000000000001</v>
      </c>
    </row>
    <row r="562" spans="1:22" x14ac:dyDescent="0.3">
      <c r="A562">
        <v>3644</v>
      </c>
      <c r="B562" t="s">
        <v>6804</v>
      </c>
      <c r="C562">
        <v>2011</v>
      </c>
      <c r="D562" s="11">
        <v>40897</v>
      </c>
      <c r="E562" s="11">
        <v>40900</v>
      </c>
      <c r="F562" t="s">
        <v>23</v>
      </c>
      <c r="G562" t="s">
        <v>2225</v>
      </c>
      <c r="H562" t="s">
        <v>2226</v>
      </c>
      <c r="I562" t="s">
        <v>26</v>
      </c>
      <c r="J562" t="s">
        <v>27</v>
      </c>
      <c r="K562" t="s">
        <v>42</v>
      </c>
      <c r="L562" t="s">
        <v>43</v>
      </c>
      <c r="M562">
        <v>90008</v>
      </c>
      <c r="N562" t="s">
        <v>44</v>
      </c>
      <c r="O562" t="s">
        <v>6805</v>
      </c>
      <c r="P562" t="s">
        <v>46</v>
      </c>
      <c r="Q562" t="s">
        <v>68</v>
      </c>
      <c r="R562" t="s">
        <v>6806</v>
      </c>
      <c r="S562">
        <v>47.3</v>
      </c>
      <c r="T562">
        <v>2</v>
      </c>
      <c r="U562">
        <v>0</v>
      </c>
      <c r="V562">
        <v>12.298000000000002</v>
      </c>
    </row>
    <row r="563" spans="1:22" x14ac:dyDescent="0.3">
      <c r="A563">
        <v>3627</v>
      </c>
      <c r="B563" t="s">
        <v>6794</v>
      </c>
      <c r="C563">
        <v>2014</v>
      </c>
      <c r="D563" s="11">
        <v>41779</v>
      </c>
      <c r="E563" s="11">
        <v>41781</v>
      </c>
      <c r="F563" t="s">
        <v>23</v>
      </c>
      <c r="G563" t="s">
        <v>5320</v>
      </c>
      <c r="H563" t="s">
        <v>5321</v>
      </c>
      <c r="I563" t="s">
        <v>102</v>
      </c>
      <c r="J563" t="s">
        <v>27</v>
      </c>
      <c r="K563" t="s">
        <v>127</v>
      </c>
      <c r="L563" t="s">
        <v>43</v>
      </c>
      <c r="M563">
        <v>94109</v>
      </c>
      <c r="N563" t="s">
        <v>44</v>
      </c>
      <c r="O563" t="s">
        <v>1232</v>
      </c>
      <c r="P563" t="s">
        <v>46</v>
      </c>
      <c r="Q563" t="s">
        <v>68</v>
      </c>
      <c r="R563" t="s">
        <v>1233</v>
      </c>
      <c r="S563">
        <v>5.58</v>
      </c>
      <c r="T563">
        <v>1</v>
      </c>
      <c r="U563">
        <v>0</v>
      </c>
      <c r="V563">
        <v>1.3949999999999996</v>
      </c>
    </row>
    <row r="564" spans="1:22" x14ac:dyDescent="0.3">
      <c r="A564">
        <v>3626</v>
      </c>
      <c r="B564" t="s">
        <v>6794</v>
      </c>
      <c r="C564">
        <v>2014</v>
      </c>
      <c r="D564" s="11">
        <v>41779</v>
      </c>
      <c r="E564" s="11">
        <v>41781</v>
      </c>
      <c r="F564" t="s">
        <v>23</v>
      </c>
      <c r="G564" t="s">
        <v>5320</v>
      </c>
      <c r="H564" t="s">
        <v>5321</v>
      </c>
      <c r="I564" t="s">
        <v>102</v>
      </c>
      <c r="J564" t="s">
        <v>27</v>
      </c>
      <c r="K564" t="s">
        <v>127</v>
      </c>
      <c r="L564" t="s">
        <v>43</v>
      </c>
      <c r="M564">
        <v>94109</v>
      </c>
      <c r="N564" t="s">
        <v>44</v>
      </c>
      <c r="O564" t="s">
        <v>4123</v>
      </c>
      <c r="P564" t="s">
        <v>46</v>
      </c>
      <c r="Q564" t="s">
        <v>68</v>
      </c>
      <c r="R564" t="s">
        <v>4124</v>
      </c>
      <c r="S564">
        <v>3.52</v>
      </c>
      <c r="T564">
        <v>2</v>
      </c>
      <c r="U564">
        <v>0</v>
      </c>
      <c r="V564">
        <v>1.0207999999999999</v>
      </c>
    </row>
    <row r="565" spans="1:22" x14ac:dyDescent="0.3">
      <c r="A565">
        <v>3621</v>
      </c>
      <c r="B565" t="s">
        <v>6790</v>
      </c>
      <c r="C565">
        <v>2013</v>
      </c>
      <c r="D565" s="11">
        <v>41540</v>
      </c>
      <c r="E565" s="11">
        <v>41547</v>
      </c>
      <c r="F565" t="s">
        <v>50</v>
      </c>
      <c r="G565" t="s">
        <v>584</v>
      </c>
      <c r="H565" t="s">
        <v>585</v>
      </c>
      <c r="I565" t="s">
        <v>41</v>
      </c>
      <c r="J565" t="s">
        <v>27</v>
      </c>
      <c r="K565" t="s">
        <v>3792</v>
      </c>
      <c r="L565" t="s">
        <v>335</v>
      </c>
      <c r="M565">
        <v>37167</v>
      </c>
      <c r="N565" t="s">
        <v>30</v>
      </c>
      <c r="O565" t="s">
        <v>5718</v>
      </c>
      <c r="P565" t="s">
        <v>46</v>
      </c>
      <c r="Q565" t="s">
        <v>68</v>
      </c>
      <c r="R565" t="s">
        <v>5719</v>
      </c>
      <c r="S565">
        <v>40.775999999999996</v>
      </c>
      <c r="T565">
        <v>3</v>
      </c>
      <c r="U565">
        <v>0.2</v>
      </c>
      <c r="V565">
        <v>4.5872999999999937</v>
      </c>
    </row>
    <row r="566" spans="1:22" x14ac:dyDescent="0.3">
      <c r="A566">
        <v>3616</v>
      </c>
      <c r="B566" t="s">
        <v>6787</v>
      </c>
      <c r="C566">
        <v>2014</v>
      </c>
      <c r="D566" s="11">
        <v>41963</v>
      </c>
      <c r="E566" s="11">
        <v>41965</v>
      </c>
      <c r="F566" t="s">
        <v>188</v>
      </c>
      <c r="G566" t="s">
        <v>355</v>
      </c>
      <c r="H566" t="s">
        <v>356</v>
      </c>
      <c r="I566" t="s">
        <v>41</v>
      </c>
      <c r="J566" t="s">
        <v>27</v>
      </c>
      <c r="K566" t="s">
        <v>678</v>
      </c>
      <c r="L566" t="s">
        <v>104</v>
      </c>
      <c r="M566">
        <v>78207</v>
      </c>
      <c r="N566" t="s">
        <v>105</v>
      </c>
      <c r="O566" t="s">
        <v>4245</v>
      </c>
      <c r="P566" t="s">
        <v>46</v>
      </c>
      <c r="Q566" t="s">
        <v>68</v>
      </c>
      <c r="R566" t="s">
        <v>4246</v>
      </c>
      <c r="S566">
        <v>31.776</v>
      </c>
      <c r="T566">
        <v>4</v>
      </c>
      <c r="U566">
        <v>0.2</v>
      </c>
      <c r="V566">
        <v>8.7384000000000022</v>
      </c>
    </row>
    <row r="567" spans="1:22" x14ac:dyDescent="0.3">
      <c r="A567">
        <v>3596</v>
      </c>
      <c r="B567" t="s">
        <v>6771</v>
      </c>
      <c r="C567">
        <v>2014</v>
      </c>
      <c r="D567" s="11">
        <v>41983</v>
      </c>
      <c r="E567" s="11">
        <v>41989</v>
      </c>
      <c r="F567" t="s">
        <v>50</v>
      </c>
      <c r="G567" t="s">
        <v>3025</v>
      </c>
      <c r="H567" t="s">
        <v>3026</v>
      </c>
      <c r="I567" t="s">
        <v>41</v>
      </c>
      <c r="J567" t="s">
        <v>27</v>
      </c>
      <c r="K567" t="s">
        <v>146</v>
      </c>
      <c r="L567" t="s">
        <v>147</v>
      </c>
      <c r="M567">
        <v>19143</v>
      </c>
      <c r="N567" t="s">
        <v>148</v>
      </c>
      <c r="O567" t="s">
        <v>1367</v>
      </c>
      <c r="P567" t="s">
        <v>46</v>
      </c>
      <c r="Q567" t="s">
        <v>68</v>
      </c>
      <c r="R567" t="s">
        <v>1368</v>
      </c>
      <c r="S567">
        <v>2.6240000000000001</v>
      </c>
      <c r="T567">
        <v>1</v>
      </c>
      <c r="U567">
        <v>0.2</v>
      </c>
      <c r="V567">
        <v>0.42639999999999978</v>
      </c>
    </row>
    <row r="568" spans="1:22" x14ac:dyDescent="0.3">
      <c r="A568">
        <v>3587</v>
      </c>
      <c r="B568" t="s">
        <v>6764</v>
      </c>
      <c r="C568">
        <v>2014</v>
      </c>
      <c r="D568" s="11">
        <v>41886</v>
      </c>
      <c r="E568" s="11">
        <v>41891</v>
      </c>
      <c r="F568" t="s">
        <v>50</v>
      </c>
      <c r="G568" t="s">
        <v>5727</v>
      </c>
      <c r="H568" t="s">
        <v>5728</v>
      </c>
      <c r="I568" t="s">
        <v>41</v>
      </c>
      <c r="J568" t="s">
        <v>27</v>
      </c>
      <c r="K568" t="s">
        <v>127</v>
      </c>
      <c r="L568" t="s">
        <v>43</v>
      </c>
      <c r="M568">
        <v>94122</v>
      </c>
      <c r="N568" t="s">
        <v>44</v>
      </c>
      <c r="O568" t="s">
        <v>366</v>
      </c>
      <c r="P568" t="s">
        <v>46</v>
      </c>
      <c r="Q568" t="s">
        <v>68</v>
      </c>
      <c r="R568" t="s">
        <v>367</v>
      </c>
      <c r="S568">
        <v>5.96</v>
      </c>
      <c r="T568">
        <v>2</v>
      </c>
      <c r="U568">
        <v>0</v>
      </c>
      <c r="V568">
        <v>1.6688000000000001</v>
      </c>
    </row>
    <row r="569" spans="1:22" x14ac:dyDescent="0.3">
      <c r="A569">
        <v>3583</v>
      </c>
      <c r="B569" t="s">
        <v>6762</v>
      </c>
      <c r="C569">
        <v>2012</v>
      </c>
      <c r="D569" s="11">
        <v>41253</v>
      </c>
      <c r="E569" s="11">
        <v>41259</v>
      </c>
      <c r="F569" t="s">
        <v>50</v>
      </c>
      <c r="G569" t="s">
        <v>3939</v>
      </c>
      <c r="H569" t="s">
        <v>3940</v>
      </c>
      <c r="I569" t="s">
        <v>41</v>
      </c>
      <c r="J569" t="s">
        <v>27</v>
      </c>
      <c r="K569" t="s">
        <v>328</v>
      </c>
      <c r="L569" t="s">
        <v>238</v>
      </c>
      <c r="M569">
        <v>49201</v>
      </c>
      <c r="N569" t="s">
        <v>105</v>
      </c>
      <c r="O569" t="s">
        <v>571</v>
      </c>
      <c r="P569" t="s">
        <v>46</v>
      </c>
      <c r="Q569" t="s">
        <v>68</v>
      </c>
      <c r="R569" t="s">
        <v>6763</v>
      </c>
      <c r="S569">
        <v>3.9</v>
      </c>
      <c r="T569">
        <v>2</v>
      </c>
      <c r="U569">
        <v>0</v>
      </c>
      <c r="V569">
        <v>1.5209999999999999</v>
      </c>
    </row>
    <row r="570" spans="1:22" x14ac:dyDescent="0.3">
      <c r="A570">
        <v>3575</v>
      </c>
      <c r="B570" t="s">
        <v>6753</v>
      </c>
      <c r="C570">
        <v>2014</v>
      </c>
      <c r="D570" s="11">
        <v>41859</v>
      </c>
      <c r="E570" s="11">
        <v>41864</v>
      </c>
      <c r="F570" t="s">
        <v>50</v>
      </c>
      <c r="G570" t="s">
        <v>4458</v>
      </c>
      <c r="H570" t="s">
        <v>4459</v>
      </c>
      <c r="I570" t="s">
        <v>26</v>
      </c>
      <c r="J570" t="s">
        <v>27</v>
      </c>
      <c r="K570" t="s">
        <v>1173</v>
      </c>
      <c r="L570" t="s">
        <v>267</v>
      </c>
      <c r="M570">
        <v>11561</v>
      </c>
      <c r="N570" t="s">
        <v>148</v>
      </c>
      <c r="O570" t="s">
        <v>6754</v>
      </c>
      <c r="P570" t="s">
        <v>46</v>
      </c>
      <c r="Q570" t="s">
        <v>68</v>
      </c>
      <c r="R570" t="s">
        <v>186</v>
      </c>
      <c r="S570">
        <v>104.80000000000001</v>
      </c>
      <c r="T570">
        <v>10</v>
      </c>
      <c r="U570">
        <v>0</v>
      </c>
      <c r="V570">
        <v>26.200000000000003</v>
      </c>
    </row>
    <row r="571" spans="1:22" x14ac:dyDescent="0.3">
      <c r="A571">
        <v>3574</v>
      </c>
      <c r="B571" t="s">
        <v>6753</v>
      </c>
      <c r="C571">
        <v>2014</v>
      </c>
      <c r="D571" s="11">
        <v>41859</v>
      </c>
      <c r="E571" s="11">
        <v>41864</v>
      </c>
      <c r="F571" t="s">
        <v>50</v>
      </c>
      <c r="G571" t="s">
        <v>4458</v>
      </c>
      <c r="H571" t="s">
        <v>4459</v>
      </c>
      <c r="I571" t="s">
        <v>26</v>
      </c>
      <c r="J571" t="s">
        <v>27</v>
      </c>
      <c r="K571" t="s">
        <v>1173</v>
      </c>
      <c r="L571" t="s">
        <v>267</v>
      </c>
      <c r="M571">
        <v>11561</v>
      </c>
      <c r="N571" t="s">
        <v>148</v>
      </c>
      <c r="O571" t="s">
        <v>998</v>
      </c>
      <c r="P571" t="s">
        <v>46</v>
      </c>
      <c r="Q571" t="s">
        <v>68</v>
      </c>
      <c r="R571" t="s">
        <v>999</v>
      </c>
      <c r="S571">
        <v>11.68</v>
      </c>
      <c r="T571">
        <v>2</v>
      </c>
      <c r="U571">
        <v>0</v>
      </c>
      <c r="V571">
        <v>5.4895999999999994</v>
      </c>
    </row>
    <row r="572" spans="1:22" x14ac:dyDescent="0.3">
      <c r="A572">
        <v>3561</v>
      </c>
      <c r="B572" t="s">
        <v>6740</v>
      </c>
      <c r="C572">
        <v>2014</v>
      </c>
      <c r="D572" s="11">
        <v>41887</v>
      </c>
      <c r="E572" s="11">
        <v>41892</v>
      </c>
      <c r="F572" t="s">
        <v>23</v>
      </c>
      <c r="G572" t="s">
        <v>1704</v>
      </c>
      <c r="H572" t="s">
        <v>1705</v>
      </c>
      <c r="I572" t="s">
        <v>26</v>
      </c>
      <c r="J572" t="s">
        <v>27</v>
      </c>
      <c r="K572" t="s">
        <v>801</v>
      </c>
      <c r="L572" t="s">
        <v>498</v>
      </c>
      <c r="M572">
        <v>44312</v>
      </c>
      <c r="N572" t="s">
        <v>148</v>
      </c>
      <c r="O572" t="s">
        <v>2641</v>
      </c>
      <c r="P572" t="s">
        <v>46</v>
      </c>
      <c r="Q572" t="s">
        <v>68</v>
      </c>
      <c r="R572" t="s">
        <v>2642</v>
      </c>
      <c r="S572">
        <v>8.2560000000000002</v>
      </c>
      <c r="T572">
        <v>4</v>
      </c>
      <c r="U572">
        <v>0.2</v>
      </c>
      <c r="V572">
        <v>0.61920000000000019</v>
      </c>
    </row>
    <row r="573" spans="1:22" x14ac:dyDescent="0.3">
      <c r="A573">
        <v>3544</v>
      </c>
      <c r="B573" t="s">
        <v>6726</v>
      </c>
      <c r="C573">
        <v>2013</v>
      </c>
      <c r="D573" s="11">
        <v>41536</v>
      </c>
      <c r="E573" s="11">
        <v>41538</v>
      </c>
      <c r="F573" t="s">
        <v>188</v>
      </c>
      <c r="G573" t="s">
        <v>2304</v>
      </c>
      <c r="H573" t="s">
        <v>2305</v>
      </c>
      <c r="I573" t="s">
        <v>26</v>
      </c>
      <c r="J573" t="s">
        <v>27</v>
      </c>
      <c r="K573" t="s">
        <v>497</v>
      </c>
      <c r="L573" t="s">
        <v>498</v>
      </c>
      <c r="M573">
        <v>43229</v>
      </c>
      <c r="N573" t="s">
        <v>148</v>
      </c>
      <c r="O573" t="s">
        <v>4864</v>
      </c>
      <c r="P573" t="s">
        <v>46</v>
      </c>
      <c r="Q573" t="s">
        <v>68</v>
      </c>
      <c r="R573" t="s">
        <v>4865</v>
      </c>
      <c r="S573">
        <v>2.6720000000000002</v>
      </c>
      <c r="T573">
        <v>1</v>
      </c>
      <c r="U573">
        <v>0.2</v>
      </c>
      <c r="V573">
        <v>0.36739999999999962</v>
      </c>
    </row>
    <row r="574" spans="1:22" x14ac:dyDescent="0.3">
      <c r="A574">
        <v>3535</v>
      </c>
      <c r="B574" t="s">
        <v>6721</v>
      </c>
      <c r="C574">
        <v>2011</v>
      </c>
      <c r="D574" s="11">
        <v>40651</v>
      </c>
      <c r="E574" s="11">
        <v>40656</v>
      </c>
      <c r="F574" t="s">
        <v>50</v>
      </c>
      <c r="G574" t="s">
        <v>2114</v>
      </c>
      <c r="H574" t="s">
        <v>2115</v>
      </c>
      <c r="I574" t="s">
        <v>26</v>
      </c>
      <c r="J574" t="s">
        <v>27</v>
      </c>
      <c r="K574" t="s">
        <v>42</v>
      </c>
      <c r="L574" t="s">
        <v>43</v>
      </c>
      <c r="M574">
        <v>90049</v>
      </c>
      <c r="N574" t="s">
        <v>44</v>
      </c>
      <c r="O574" t="s">
        <v>6648</v>
      </c>
      <c r="P574" t="s">
        <v>46</v>
      </c>
      <c r="Q574" t="s">
        <v>68</v>
      </c>
      <c r="R574" t="s">
        <v>6649</v>
      </c>
      <c r="S574">
        <v>10.75</v>
      </c>
      <c r="T574">
        <v>5</v>
      </c>
      <c r="U574">
        <v>0</v>
      </c>
      <c r="V574">
        <v>3.547499999999999</v>
      </c>
    </row>
    <row r="575" spans="1:22" x14ac:dyDescent="0.3">
      <c r="A575">
        <v>3534</v>
      </c>
      <c r="B575" t="s">
        <v>6721</v>
      </c>
      <c r="C575">
        <v>2011</v>
      </c>
      <c r="D575" s="11">
        <v>40651</v>
      </c>
      <c r="E575" s="11">
        <v>40656</v>
      </c>
      <c r="F575" t="s">
        <v>50</v>
      </c>
      <c r="G575" t="s">
        <v>2114</v>
      </c>
      <c r="H575" t="s">
        <v>2115</v>
      </c>
      <c r="I575" t="s">
        <v>26</v>
      </c>
      <c r="J575" t="s">
        <v>27</v>
      </c>
      <c r="K575" t="s">
        <v>42</v>
      </c>
      <c r="L575" t="s">
        <v>43</v>
      </c>
      <c r="M575">
        <v>90049</v>
      </c>
      <c r="N575" t="s">
        <v>44</v>
      </c>
      <c r="O575" t="s">
        <v>3268</v>
      </c>
      <c r="P575" t="s">
        <v>46</v>
      </c>
      <c r="Q575" t="s">
        <v>68</v>
      </c>
      <c r="R575" t="s">
        <v>3269</v>
      </c>
      <c r="S575">
        <v>13.12</v>
      </c>
      <c r="T575">
        <v>4</v>
      </c>
      <c r="U575">
        <v>0</v>
      </c>
      <c r="V575">
        <v>3.8047999999999984</v>
      </c>
    </row>
    <row r="576" spans="1:22" x14ac:dyDescent="0.3">
      <c r="A576">
        <v>575</v>
      </c>
      <c r="B576" t="s">
        <v>1938</v>
      </c>
      <c r="C576">
        <v>2013</v>
      </c>
      <c r="D576" s="11">
        <v>41582</v>
      </c>
      <c r="E576" s="1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3531</v>
      </c>
      <c r="B577" t="s">
        <v>6719</v>
      </c>
      <c r="C577">
        <v>2013</v>
      </c>
      <c r="D577" s="11">
        <v>41414</v>
      </c>
      <c r="E577" s="11">
        <v>41418</v>
      </c>
      <c r="F577" t="s">
        <v>50</v>
      </c>
      <c r="G577" t="s">
        <v>4512</v>
      </c>
      <c r="H577" t="s">
        <v>4513</v>
      </c>
      <c r="I577" t="s">
        <v>41</v>
      </c>
      <c r="J577" t="s">
        <v>27</v>
      </c>
      <c r="K577" t="s">
        <v>4268</v>
      </c>
      <c r="L577" t="s">
        <v>254</v>
      </c>
      <c r="M577">
        <v>47905</v>
      </c>
      <c r="N577" t="s">
        <v>105</v>
      </c>
      <c r="O577" t="s">
        <v>128</v>
      </c>
      <c r="P577" t="s">
        <v>46</v>
      </c>
      <c r="Q577" t="s">
        <v>68</v>
      </c>
      <c r="R577" t="s">
        <v>129</v>
      </c>
      <c r="S577">
        <v>21.400000000000002</v>
      </c>
      <c r="T577">
        <v>5</v>
      </c>
      <c r="U577">
        <v>0</v>
      </c>
      <c r="V577">
        <v>6.2059999999999977</v>
      </c>
    </row>
    <row r="578" spans="1:22" x14ac:dyDescent="0.3">
      <c r="A578">
        <v>3515</v>
      </c>
      <c r="B578" t="s">
        <v>6700</v>
      </c>
      <c r="C578">
        <v>2014</v>
      </c>
      <c r="D578" s="11">
        <v>41887</v>
      </c>
      <c r="E578" s="11">
        <v>41889</v>
      </c>
      <c r="F578" t="s">
        <v>188</v>
      </c>
      <c r="G578" t="s">
        <v>2507</v>
      </c>
      <c r="H578" t="s">
        <v>2508</v>
      </c>
      <c r="I578" t="s">
        <v>41</v>
      </c>
      <c r="J578" t="s">
        <v>27</v>
      </c>
      <c r="K578" t="s">
        <v>303</v>
      </c>
      <c r="L578" t="s">
        <v>211</v>
      </c>
      <c r="M578">
        <v>60653</v>
      </c>
      <c r="N578" t="s">
        <v>105</v>
      </c>
      <c r="O578" t="s">
        <v>571</v>
      </c>
      <c r="P578" t="s">
        <v>46</v>
      </c>
      <c r="Q578" t="s">
        <v>68</v>
      </c>
      <c r="R578" t="s">
        <v>572</v>
      </c>
      <c r="S578">
        <v>6.911999999999999</v>
      </c>
      <c r="T578">
        <v>3</v>
      </c>
      <c r="U578">
        <v>0.2</v>
      </c>
      <c r="V578">
        <v>0.86399999999999988</v>
      </c>
    </row>
    <row r="579" spans="1:22" x14ac:dyDescent="0.3">
      <c r="A579">
        <v>3502</v>
      </c>
      <c r="B579" t="s">
        <v>6690</v>
      </c>
      <c r="C579">
        <v>2013</v>
      </c>
      <c r="D579" s="11">
        <v>41547</v>
      </c>
      <c r="E579" s="11">
        <v>41551</v>
      </c>
      <c r="F579" t="s">
        <v>50</v>
      </c>
      <c r="G579" t="s">
        <v>2484</v>
      </c>
      <c r="H579" t="s">
        <v>2485</v>
      </c>
      <c r="I579" t="s">
        <v>26</v>
      </c>
      <c r="J579" t="s">
        <v>27</v>
      </c>
      <c r="K579" t="s">
        <v>3909</v>
      </c>
      <c r="L579" t="s">
        <v>358</v>
      </c>
      <c r="M579">
        <v>36608</v>
      </c>
      <c r="N579" t="s">
        <v>30</v>
      </c>
      <c r="O579" t="s">
        <v>571</v>
      </c>
      <c r="P579" t="s">
        <v>46</v>
      </c>
      <c r="Q579" t="s">
        <v>68</v>
      </c>
      <c r="R579" t="s">
        <v>572</v>
      </c>
      <c r="S579">
        <v>25.919999999999998</v>
      </c>
      <c r="T579">
        <v>9</v>
      </c>
      <c r="U579">
        <v>0</v>
      </c>
      <c r="V579">
        <v>7.7759999999999989</v>
      </c>
    </row>
    <row r="580" spans="1:22" x14ac:dyDescent="0.3">
      <c r="A580">
        <v>3479</v>
      </c>
      <c r="B580" t="s">
        <v>6672</v>
      </c>
      <c r="C580">
        <v>2013</v>
      </c>
      <c r="D580" s="11">
        <v>41617</v>
      </c>
      <c r="E580" s="11">
        <v>41623</v>
      </c>
      <c r="F580" t="s">
        <v>50</v>
      </c>
      <c r="G580" t="s">
        <v>3427</v>
      </c>
      <c r="H580" t="s">
        <v>3428</v>
      </c>
      <c r="I580" t="s">
        <v>41</v>
      </c>
      <c r="J580" t="s">
        <v>27</v>
      </c>
      <c r="K580" t="s">
        <v>127</v>
      </c>
      <c r="L580" t="s">
        <v>43</v>
      </c>
      <c r="M580">
        <v>94110</v>
      </c>
      <c r="N580" t="s">
        <v>44</v>
      </c>
      <c r="O580" t="s">
        <v>128</v>
      </c>
      <c r="P580" t="s">
        <v>46</v>
      </c>
      <c r="Q580" t="s">
        <v>68</v>
      </c>
      <c r="R580" t="s">
        <v>129</v>
      </c>
      <c r="S580">
        <v>8.56</v>
      </c>
      <c r="T580">
        <v>2</v>
      </c>
      <c r="U580">
        <v>0</v>
      </c>
      <c r="V580">
        <v>2.4823999999999993</v>
      </c>
    </row>
    <row r="581" spans="1:22" x14ac:dyDescent="0.3">
      <c r="A581">
        <v>3463</v>
      </c>
      <c r="B581" t="s">
        <v>6655</v>
      </c>
      <c r="C581">
        <v>2012</v>
      </c>
      <c r="D581" s="11">
        <v>40959</v>
      </c>
      <c r="E581" s="11">
        <v>40962</v>
      </c>
      <c r="F581" t="s">
        <v>23</v>
      </c>
      <c r="G581" t="s">
        <v>4955</v>
      </c>
      <c r="H581" t="s">
        <v>4956</v>
      </c>
      <c r="I581" t="s">
        <v>26</v>
      </c>
      <c r="J581" t="s">
        <v>27</v>
      </c>
      <c r="K581" t="s">
        <v>4926</v>
      </c>
      <c r="L581" t="s">
        <v>788</v>
      </c>
      <c r="M581">
        <v>8861</v>
      </c>
      <c r="N581" t="s">
        <v>148</v>
      </c>
      <c r="O581" t="s">
        <v>3471</v>
      </c>
      <c r="P581" t="s">
        <v>46</v>
      </c>
      <c r="Q581" t="s">
        <v>68</v>
      </c>
      <c r="R581" t="s">
        <v>3472</v>
      </c>
      <c r="S581">
        <v>286.78999999999996</v>
      </c>
      <c r="T581">
        <v>7</v>
      </c>
      <c r="U581">
        <v>0</v>
      </c>
      <c r="V581">
        <v>74.565400000000011</v>
      </c>
    </row>
    <row r="582" spans="1:22" x14ac:dyDescent="0.3">
      <c r="A582">
        <v>3455</v>
      </c>
      <c r="B582" t="s">
        <v>6647</v>
      </c>
      <c r="C582">
        <v>2012</v>
      </c>
      <c r="D582" s="11">
        <v>41099</v>
      </c>
      <c r="E582" s="11">
        <v>41104</v>
      </c>
      <c r="F582" t="s">
        <v>50</v>
      </c>
      <c r="G582" t="s">
        <v>152</v>
      </c>
      <c r="H582" t="s">
        <v>153</v>
      </c>
      <c r="I582" t="s">
        <v>26</v>
      </c>
      <c r="J582" t="s">
        <v>27</v>
      </c>
      <c r="K582" t="s">
        <v>5661</v>
      </c>
      <c r="L582" t="s">
        <v>335</v>
      </c>
      <c r="M582">
        <v>37211</v>
      </c>
      <c r="N582" t="s">
        <v>30</v>
      </c>
      <c r="O582" t="s">
        <v>6648</v>
      </c>
      <c r="P582" t="s">
        <v>46</v>
      </c>
      <c r="Q582" t="s">
        <v>68</v>
      </c>
      <c r="R582" t="s">
        <v>6649</v>
      </c>
      <c r="S582">
        <v>5.16</v>
      </c>
      <c r="T582">
        <v>3</v>
      </c>
      <c r="U582">
        <v>0.2</v>
      </c>
      <c r="V582">
        <v>0.83849999999999936</v>
      </c>
    </row>
    <row r="583" spans="1:22" x14ac:dyDescent="0.3">
      <c r="A583">
        <v>3448</v>
      </c>
      <c r="B583" t="s">
        <v>6640</v>
      </c>
      <c r="C583">
        <v>2014</v>
      </c>
      <c r="D583" s="11">
        <v>41802</v>
      </c>
      <c r="E583" s="11">
        <v>41806</v>
      </c>
      <c r="F583" t="s">
        <v>50</v>
      </c>
      <c r="G583" t="s">
        <v>5338</v>
      </c>
      <c r="H583" t="s">
        <v>5339</v>
      </c>
      <c r="I583" t="s">
        <v>102</v>
      </c>
      <c r="J583" t="s">
        <v>27</v>
      </c>
      <c r="K583" t="s">
        <v>1560</v>
      </c>
      <c r="L583" t="s">
        <v>358</v>
      </c>
      <c r="M583">
        <v>36830</v>
      </c>
      <c r="N583" t="s">
        <v>30</v>
      </c>
      <c r="O583" t="s">
        <v>3383</v>
      </c>
      <c r="P583" t="s">
        <v>46</v>
      </c>
      <c r="Q583" t="s">
        <v>68</v>
      </c>
      <c r="R583" t="s">
        <v>3384</v>
      </c>
      <c r="S583">
        <v>3.76</v>
      </c>
      <c r="T583">
        <v>2</v>
      </c>
      <c r="U583">
        <v>0</v>
      </c>
      <c r="V583">
        <v>1.0903999999999998</v>
      </c>
    </row>
    <row r="584" spans="1:22" x14ac:dyDescent="0.3">
      <c r="A584">
        <v>3413</v>
      </c>
      <c r="B584" t="s">
        <v>6614</v>
      </c>
      <c r="C584">
        <v>2013</v>
      </c>
      <c r="D584" s="11">
        <v>41538</v>
      </c>
      <c r="E584" s="11">
        <v>41542</v>
      </c>
      <c r="F584" t="s">
        <v>50</v>
      </c>
      <c r="G584" t="s">
        <v>5546</v>
      </c>
      <c r="H584" t="s">
        <v>5547</v>
      </c>
      <c r="I584" t="s">
        <v>41</v>
      </c>
      <c r="J584" t="s">
        <v>27</v>
      </c>
      <c r="K584" t="s">
        <v>127</v>
      </c>
      <c r="L584" t="s">
        <v>43</v>
      </c>
      <c r="M584">
        <v>94122</v>
      </c>
      <c r="N584" t="s">
        <v>44</v>
      </c>
      <c r="O584" t="s">
        <v>586</v>
      </c>
      <c r="P584" t="s">
        <v>46</v>
      </c>
      <c r="Q584" t="s">
        <v>68</v>
      </c>
      <c r="R584" t="s">
        <v>587</v>
      </c>
      <c r="S584">
        <v>11.76</v>
      </c>
      <c r="T584">
        <v>4</v>
      </c>
      <c r="U584">
        <v>0</v>
      </c>
      <c r="V584">
        <v>3.1752000000000002</v>
      </c>
    </row>
    <row r="585" spans="1:22" x14ac:dyDescent="0.3">
      <c r="A585">
        <v>3402</v>
      </c>
      <c r="B585" t="s">
        <v>6603</v>
      </c>
      <c r="C585">
        <v>2011</v>
      </c>
      <c r="D585" s="11">
        <v>40868</v>
      </c>
      <c r="E585" s="11">
        <v>40873</v>
      </c>
      <c r="F585" t="s">
        <v>50</v>
      </c>
      <c r="G585" t="s">
        <v>6604</v>
      </c>
      <c r="H585" t="s">
        <v>6605</v>
      </c>
      <c r="I585" t="s">
        <v>41</v>
      </c>
      <c r="J585" t="s">
        <v>27</v>
      </c>
      <c r="K585" t="s">
        <v>1464</v>
      </c>
      <c r="L585" t="s">
        <v>29</v>
      </c>
      <c r="M585">
        <v>40475</v>
      </c>
      <c r="N585" t="s">
        <v>30</v>
      </c>
      <c r="O585" t="s">
        <v>67</v>
      </c>
      <c r="P585" t="s">
        <v>46</v>
      </c>
      <c r="Q585" t="s">
        <v>68</v>
      </c>
      <c r="R585" t="s">
        <v>69</v>
      </c>
      <c r="S585">
        <v>5.46</v>
      </c>
      <c r="T585">
        <v>3</v>
      </c>
      <c r="U585">
        <v>0</v>
      </c>
      <c r="V585">
        <v>1.4742000000000002</v>
      </c>
    </row>
    <row r="586" spans="1:22" x14ac:dyDescent="0.3">
      <c r="A586">
        <v>3348</v>
      </c>
      <c r="B586" t="s">
        <v>6553</v>
      </c>
      <c r="C586">
        <v>2012</v>
      </c>
      <c r="D586" s="11">
        <v>41134</v>
      </c>
      <c r="E586" s="11">
        <v>41141</v>
      </c>
      <c r="F586" t="s">
        <v>50</v>
      </c>
      <c r="G586" t="s">
        <v>226</v>
      </c>
      <c r="H586" t="s">
        <v>227</v>
      </c>
      <c r="I586" t="s">
        <v>41</v>
      </c>
      <c r="J586" t="s">
        <v>27</v>
      </c>
      <c r="K586" t="s">
        <v>6554</v>
      </c>
      <c r="L586" t="s">
        <v>43</v>
      </c>
      <c r="M586">
        <v>92399</v>
      </c>
      <c r="N586" t="s">
        <v>44</v>
      </c>
      <c r="O586" t="s">
        <v>1567</v>
      </c>
      <c r="P586" t="s">
        <v>46</v>
      </c>
      <c r="Q586" t="s">
        <v>68</v>
      </c>
      <c r="R586" t="s">
        <v>1568</v>
      </c>
      <c r="S586">
        <v>50.8</v>
      </c>
      <c r="T586">
        <v>5</v>
      </c>
      <c r="U586">
        <v>0</v>
      </c>
      <c r="V586">
        <v>13.208000000000002</v>
      </c>
    </row>
    <row r="587" spans="1:22" x14ac:dyDescent="0.3">
      <c r="A587">
        <v>3335</v>
      </c>
      <c r="B587" t="s">
        <v>6543</v>
      </c>
      <c r="C587">
        <v>2014</v>
      </c>
      <c r="D587" s="11">
        <v>41873</v>
      </c>
      <c r="E587" s="11">
        <v>41874</v>
      </c>
      <c r="F587" t="s">
        <v>188</v>
      </c>
      <c r="G587" t="s">
        <v>6544</v>
      </c>
      <c r="H587" t="s">
        <v>6545</v>
      </c>
      <c r="I587" t="s">
        <v>26</v>
      </c>
      <c r="J587" t="s">
        <v>27</v>
      </c>
      <c r="K587" t="s">
        <v>3199</v>
      </c>
      <c r="L587" t="s">
        <v>43</v>
      </c>
      <c r="M587">
        <v>94601</v>
      </c>
      <c r="N587" t="s">
        <v>44</v>
      </c>
      <c r="O587" t="s">
        <v>3079</v>
      </c>
      <c r="P587" t="s">
        <v>46</v>
      </c>
      <c r="Q587" t="s">
        <v>68</v>
      </c>
      <c r="R587" t="s">
        <v>3080</v>
      </c>
      <c r="S587">
        <v>17.12</v>
      </c>
      <c r="T587">
        <v>4</v>
      </c>
      <c r="U587">
        <v>0</v>
      </c>
      <c r="V587">
        <v>4.9647999999999985</v>
      </c>
    </row>
    <row r="588" spans="1:22" x14ac:dyDescent="0.3">
      <c r="A588">
        <v>3327</v>
      </c>
      <c r="B588" t="s">
        <v>6535</v>
      </c>
      <c r="C588">
        <v>2011</v>
      </c>
      <c r="D588" s="11">
        <v>40858</v>
      </c>
      <c r="E588" s="11">
        <v>40862</v>
      </c>
      <c r="F588" t="s">
        <v>50</v>
      </c>
      <c r="G588" t="s">
        <v>316</v>
      </c>
      <c r="H588" t="s">
        <v>317</v>
      </c>
      <c r="I588" t="s">
        <v>26</v>
      </c>
      <c r="J588" t="s">
        <v>27</v>
      </c>
      <c r="K588" t="s">
        <v>184</v>
      </c>
      <c r="L588" t="s">
        <v>104</v>
      </c>
      <c r="M588">
        <v>77095</v>
      </c>
      <c r="N588" t="s">
        <v>105</v>
      </c>
      <c r="O588" t="s">
        <v>6238</v>
      </c>
      <c r="P588" t="s">
        <v>46</v>
      </c>
      <c r="Q588" t="s">
        <v>68</v>
      </c>
      <c r="R588" t="s">
        <v>6239</v>
      </c>
      <c r="S588">
        <v>67.56</v>
      </c>
      <c r="T588">
        <v>3</v>
      </c>
      <c r="U588">
        <v>0.2</v>
      </c>
      <c r="V588">
        <v>6.7560000000000038</v>
      </c>
    </row>
    <row r="589" spans="1:22" x14ac:dyDescent="0.3">
      <c r="A589">
        <v>3318</v>
      </c>
      <c r="B589" t="s">
        <v>6530</v>
      </c>
      <c r="C589">
        <v>2012</v>
      </c>
      <c r="D589" s="11">
        <v>41163</v>
      </c>
      <c r="E589" s="11">
        <v>41167</v>
      </c>
      <c r="F589" t="s">
        <v>50</v>
      </c>
      <c r="G589" t="s">
        <v>519</v>
      </c>
      <c r="H589" t="s">
        <v>520</v>
      </c>
      <c r="I589" t="s">
        <v>26</v>
      </c>
      <c r="J589" t="s">
        <v>27</v>
      </c>
      <c r="K589" t="s">
        <v>775</v>
      </c>
      <c r="L589" t="s">
        <v>43</v>
      </c>
      <c r="M589">
        <v>92374</v>
      </c>
      <c r="N589" t="s">
        <v>44</v>
      </c>
      <c r="O589" t="s">
        <v>2445</v>
      </c>
      <c r="P589" t="s">
        <v>46</v>
      </c>
      <c r="Q589" t="s">
        <v>68</v>
      </c>
      <c r="R589" t="s">
        <v>2446</v>
      </c>
      <c r="S589">
        <v>181.35</v>
      </c>
      <c r="T589">
        <v>9</v>
      </c>
      <c r="U589">
        <v>0</v>
      </c>
      <c r="V589">
        <v>48.964500000000001</v>
      </c>
    </row>
    <row r="590" spans="1:22" x14ac:dyDescent="0.3">
      <c r="A590">
        <v>3292</v>
      </c>
      <c r="B590" t="s">
        <v>6512</v>
      </c>
      <c r="C590">
        <v>2013</v>
      </c>
      <c r="D590" s="11">
        <v>41578</v>
      </c>
      <c r="E590" s="11">
        <v>41583</v>
      </c>
      <c r="F590" t="s">
        <v>50</v>
      </c>
      <c r="G590" t="s">
        <v>5748</v>
      </c>
      <c r="H590" t="s">
        <v>5749</v>
      </c>
      <c r="I590" t="s">
        <v>26</v>
      </c>
      <c r="J590" t="s">
        <v>27</v>
      </c>
      <c r="K590" t="s">
        <v>6196</v>
      </c>
      <c r="L590" t="s">
        <v>238</v>
      </c>
      <c r="M590">
        <v>48310</v>
      </c>
      <c r="N590" t="s">
        <v>105</v>
      </c>
      <c r="O590" t="s">
        <v>1987</v>
      </c>
      <c r="P590" t="s">
        <v>46</v>
      </c>
      <c r="Q590" t="s">
        <v>68</v>
      </c>
      <c r="R590" t="s">
        <v>1988</v>
      </c>
      <c r="S590">
        <v>11.68</v>
      </c>
      <c r="T590">
        <v>2</v>
      </c>
      <c r="U590">
        <v>0</v>
      </c>
      <c r="V590">
        <v>3.5039999999999996</v>
      </c>
    </row>
    <row r="591" spans="1:22" x14ac:dyDescent="0.3">
      <c r="A591">
        <v>3286</v>
      </c>
      <c r="B591" t="s">
        <v>6505</v>
      </c>
      <c r="C591">
        <v>2014</v>
      </c>
      <c r="D591" s="11">
        <v>41691</v>
      </c>
      <c r="E591" s="11">
        <v>41696</v>
      </c>
      <c r="F591" t="s">
        <v>50</v>
      </c>
      <c r="G591" t="s">
        <v>5925</v>
      </c>
      <c r="H591" t="s">
        <v>5926</v>
      </c>
      <c r="I591" t="s">
        <v>102</v>
      </c>
      <c r="J591" t="s">
        <v>27</v>
      </c>
      <c r="K591" t="s">
        <v>4598</v>
      </c>
      <c r="L591" t="s">
        <v>649</v>
      </c>
      <c r="M591">
        <v>74403</v>
      </c>
      <c r="N591" t="s">
        <v>105</v>
      </c>
      <c r="O591" t="s">
        <v>3268</v>
      </c>
      <c r="P591" t="s">
        <v>46</v>
      </c>
      <c r="Q591" t="s">
        <v>68</v>
      </c>
      <c r="R591" t="s">
        <v>3269</v>
      </c>
      <c r="S591">
        <v>6.56</v>
      </c>
      <c r="T591">
        <v>2</v>
      </c>
      <c r="U591">
        <v>0</v>
      </c>
      <c r="V591">
        <v>1.9023999999999992</v>
      </c>
    </row>
    <row r="592" spans="1:22" x14ac:dyDescent="0.3">
      <c r="A592">
        <v>3280</v>
      </c>
      <c r="B592" t="s">
        <v>6501</v>
      </c>
      <c r="C592">
        <v>2011</v>
      </c>
      <c r="D592" s="11">
        <v>40638</v>
      </c>
      <c r="E592" s="11">
        <v>40642</v>
      </c>
      <c r="F592" t="s">
        <v>23</v>
      </c>
      <c r="G592" t="s">
        <v>5546</v>
      </c>
      <c r="H592" t="s">
        <v>5547</v>
      </c>
      <c r="I592" t="s">
        <v>41</v>
      </c>
      <c r="J592" t="s">
        <v>27</v>
      </c>
      <c r="K592" t="s">
        <v>2811</v>
      </c>
      <c r="L592" t="s">
        <v>319</v>
      </c>
      <c r="M592">
        <v>22304</v>
      </c>
      <c r="N592" t="s">
        <v>30</v>
      </c>
      <c r="O592" t="s">
        <v>4842</v>
      </c>
      <c r="P592" t="s">
        <v>46</v>
      </c>
      <c r="Q592" t="s">
        <v>68</v>
      </c>
      <c r="R592" t="s">
        <v>4843</v>
      </c>
      <c r="S592">
        <v>22.959999999999997</v>
      </c>
      <c r="T592">
        <v>7</v>
      </c>
      <c r="U592">
        <v>0</v>
      </c>
      <c r="V592">
        <v>6.6583999999999968</v>
      </c>
    </row>
    <row r="593" spans="1:22" x14ac:dyDescent="0.3">
      <c r="A593">
        <v>3277</v>
      </c>
      <c r="B593" t="s">
        <v>6501</v>
      </c>
      <c r="C593">
        <v>2011</v>
      </c>
      <c r="D593" s="11">
        <v>40638</v>
      </c>
      <c r="E593" s="11">
        <v>40642</v>
      </c>
      <c r="F593" t="s">
        <v>23</v>
      </c>
      <c r="G593" t="s">
        <v>5546</v>
      </c>
      <c r="H593" t="s">
        <v>5547</v>
      </c>
      <c r="I593" t="s">
        <v>41</v>
      </c>
      <c r="J593" t="s">
        <v>27</v>
      </c>
      <c r="K593" t="s">
        <v>2811</v>
      </c>
      <c r="L593" t="s">
        <v>319</v>
      </c>
      <c r="M593">
        <v>22304</v>
      </c>
      <c r="N593" t="s">
        <v>30</v>
      </c>
      <c r="O593" t="s">
        <v>1367</v>
      </c>
      <c r="P593" t="s">
        <v>46</v>
      </c>
      <c r="Q593" t="s">
        <v>68</v>
      </c>
      <c r="R593" t="s">
        <v>1368</v>
      </c>
      <c r="S593">
        <v>22.959999999999997</v>
      </c>
      <c r="T593">
        <v>7</v>
      </c>
      <c r="U593">
        <v>0</v>
      </c>
      <c r="V593">
        <v>7.5767999999999986</v>
      </c>
    </row>
    <row r="594" spans="1:22" x14ac:dyDescent="0.3">
      <c r="A594">
        <v>593</v>
      </c>
      <c r="B594" t="s">
        <v>1983</v>
      </c>
      <c r="C594">
        <v>2011</v>
      </c>
      <c r="D594" s="11">
        <v>40553</v>
      </c>
      <c r="E594" s="1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
      <c r="A595">
        <v>3276</v>
      </c>
      <c r="B595" t="s">
        <v>6499</v>
      </c>
      <c r="C595">
        <v>2014</v>
      </c>
      <c r="D595" s="11">
        <v>41946</v>
      </c>
      <c r="E595" s="11">
        <v>41950</v>
      </c>
      <c r="F595" t="s">
        <v>50</v>
      </c>
      <c r="G595" t="s">
        <v>3025</v>
      </c>
      <c r="H595" t="s">
        <v>3026</v>
      </c>
      <c r="I595" t="s">
        <v>41</v>
      </c>
      <c r="J595" t="s">
        <v>27</v>
      </c>
      <c r="K595" t="s">
        <v>6500</v>
      </c>
      <c r="L595" t="s">
        <v>4530</v>
      </c>
      <c r="M595">
        <v>66212</v>
      </c>
      <c r="N595" t="s">
        <v>105</v>
      </c>
      <c r="O595" t="s">
        <v>780</v>
      </c>
      <c r="P595" t="s">
        <v>46</v>
      </c>
      <c r="Q595" t="s">
        <v>68</v>
      </c>
      <c r="R595" t="s">
        <v>781</v>
      </c>
      <c r="S595">
        <v>27.78</v>
      </c>
      <c r="T595">
        <v>6</v>
      </c>
      <c r="U595">
        <v>0</v>
      </c>
      <c r="V595">
        <v>9.1673999999999989</v>
      </c>
    </row>
    <row r="596" spans="1:22" x14ac:dyDescent="0.3">
      <c r="A596">
        <v>3253</v>
      </c>
      <c r="B596" t="s">
        <v>6474</v>
      </c>
      <c r="C596">
        <v>2014</v>
      </c>
      <c r="D596" s="11">
        <v>41940</v>
      </c>
      <c r="E596" s="11">
        <v>41943</v>
      </c>
      <c r="F596" t="s">
        <v>23</v>
      </c>
      <c r="G596" t="s">
        <v>182</v>
      </c>
      <c r="H596" t="s">
        <v>183</v>
      </c>
      <c r="I596" t="s">
        <v>102</v>
      </c>
      <c r="J596" t="s">
        <v>27</v>
      </c>
      <c r="K596" t="s">
        <v>303</v>
      </c>
      <c r="L596" t="s">
        <v>211</v>
      </c>
      <c r="M596">
        <v>60610</v>
      </c>
      <c r="N596" t="s">
        <v>105</v>
      </c>
      <c r="O596" t="s">
        <v>1650</v>
      </c>
      <c r="P596" t="s">
        <v>46</v>
      </c>
      <c r="Q596" t="s">
        <v>68</v>
      </c>
      <c r="R596" t="s">
        <v>1651</v>
      </c>
      <c r="S596">
        <v>7.0559999999999992</v>
      </c>
      <c r="T596">
        <v>3</v>
      </c>
      <c r="U596">
        <v>0.2</v>
      </c>
      <c r="V596">
        <v>2.2050000000000001</v>
      </c>
    </row>
    <row r="597" spans="1:22" x14ac:dyDescent="0.3">
      <c r="A597">
        <v>3248</v>
      </c>
      <c r="B597" t="s">
        <v>6465</v>
      </c>
      <c r="C597">
        <v>2014</v>
      </c>
      <c r="D597" s="11">
        <v>41984</v>
      </c>
      <c r="E597" s="11">
        <v>41986</v>
      </c>
      <c r="F597" t="s">
        <v>23</v>
      </c>
      <c r="G597" t="s">
        <v>1131</v>
      </c>
      <c r="H597" t="s">
        <v>1132</v>
      </c>
      <c r="I597" t="s">
        <v>41</v>
      </c>
      <c r="J597" t="s">
        <v>27</v>
      </c>
      <c r="K597" t="s">
        <v>95</v>
      </c>
      <c r="L597" t="s">
        <v>96</v>
      </c>
      <c r="M597">
        <v>98103</v>
      </c>
      <c r="N597" t="s">
        <v>44</v>
      </c>
      <c r="O597" t="s">
        <v>6466</v>
      </c>
      <c r="P597" t="s">
        <v>46</v>
      </c>
      <c r="Q597" t="s">
        <v>68</v>
      </c>
      <c r="R597" t="s">
        <v>6467</v>
      </c>
      <c r="S597">
        <v>18.240000000000002</v>
      </c>
      <c r="T597">
        <v>3</v>
      </c>
      <c r="U597">
        <v>0</v>
      </c>
      <c r="V597">
        <v>5.2895999999999983</v>
      </c>
    </row>
    <row r="598" spans="1:22" x14ac:dyDescent="0.3">
      <c r="A598">
        <v>3214</v>
      </c>
      <c r="B598" t="s">
        <v>6432</v>
      </c>
      <c r="C598">
        <v>2013</v>
      </c>
      <c r="D598" s="11">
        <v>41421</v>
      </c>
      <c r="E598" s="11">
        <v>41427</v>
      </c>
      <c r="F598" t="s">
        <v>50</v>
      </c>
      <c r="G598" t="s">
        <v>2171</v>
      </c>
      <c r="H598" t="s">
        <v>2172</v>
      </c>
      <c r="I598" t="s">
        <v>41</v>
      </c>
      <c r="J598" t="s">
        <v>27</v>
      </c>
      <c r="K598" t="s">
        <v>146</v>
      </c>
      <c r="L598" t="s">
        <v>147</v>
      </c>
      <c r="M598">
        <v>19134</v>
      </c>
      <c r="N598" t="s">
        <v>148</v>
      </c>
      <c r="O598" t="s">
        <v>3383</v>
      </c>
      <c r="P598" t="s">
        <v>46</v>
      </c>
      <c r="Q598" t="s">
        <v>68</v>
      </c>
      <c r="R598" t="s">
        <v>3384</v>
      </c>
      <c r="S598">
        <v>1.504</v>
      </c>
      <c r="T598">
        <v>1</v>
      </c>
      <c r="U598">
        <v>0.2</v>
      </c>
      <c r="V598">
        <v>0.16919999999999991</v>
      </c>
    </row>
    <row r="599" spans="1:22" x14ac:dyDescent="0.3">
      <c r="A599">
        <v>3200</v>
      </c>
      <c r="B599" t="s">
        <v>6419</v>
      </c>
      <c r="C599">
        <v>2014</v>
      </c>
      <c r="D599" s="11">
        <v>41992</v>
      </c>
      <c r="E599" s="11">
        <v>41996</v>
      </c>
      <c r="F599" t="s">
        <v>50</v>
      </c>
      <c r="G599" t="s">
        <v>6420</v>
      </c>
      <c r="H599" t="s">
        <v>6421</v>
      </c>
      <c r="I599" t="s">
        <v>41</v>
      </c>
      <c r="J599" t="s">
        <v>27</v>
      </c>
      <c r="K599" t="s">
        <v>146</v>
      </c>
      <c r="L599" t="s">
        <v>147</v>
      </c>
      <c r="M599">
        <v>19134</v>
      </c>
      <c r="N599" t="s">
        <v>148</v>
      </c>
      <c r="O599" t="s">
        <v>5845</v>
      </c>
      <c r="P599" t="s">
        <v>46</v>
      </c>
      <c r="Q599" t="s">
        <v>68</v>
      </c>
      <c r="R599" t="s">
        <v>5846</v>
      </c>
      <c r="S599">
        <v>18.704000000000001</v>
      </c>
      <c r="T599">
        <v>7</v>
      </c>
      <c r="U599">
        <v>0.2</v>
      </c>
      <c r="V599">
        <v>2.3379999999999983</v>
      </c>
    </row>
    <row r="600" spans="1:22" x14ac:dyDescent="0.3">
      <c r="A600">
        <v>3175</v>
      </c>
      <c r="B600" t="s">
        <v>6388</v>
      </c>
      <c r="C600">
        <v>2014</v>
      </c>
      <c r="D600" s="11">
        <v>41955</v>
      </c>
      <c r="E600" s="11">
        <v>41962</v>
      </c>
      <c r="F600" t="s">
        <v>50</v>
      </c>
      <c r="G600" t="s">
        <v>1827</v>
      </c>
      <c r="H600" t="s">
        <v>1828</v>
      </c>
      <c r="I600" t="s">
        <v>26</v>
      </c>
      <c r="J600" t="s">
        <v>27</v>
      </c>
      <c r="K600" t="s">
        <v>880</v>
      </c>
      <c r="L600" t="s">
        <v>238</v>
      </c>
      <c r="M600">
        <v>48227</v>
      </c>
      <c r="N600" t="s">
        <v>105</v>
      </c>
      <c r="O600" t="s">
        <v>6389</v>
      </c>
      <c r="P600" t="s">
        <v>46</v>
      </c>
      <c r="Q600" t="s">
        <v>68</v>
      </c>
      <c r="R600" t="s">
        <v>6390</v>
      </c>
      <c r="S600">
        <v>181.86</v>
      </c>
      <c r="T600">
        <v>7</v>
      </c>
      <c r="U600">
        <v>0</v>
      </c>
      <c r="V600">
        <v>50.9208</v>
      </c>
    </row>
    <row r="601" spans="1:22" x14ac:dyDescent="0.3">
      <c r="A601">
        <v>3174</v>
      </c>
      <c r="B601" t="s">
        <v>6387</v>
      </c>
      <c r="C601">
        <v>2013</v>
      </c>
      <c r="D601" s="11">
        <v>41355</v>
      </c>
      <c r="E601" s="11">
        <v>41362</v>
      </c>
      <c r="F601" t="s">
        <v>50</v>
      </c>
      <c r="G601" t="s">
        <v>3739</v>
      </c>
      <c r="H601" t="s">
        <v>3740</v>
      </c>
      <c r="I601" t="s">
        <v>26</v>
      </c>
      <c r="J601" t="s">
        <v>27</v>
      </c>
      <c r="K601" t="s">
        <v>303</v>
      </c>
      <c r="L601" t="s">
        <v>211</v>
      </c>
      <c r="M601">
        <v>60623</v>
      </c>
      <c r="N601" t="s">
        <v>105</v>
      </c>
      <c r="O601" t="s">
        <v>5090</v>
      </c>
      <c r="P601" t="s">
        <v>46</v>
      </c>
      <c r="Q601" t="s">
        <v>68</v>
      </c>
      <c r="R601" t="s">
        <v>5091</v>
      </c>
      <c r="S601">
        <v>13.392000000000001</v>
      </c>
      <c r="T601">
        <v>3</v>
      </c>
      <c r="U601">
        <v>0.2</v>
      </c>
      <c r="V601">
        <v>1.5065999999999975</v>
      </c>
    </row>
    <row r="602" spans="1:22" x14ac:dyDescent="0.3">
      <c r="A602">
        <v>3164</v>
      </c>
      <c r="B602" t="s">
        <v>6379</v>
      </c>
      <c r="C602">
        <v>2011</v>
      </c>
      <c r="D602" s="11">
        <v>40807</v>
      </c>
      <c r="E602" s="11">
        <v>40811</v>
      </c>
      <c r="F602" t="s">
        <v>50</v>
      </c>
      <c r="G602" t="s">
        <v>4372</v>
      </c>
      <c r="H602" t="s">
        <v>4373</v>
      </c>
      <c r="I602" t="s">
        <v>26</v>
      </c>
      <c r="J602" t="s">
        <v>27</v>
      </c>
      <c r="K602" t="s">
        <v>127</v>
      </c>
      <c r="L602" t="s">
        <v>43</v>
      </c>
      <c r="M602">
        <v>94109</v>
      </c>
      <c r="N602" t="s">
        <v>44</v>
      </c>
      <c r="O602" t="s">
        <v>6380</v>
      </c>
      <c r="P602" t="s">
        <v>46</v>
      </c>
      <c r="Q602" t="s">
        <v>68</v>
      </c>
      <c r="R602" t="s">
        <v>6381</v>
      </c>
      <c r="S602">
        <v>59.519999999999996</v>
      </c>
      <c r="T602">
        <v>3</v>
      </c>
      <c r="U602">
        <v>0</v>
      </c>
      <c r="V602">
        <v>15.475200000000001</v>
      </c>
    </row>
    <row r="603" spans="1:22" x14ac:dyDescent="0.3">
      <c r="A603">
        <v>3148</v>
      </c>
      <c r="B603" t="s">
        <v>6359</v>
      </c>
      <c r="C603">
        <v>2011</v>
      </c>
      <c r="D603" s="11">
        <v>40724</v>
      </c>
      <c r="E603" s="11">
        <v>40727</v>
      </c>
      <c r="F603" t="s">
        <v>23</v>
      </c>
      <c r="G603" t="s">
        <v>2140</v>
      </c>
      <c r="H603" t="s">
        <v>2141</v>
      </c>
      <c r="I603" t="s">
        <v>41</v>
      </c>
      <c r="J603" t="s">
        <v>27</v>
      </c>
      <c r="K603" t="s">
        <v>42</v>
      </c>
      <c r="L603" t="s">
        <v>43</v>
      </c>
      <c r="M603">
        <v>90004</v>
      </c>
      <c r="N603" t="s">
        <v>44</v>
      </c>
      <c r="O603" t="s">
        <v>1246</v>
      </c>
      <c r="P603" t="s">
        <v>46</v>
      </c>
      <c r="Q603" t="s">
        <v>68</v>
      </c>
      <c r="R603" t="s">
        <v>1247</v>
      </c>
      <c r="S603">
        <v>32.400000000000006</v>
      </c>
      <c r="T603">
        <v>5</v>
      </c>
      <c r="U603">
        <v>0</v>
      </c>
      <c r="V603">
        <v>10.367999999999999</v>
      </c>
    </row>
    <row r="604" spans="1:22" x14ac:dyDescent="0.3">
      <c r="A604">
        <v>3144</v>
      </c>
      <c r="B604" t="s">
        <v>6352</v>
      </c>
      <c r="C604">
        <v>2014</v>
      </c>
      <c r="D604" s="11">
        <v>41908</v>
      </c>
      <c r="E604" s="11">
        <v>41910</v>
      </c>
      <c r="F604" t="s">
        <v>23</v>
      </c>
      <c r="G604" t="s">
        <v>1558</v>
      </c>
      <c r="H604" t="s">
        <v>1559</v>
      </c>
      <c r="I604" t="s">
        <v>26</v>
      </c>
      <c r="J604" t="s">
        <v>27</v>
      </c>
      <c r="K604" t="s">
        <v>1007</v>
      </c>
      <c r="L604" t="s">
        <v>498</v>
      </c>
      <c r="M604">
        <v>45231</v>
      </c>
      <c r="N604" t="s">
        <v>148</v>
      </c>
      <c r="O604" t="s">
        <v>640</v>
      </c>
      <c r="P604" t="s">
        <v>46</v>
      </c>
      <c r="Q604" t="s">
        <v>68</v>
      </c>
      <c r="R604" t="s">
        <v>641</v>
      </c>
      <c r="S604">
        <v>10.608000000000001</v>
      </c>
      <c r="T604">
        <v>6</v>
      </c>
      <c r="U604">
        <v>0.2</v>
      </c>
      <c r="V604">
        <v>0.92819999999999991</v>
      </c>
    </row>
    <row r="605" spans="1:22" x14ac:dyDescent="0.3">
      <c r="A605">
        <v>3122</v>
      </c>
      <c r="B605" t="s">
        <v>6331</v>
      </c>
      <c r="C605">
        <v>2012</v>
      </c>
      <c r="D605" s="11">
        <v>41071</v>
      </c>
      <c r="E605" s="11">
        <v>41072</v>
      </c>
      <c r="F605" t="s">
        <v>188</v>
      </c>
      <c r="G605" t="s">
        <v>4507</v>
      </c>
      <c r="H605" t="s">
        <v>4508</v>
      </c>
      <c r="I605" t="s">
        <v>41</v>
      </c>
      <c r="J605" t="s">
        <v>27</v>
      </c>
      <c r="K605" t="s">
        <v>1792</v>
      </c>
      <c r="L605" t="s">
        <v>54</v>
      </c>
      <c r="M605">
        <v>33801</v>
      </c>
      <c r="N605" t="s">
        <v>30</v>
      </c>
      <c r="O605" t="s">
        <v>490</v>
      </c>
      <c r="P605" t="s">
        <v>46</v>
      </c>
      <c r="Q605" t="s">
        <v>68</v>
      </c>
      <c r="R605" t="s">
        <v>491</v>
      </c>
      <c r="S605">
        <v>60.768000000000001</v>
      </c>
      <c r="T605">
        <v>2</v>
      </c>
      <c r="U605">
        <v>0.2</v>
      </c>
      <c r="V605">
        <v>7.5959999999999894</v>
      </c>
    </row>
    <row r="606" spans="1:22" x14ac:dyDescent="0.3">
      <c r="A606">
        <v>3079</v>
      </c>
      <c r="B606" t="s">
        <v>6293</v>
      </c>
      <c r="C606">
        <v>2011</v>
      </c>
      <c r="D606" s="11">
        <v>40684</v>
      </c>
      <c r="E606" s="11">
        <v>40688</v>
      </c>
      <c r="F606" t="s">
        <v>50</v>
      </c>
      <c r="G606" t="s">
        <v>3396</v>
      </c>
      <c r="H606" t="s">
        <v>3397</v>
      </c>
      <c r="I606" t="s">
        <v>102</v>
      </c>
      <c r="J606" t="s">
        <v>27</v>
      </c>
      <c r="K606" t="s">
        <v>947</v>
      </c>
      <c r="L606" t="s">
        <v>43</v>
      </c>
      <c r="M606">
        <v>92037</v>
      </c>
      <c r="N606" t="s">
        <v>44</v>
      </c>
      <c r="O606" t="s">
        <v>770</v>
      </c>
      <c r="P606" t="s">
        <v>46</v>
      </c>
      <c r="Q606" t="s">
        <v>68</v>
      </c>
      <c r="R606" t="s">
        <v>771</v>
      </c>
      <c r="S606">
        <v>31.84</v>
      </c>
      <c r="T606">
        <v>8</v>
      </c>
      <c r="U606">
        <v>0</v>
      </c>
      <c r="V606">
        <v>10.507199999999997</v>
      </c>
    </row>
    <row r="607" spans="1:22" x14ac:dyDescent="0.3">
      <c r="A607">
        <v>3073</v>
      </c>
      <c r="B607" t="s">
        <v>6287</v>
      </c>
      <c r="C607">
        <v>2011</v>
      </c>
      <c r="D607" s="11">
        <v>40864</v>
      </c>
      <c r="E607" s="11">
        <v>40869</v>
      </c>
      <c r="F607" t="s">
        <v>50</v>
      </c>
      <c r="G607" t="s">
        <v>2394</v>
      </c>
      <c r="H607" t="s">
        <v>2395</v>
      </c>
      <c r="I607" t="s">
        <v>41</v>
      </c>
      <c r="J607" t="s">
        <v>27</v>
      </c>
      <c r="K607" t="s">
        <v>606</v>
      </c>
      <c r="L607" t="s">
        <v>245</v>
      </c>
      <c r="M607">
        <v>19711</v>
      </c>
      <c r="N607" t="s">
        <v>148</v>
      </c>
      <c r="O607" t="s">
        <v>2662</v>
      </c>
      <c r="P607" t="s">
        <v>46</v>
      </c>
      <c r="Q607" t="s">
        <v>68</v>
      </c>
      <c r="R607" t="s">
        <v>2663</v>
      </c>
      <c r="S607">
        <v>57.75</v>
      </c>
      <c r="T607">
        <v>5</v>
      </c>
      <c r="U607">
        <v>0</v>
      </c>
      <c r="V607">
        <v>26.564999999999998</v>
      </c>
    </row>
    <row r="608" spans="1:22" x14ac:dyDescent="0.3">
      <c r="A608">
        <v>3046</v>
      </c>
      <c r="B608" t="s">
        <v>6251</v>
      </c>
      <c r="C608">
        <v>2014</v>
      </c>
      <c r="D608" s="11">
        <v>41950</v>
      </c>
      <c r="E608" s="11">
        <v>41954</v>
      </c>
      <c r="F608" t="s">
        <v>23</v>
      </c>
      <c r="G608" t="s">
        <v>2130</v>
      </c>
      <c r="H608" t="s">
        <v>2131</v>
      </c>
      <c r="I608" t="s">
        <v>102</v>
      </c>
      <c r="J608" t="s">
        <v>27</v>
      </c>
      <c r="K608" t="s">
        <v>409</v>
      </c>
      <c r="L608" t="s">
        <v>229</v>
      </c>
      <c r="M608">
        <v>55407</v>
      </c>
      <c r="N608" t="s">
        <v>105</v>
      </c>
      <c r="O608" t="s">
        <v>6252</v>
      </c>
      <c r="P608" t="s">
        <v>46</v>
      </c>
      <c r="Q608" t="s">
        <v>68</v>
      </c>
      <c r="R608" t="s">
        <v>6253</v>
      </c>
      <c r="S608">
        <v>13.899999999999999</v>
      </c>
      <c r="T608">
        <v>5</v>
      </c>
      <c r="U608">
        <v>0</v>
      </c>
      <c r="V608">
        <v>3.6139999999999994</v>
      </c>
    </row>
    <row r="609" spans="1:22" x14ac:dyDescent="0.3">
      <c r="A609">
        <v>3037</v>
      </c>
      <c r="B609" t="s">
        <v>6237</v>
      </c>
      <c r="C609">
        <v>2012</v>
      </c>
      <c r="D609" s="11">
        <v>41071</v>
      </c>
      <c r="E609" s="11">
        <v>41076</v>
      </c>
      <c r="F609" t="s">
        <v>50</v>
      </c>
      <c r="G609" t="s">
        <v>1786</v>
      </c>
      <c r="H609" t="s">
        <v>1787</v>
      </c>
      <c r="I609" t="s">
        <v>26</v>
      </c>
      <c r="J609" t="s">
        <v>27</v>
      </c>
      <c r="K609" t="s">
        <v>735</v>
      </c>
      <c r="L609" t="s">
        <v>736</v>
      </c>
      <c r="M609">
        <v>71203</v>
      </c>
      <c r="N609" t="s">
        <v>30</v>
      </c>
      <c r="O609" t="s">
        <v>6238</v>
      </c>
      <c r="P609" t="s">
        <v>46</v>
      </c>
      <c r="Q609" t="s">
        <v>68</v>
      </c>
      <c r="R609" t="s">
        <v>6239</v>
      </c>
      <c r="S609">
        <v>56.3</v>
      </c>
      <c r="T609">
        <v>2</v>
      </c>
      <c r="U609">
        <v>0</v>
      </c>
      <c r="V609">
        <v>15.764000000000003</v>
      </c>
    </row>
    <row r="610" spans="1:22" x14ac:dyDescent="0.3">
      <c r="A610">
        <v>609</v>
      </c>
      <c r="B610" t="s">
        <v>2015</v>
      </c>
      <c r="C610">
        <v>2011</v>
      </c>
      <c r="D610" s="11">
        <v>40686</v>
      </c>
      <c r="E610" s="1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3032</v>
      </c>
      <c r="B611" t="s">
        <v>6232</v>
      </c>
      <c r="C611">
        <v>2012</v>
      </c>
      <c r="D611" s="11">
        <v>41173</v>
      </c>
      <c r="E611" s="11">
        <v>41179</v>
      </c>
      <c r="F611" t="s">
        <v>50</v>
      </c>
      <c r="G611" t="s">
        <v>6233</v>
      </c>
      <c r="H611" t="s">
        <v>6234</v>
      </c>
      <c r="I611" t="s">
        <v>41</v>
      </c>
      <c r="J611" t="s">
        <v>27</v>
      </c>
      <c r="K611" t="s">
        <v>5160</v>
      </c>
      <c r="L611" t="s">
        <v>238</v>
      </c>
      <c r="M611">
        <v>48146</v>
      </c>
      <c r="N611" t="s">
        <v>105</v>
      </c>
      <c r="O611" t="s">
        <v>4226</v>
      </c>
      <c r="P611" t="s">
        <v>46</v>
      </c>
      <c r="Q611" t="s">
        <v>68</v>
      </c>
      <c r="R611" t="s">
        <v>4227</v>
      </c>
      <c r="S611">
        <v>25.99</v>
      </c>
      <c r="T611">
        <v>1</v>
      </c>
      <c r="U611">
        <v>0</v>
      </c>
      <c r="V611">
        <v>7.5370999999999988</v>
      </c>
    </row>
    <row r="612" spans="1:22" x14ac:dyDescent="0.3">
      <c r="A612">
        <v>2928</v>
      </c>
      <c r="B612" t="s">
        <v>6121</v>
      </c>
      <c r="C612">
        <v>2014</v>
      </c>
      <c r="D612" s="11">
        <v>41795</v>
      </c>
      <c r="E612" s="11">
        <v>41801</v>
      </c>
      <c r="F612" t="s">
        <v>50</v>
      </c>
      <c r="G612" t="s">
        <v>4911</v>
      </c>
      <c r="H612" t="s">
        <v>4912</v>
      </c>
      <c r="I612" t="s">
        <v>26</v>
      </c>
      <c r="J612" t="s">
        <v>27</v>
      </c>
      <c r="K612" t="s">
        <v>6122</v>
      </c>
      <c r="L612" t="s">
        <v>229</v>
      </c>
      <c r="M612">
        <v>55124</v>
      </c>
      <c r="N612" t="s">
        <v>105</v>
      </c>
      <c r="O612" t="s">
        <v>3233</v>
      </c>
      <c r="P612" t="s">
        <v>46</v>
      </c>
      <c r="Q612" t="s">
        <v>68</v>
      </c>
      <c r="R612" t="s">
        <v>3234</v>
      </c>
      <c r="S612">
        <v>8.64</v>
      </c>
      <c r="T612">
        <v>3</v>
      </c>
      <c r="U612">
        <v>0</v>
      </c>
      <c r="V612">
        <v>2.5055999999999998</v>
      </c>
    </row>
    <row r="613" spans="1:22" x14ac:dyDescent="0.3">
      <c r="A613">
        <v>2918</v>
      </c>
      <c r="B613" t="s">
        <v>6108</v>
      </c>
      <c r="C613">
        <v>2014</v>
      </c>
      <c r="D613" s="11">
        <v>41879</v>
      </c>
      <c r="E613" s="11">
        <v>41882</v>
      </c>
      <c r="F613" t="s">
        <v>188</v>
      </c>
      <c r="G613" t="s">
        <v>2813</v>
      </c>
      <c r="H613" t="s">
        <v>2814</v>
      </c>
      <c r="I613" t="s">
        <v>26</v>
      </c>
      <c r="J613" t="s">
        <v>27</v>
      </c>
      <c r="K613" t="s">
        <v>815</v>
      </c>
      <c r="L613" t="s">
        <v>104</v>
      </c>
      <c r="M613">
        <v>75220</v>
      </c>
      <c r="N613" t="s">
        <v>105</v>
      </c>
      <c r="O613" t="s">
        <v>6109</v>
      </c>
      <c r="P613" t="s">
        <v>46</v>
      </c>
      <c r="Q613" t="s">
        <v>68</v>
      </c>
      <c r="R613" t="s">
        <v>6110</v>
      </c>
      <c r="S613">
        <v>5.9520000000000008</v>
      </c>
      <c r="T613">
        <v>1</v>
      </c>
      <c r="U613">
        <v>0.2</v>
      </c>
      <c r="V613">
        <v>0.37200000000000011</v>
      </c>
    </row>
    <row r="614" spans="1:22" x14ac:dyDescent="0.3">
      <c r="A614">
        <v>2913</v>
      </c>
      <c r="B614" t="s">
        <v>6101</v>
      </c>
      <c r="C614">
        <v>2011</v>
      </c>
      <c r="D614" s="11">
        <v>40710</v>
      </c>
      <c r="E614" s="11">
        <v>40715</v>
      </c>
      <c r="F614" t="s">
        <v>50</v>
      </c>
      <c r="G614" t="s">
        <v>2002</v>
      </c>
      <c r="H614" t="s">
        <v>2003</v>
      </c>
      <c r="I614" t="s">
        <v>26</v>
      </c>
      <c r="J614" t="s">
        <v>27</v>
      </c>
      <c r="K614" t="s">
        <v>6102</v>
      </c>
      <c r="L614" t="s">
        <v>267</v>
      </c>
      <c r="M614">
        <v>11550</v>
      </c>
      <c r="N614" t="s">
        <v>148</v>
      </c>
      <c r="O614" t="s">
        <v>6104</v>
      </c>
      <c r="P614" t="s">
        <v>46</v>
      </c>
      <c r="Q614" t="s">
        <v>68</v>
      </c>
      <c r="R614" t="s">
        <v>6105</v>
      </c>
      <c r="S614">
        <v>35</v>
      </c>
      <c r="T614">
        <v>4</v>
      </c>
      <c r="U614">
        <v>0</v>
      </c>
      <c r="V614">
        <v>10.499999999999996</v>
      </c>
    </row>
    <row r="615" spans="1:22" x14ac:dyDescent="0.3">
      <c r="A615">
        <v>2897</v>
      </c>
      <c r="B615" t="s">
        <v>6085</v>
      </c>
      <c r="C615">
        <v>2011</v>
      </c>
      <c r="D615" s="11">
        <v>40632</v>
      </c>
      <c r="E615" s="11">
        <v>40636</v>
      </c>
      <c r="F615" t="s">
        <v>50</v>
      </c>
      <c r="G615" t="s">
        <v>290</v>
      </c>
      <c r="H615" t="s">
        <v>291</v>
      </c>
      <c r="I615" t="s">
        <v>26</v>
      </c>
      <c r="J615" t="s">
        <v>27</v>
      </c>
      <c r="K615" t="s">
        <v>1173</v>
      </c>
      <c r="L615" t="s">
        <v>267</v>
      </c>
      <c r="M615">
        <v>11561</v>
      </c>
      <c r="N615" t="s">
        <v>148</v>
      </c>
      <c r="O615" t="s">
        <v>4245</v>
      </c>
      <c r="P615" t="s">
        <v>46</v>
      </c>
      <c r="Q615" t="s">
        <v>68</v>
      </c>
      <c r="R615" t="s">
        <v>4246</v>
      </c>
      <c r="S615">
        <v>49.65</v>
      </c>
      <c r="T615">
        <v>5</v>
      </c>
      <c r="U615">
        <v>0</v>
      </c>
      <c r="V615">
        <v>20.853000000000002</v>
      </c>
    </row>
    <row r="616" spans="1:22" x14ac:dyDescent="0.3">
      <c r="A616">
        <v>2887</v>
      </c>
      <c r="B616" t="s">
        <v>6072</v>
      </c>
      <c r="C616">
        <v>2014</v>
      </c>
      <c r="D616" s="11">
        <v>41992</v>
      </c>
      <c r="E616" s="11">
        <v>41993</v>
      </c>
      <c r="F616" t="s">
        <v>188</v>
      </c>
      <c r="G616" t="s">
        <v>1827</v>
      </c>
      <c r="H616" t="s">
        <v>1828</v>
      </c>
      <c r="I616" t="s">
        <v>26</v>
      </c>
      <c r="J616" t="s">
        <v>27</v>
      </c>
      <c r="K616" t="s">
        <v>42</v>
      </c>
      <c r="L616" t="s">
        <v>43</v>
      </c>
      <c r="M616">
        <v>90008</v>
      </c>
      <c r="N616" t="s">
        <v>44</v>
      </c>
      <c r="O616" t="s">
        <v>1756</v>
      </c>
      <c r="P616" t="s">
        <v>46</v>
      </c>
      <c r="Q616" t="s">
        <v>68</v>
      </c>
      <c r="R616" t="s">
        <v>1757</v>
      </c>
      <c r="S616">
        <v>6.63</v>
      </c>
      <c r="T616">
        <v>3</v>
      </c>
      <c r="U616">
        <v>0</v>
      </c>
      <c r="V616">
        <v>1.7901</v>
      </c>
    </row>
    <row r="617" spans="1:22" x14ac:dyDescent="0.3">
      <c r="A617">
        <v>2879</v>
      </c>
      <c r="B617" t="s">
        <v>6065</v>
      </c>
      <c r="C617">
        <v>2013</v>
      </c>
      <c r="D617" s="11">
        <v>41289</v>
      </c>
      <c r="E617" s="11">
        <v>41293</v>
      </c>
      <c r="F617" t="s">
        <v>50</v>
      </c>
      <c r="G617" t="s">
        <v>5928</v>
      </c>
      <c r="H617" t="s">
        <v>5929</v>
      </c>
      <c r="I617" t="s">
        <v>102</v>
      </c>
      <c r="J617" t="s">
        <v>27</v>
      </c>
      <c r="K617" t="s">
        <v>787</v>
      </c>
      <c r="L617" t="s">
        <v>788</v>
      </c>
      <c r="M617">
        <v>7090</v>
      </c>
      <c r="N617" t="s">
        <v>148</v>
      </c>
      <c r="O617" t="s">
        <v>1468</v>
      </c>
      <c r="P617" t="s">
        <v>46</v>
      </c>
      <c r="Q617" t="s">
        <v>68</v>
      </c>
      <c r="R617" t="s">
        <v>1469</v>
      </c>
      <c r="S617">
        <v>4.66</v>
      </c>
      <c r="T617">
        <v>2</v>
      </c>
      <c r="U617">
        <v>0</v>
      </c>
      <c r="V617">
        <v>1.3513999999999995</v>
      </c>
    </row>
    <row r="618" spans="1:22" x14ac:dyDescent="0.3">
      <c r="A618">
        <v>2873</v>
      </c>
      <c r="B618" t="s">
        <v>6061</v>
      </c>
      <c r="C618">
        <v>2014</v>
      </c>
      <c r="D618" s="11">
        <v>41806</v>
      </c>
      <c r="E618" s="11">
        <v>41811</v>
      </c>
      <c r="F618" t="s">
        <v>50</v>
      </c>
      <c r="G618" t="s">
        <v>4888</v>
      </c>
      <c r="H618" t="s">
        <v>4889</v>
      </c>
      <c r="I618" t="s">
        <v>26</v>
      </c>
      <c r="J618" t="s">
        <v>27</v>
      </c>
      <c r="K618" t="s">
        <v>42</v>
      </c>
      <c r="L618" t="s">
        <v>43</v>
      </c>
      <c r="M618">
        <v>90036</v>
      </c>
      <c r="N618" t="s">
        <v>44</v>
      </c>
      <c r="O618" t="s">
        <v>1264</v>
      </c>
      <c r="P618" t="s">
        <v>46</v>
      </c>
      <c r="Q618" t="s">
        <v>68</v>
      </c>
      <c r="R618" t="s">
        <v>1265</v>
      </c>
      <c r="S618">
        <v>4.26</v>
      </c>
      <c r="T618">
        <v>1</v>
      </c>
      <c r="U618">
        <v>0</v>
      </c>
      <c r="V618">
        <v>1.7465999999999999</v>
      </c>
    </row>
    <row r="619" spans="1:22" x14ac:dyDescent="0.3">
      <c r="A619">
        <v>2866</v>
      </c>
      <c r="B619" t="s">
        <v>6052</v>
      </c>
      <c r="C619">
        <v>2014</v>
      </c>
      <c r="D619" s="11">
        <v>41865</v>
      </c>
      <c r="E619" s="11">
        <v>41865</v>
      </c>
      <c r="F619" t="s">
        <v>1290</v>
      </c>
      <c r="G619" t="s">
        <v>2266</v>
      </c>
      <c r="H619" t="s">
        <v>2267</v>
      </c>
      <c r="I619" t="s">
        <v>26</v>
      </c>
      <c r="J619" t="s">
        <v>27</v>
      </c>
      <c r="K619" t="s">
        <v>127</v>
      </c>
      <c r="L619" t="s">
        <v>43</v>
      </c>
      <c r="M619">
        <v>94122</v>
      </c>
      <c r="N619" t="s">
        <v>44</v>
      </c>
      <c r="O619" t="s">
        <v>1561</v>
      </c>
      <c r="P619" t="s">
        <v>46</v>
      </c>
      <c r="Q619" t="s">
        <v>68</v>
      </c>
      <c r="R619" t="s">
        <v>1562</v>
      </c>
      <c r="S619">
        <v>59.519999999999996</v>
      </c>
      <c r="T619">
        <v>3</v>
      </c>
      <c r="U619">
        <v>0</v>
      </c>
      <c r="V619">
        <v>15.475200000000001</v>
      </c>
    </row>
    <row r="620" spans="1:22" x14ac:dyDescent="0.3">
      <c r="A620">
        <v>2846</v>
      </c>
      <c r="B620" t="s">
        <v>6026</v>
      </c>
      <c r="C620">
        <v>2014</v>
      </c>
      <c r="D620" s="11">
        <v>41961</v>
      </c>
      <c r="E620" s="11">
        <v>41964</v>
      </c>
      <c r="F620" t="s">
        <v>188</v>
      </c>
      <c r="G620" t="s">
        <v>1655</v>
      </c>
      <c r="H620" t="s">
        <v>1656</v>
      </c>
      <c r="I620" t="s">
        <v>26</v>
      </c>
      <c r="J620" t="s">
        <v>27</v>
      </c>
      <c r="K620" t="s">
        <v>4096</v>
      </c>
      <c r="L620" t="s">
        <v>1245</v>
      </c>
      <c r="M620">
        <v>2149</v>
      </c>
      <c r="N620" t="s">
        <v>148</v>
      </c>
      <c r="O620" t="s">
        <v>875</v>
      </c>
      <c r="P620" t="s">
        <v>46</v>
      </c>
      <c r="Q620" t="s">
        <v>68</v>
      </c>
      <c r="R620" t="s">
        <v>876</v>
      </c>
      <c r="S620">
        <v>50.94</v>
      </c>
      <c r="T620">
        <v>3</v>
      </c>
      <c r="U620">
        <v>0</v>
      </c>
      <c r="V620">
        <v>14.263200000000001</v>
      </c>
    </row>
    <row r="621" spans="1:22" x14ac:dyDescent="0.3">
      <c r="A621">
        <v>2834</v>
      </c>
      <c r="B621" t="s">
        <v>6011</v>
      </c>
      <c r="C621">
        <v>2014</v>
      </c>
      <c r="D621" s="11">
        <v>41666</v>
      </c>
      <c r="E621" s="11">
        <v>41671</v>
      </c>
      <c r="F621" t="s">
        <v>23</v>
      </c>
      <c r="G621" t="s">
        <v>6012</v>
      </c>
      <c r="H621" t="s">
        <v>6013</v>
      </c>
      <c r="I621" t="s">
        <v>41</v>
      </c>
      <c r="J621" t="s">
        <v>27</v>
      </c>
      <c r="K621" t="s">
        <v>5893</v>
      </c>
      <c r="L621" t="s">
        <v>358</v>
      </c>
      <c r="M621">
        <v>35244</v>
      </c>
      <c r="N621" t="s">
        <v>30</v>
      </c>
      <c r="O621" t="s">
        <v>640</v>
      </c>
      <c r="P621" t="s">
        <v>46</v>
      </c>
      <c r="Q621" t="s">
        <v>68</v>
      </c>
      <c r="R621" t="s">
        <v>641</v>
      </c>
      <c r="S621">
        <v>15.469999999999999</v>
      </c>
      <c r="T621">
        <v>7</v>
      </c>
      <c r="U621">
        <v>0</v>
      </c>
      <c r="V621">
        <v>4.1768999999999998</v>
      </c>
    </row>
    <row r="622" spans="1:22" x14ac:dyDescent="0.3">
      <c r="A622">
        <v>2823</v>
      </c>
      <c r="B622" t="s">
        <v>5999</v>
      </c>
      <c r="C622">
        <v>2014</v>
      </c>
      <c r="D622" s="11">
        <v>41901</v>
      </c>
      <c r="E622" s="11">
        <v>41903</v>
      </c>
      <c r="F622" t="s">
        <v>188</v>
      </c>
      <c r="G622" t="s">
        <v>3535</v>
      </c>
      <c r="H622" t="s">
        <v>3536</v>
      </c>
      <c r="I622" t="s">
        <v>26</v>
      </c>
      <c r="J622" t="s">
        <v>27</v>
      </c>
      <c r="K622" t="s">
        <v>1127</v>
      </c>
      <c r="L622" t="s">
        <v>104</v>
      </c>
      <c r="M622">
        <v>76017</v>
      </c>
      <c r="N622" t="s">
        <v>105</v>
      </c>
      <c r="O622" t="s">
        <v>1232</v>
      </c>
      <c r="P622" t="s">
        <v>46</v>
      </c>
      <c r="Q622" t="s">
        <v>68</v>
      </c>
      <c r="R622" t="s">
        <v>1233</v>
      </c>
      <c r="S622">
        <v>8.9280000000000008</v>
      </c>
      <c r="T622">
        <v>2</v>
      </c>
      <c r="U622">
        <v>0.2</v>
      </c>
      <c r="V622">
        <v>0.55799999999999894</v>
      </c>
    </row>
    <row r="623" spans="1:22" x14ac:dyDescent="0.3">
      <c r="A623">
        <v>2802</v>
      </c>
      <c r="B623" t="s">
        <v>5976</v>
      </c>
      <c r="C623">
        <v>2012</v>
      </c>
      <c r="D623" s="11">
        <v>41214</v>
      </c>
      <c r="E623" s="11">
        <v>41217</v>
      </c>
      <c r="F623" t="s">
        <v>188</v>
      </c>
      <c r="G623" t="s">
        <v>2626</v>
      </c>
      <c r="H623" t="s">
        <v>2627</v>
      </c>
      <c r="I623" t="s">
        <v>26</v>
      </c>
      <c r="J623" t="s">
        <v>27</v>
      </c>
      <c r="K623" t="s">
        <v>1976</v>
      </c>
      <c r="L623" t="s">
        <v>420</v>
      </c>
      <c r="M623">
        <v>97301</v>
      </c>
      <c r="N623" t="s">
        <v>44</v>
      </c>
      <c r="O623" t="s">
        <v>179</v>
      </c>
      <c r="P623" t="s">
        <v>46</v>
      </c>
      <c r="Q623" t="s">
        <v>68</v>
      </c>
      <c r="R623" t="s">
        <v>180</v>
      </c>
      <c r="S623">
        <v>7.88</v>
      </c>
      <c r="T623">
        <v>1</v>
      </c>
      <c r="U623">
        <v>0.2</v>
      </c>
      <c r="V623">
        <v>1.7730000000000004</v>
      </c>
    </row>
    <row r="624" spans="1:22" x14ac:dyDescent="0.3">
      <c r="A624">
        <v>2798</v>
      </c>
      <c r="B624" t="s">
        <v>5974</v>
      </c>
      <c r="C624">
        <v>2014</v>
      </c>
      <c r="D624" s="11">
        <v>41933</v>
      </c>
      <c r="E624" s="11">
        <v>41940</v>
      </c>
      <c r="F624" t="s">
        <v>50</v>
      </c>
      <c r="G624" t="s">
        <v>4112</v>
      </c>
      <c r="H624" t="s">
        <v>4113</v>
      </c>
      <c r="I624" t="s">
        <v>26</v>
      </c>
      <c r="J624" t="s">
        <v>27</v>
      </c>
      <c r="K624" t="s">
        <v>5141</v>
      </c>
      <c r="L624" t="s">
        <v>1707</v>
      </c>
      <c r="M624">
        <v>72209</v>
      </c>
      <c r="N624" t="s">
        <v>30</v>
      </c>
      <c r="O624" t="s">
        <v>4864</v>
      </c>
      <c r="P624" t="s">
        <v>46</v>
      </c>
      <c r="Q624" t="s">
        <v>68</v>
      </c>
      <c r="R624" t="s">
        <v>4865</v>
      </c>
      <c r="S624">
        <v>13.36</v>
      </c>
      <c r="T624">
        <v>4</v>
      </c>
      <c r="U624">
        <v>0</v>
      </c>
      <c r="V624">
        <v>4.1415999999999986</v>
      </c>
    </row>
    <row r="625" spans="1:22" x14ac:dyDescent="0.3">
      <c r="A625">
        <v>2789</v>
      </c>
      <c r="B625" t="s">
        <v>5969</v>
      </c>
      <c r="C625">
        <v>2011</v>
      </c>
      <c r="D625" s="11">
        <v>40879</v>
      </c>
      <c r="E625" s="11">
        <v>40883</v>
      </c>
      <c r="F625" t="s">
        <v>50</v>
      </c>
      <c r="G625" t="s">
        <v>4733</v>
      </c>
      <c r="H625" t="s">
        <v>4734</v>
      </c>
      <c r="I625" t="s">
        <v>41</v>
      </c>
      <c r="J625" t="s">
        <v>27</v>
      </c>
      <c r="K625" t="s">
        <v>5970</v>
      </c>
      <c r="L625" t="s">
        <v>104</v>
      </c>
      <c r="M625">
        <v>78415</v>
      </c>
      <c r="N625" t="s">
        <v>105</v>
      </c>
      <c r="O625" t="s">
        <v>586</v>
      </c>
      <c r="P625" t="s">
        <v>46</v>
      </c>
      <c r="Q625" t="s">
        <v>68</v>
      </c>
      <c r="R625" t="s">
        <v>587</v>
      </c>
      <c r="S625">
        <v>16.463999999999999</v>
      </c>
      <c r="T625">
        <v>7</v>
      </c>
      <c r="U625">
        <v>0.2</v>
      </c>
      <c r="V625">
        <v>1.4406000000000008</v>
      </c>
    </row>
    <row r="626" spans="1:22" x14ac:dyDescent="0.3">
      <c r="A626">
        <v>2782</v>
      </c>
      <c r="B626" t="s">
        <v>5960</v>
      </c>
      <c r="C626">
        <v>2014</v>
      </c>
      <c r="D626" s="11">
        <v>41964</v>
      </c>
      <c r="E626" s="11">
        <v>41971</v>
      </c>
      <c r="F626" t="s">
        <v>50</v>
      </c>
      <c r="G626" t="s">
        <v>5793</v>
      </c>
      <c r="H626" t="s">
        <v>5794</v>
      </c>
      <c r="I626" t="s">
        <v>26</v>
      </c>
      <c r="J626" t="s">
        <v>27</v>
      </c>
      <c r="K626" t="s">
        <v>932</v>
      </c>
      <c r="L626" t="s">
        <v>229</v>
      </c>
      <c r="M626">
        <v>55044</v>
      </c>
      <c r="N626" t="s">
        <v>105</v>
      </c>
      <c r="O626" t="s">
        <v>881</v>
      </c>
      <c r="P626" t="s">
        <v>46</v>
      </c>
      <c r="Q626" t="s">
        <v>68</v>
      </c>
      <c r="R626" t="s">
        <v>882</v>
      </c>
      <c r="S626">
        <v>22</v>
      </c>
      <c r="T626">
        <v>10</v>
      </c>
      <c r="U626">
        <v>0</v>
      </c>
      <c r="V626">
        <v>9.6800000000000015</v>
      </c>
    </row>
    <row r="627" spans="1:22" x14ac:dyDescent="0.3">
      <c r="A627">
        <v>626</v>
      </c>
      <c r="B627" t="s">
        <v>2056</v>
      </c>
      <c r="C627">
        <v>2012</v>
      </c>
      <c r="D627" s="11">
        <v>41242</v>
      </c>
      <c r="E627" s="1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
      <c r="A628">
        <v>2753</v>
      </c>
      <c r="B628" t="s">
        <v>5920</v>
      </c>
      <c r="C628">
        <v>2012</v>
      </c>
      <c r="D628" s="11">
        <v>41016</v>
      </c>
      <c r="E628" s="11">
        <v>41020</v>
      </c>
      <c r="F628" t="s">
        <v>50</v>
      </c>
      <c r="G628" t="s">
        <v>5921</v>
      </c>
      <c r="H628" t="s">
        <v>5922</v>
      </c>
      <c r="I628" t="s">
        <v>26</v>
      </c>
      <c r="J628" t="s">
        <v>27</v>
      </c>
      <c r="K628" t="s">
        <v>127</v>
      </c>
      <c r="L628" t="s">
        <v>43</v>
      </c>
      <c r="M628">
        <v>94122</v>
      </c>
      <c r="N628" t="s">
        <v>44</v>
      </c>
      <c r="O628" t="s">
        <v>4223</v>
      </c>
      <c r="P628" t="s">
        <v>46</v>
      </c>
      <c r="Q628" t="s">
        <v>68</v>
      </c>
      <c r="R628" t="s">
        <v>4224</v>
      </c>
      <c r="S628">
        <v>5.56</v>
      </c>
      <c r="T628">
        <v>2</v>
      </c>
      <c r="U628">
        <v>0</v>
      </c>
      <c r="V628">
        <v>2.2239999999999998</v>
      </c>
    </row>
    <row r="629" spans="1:22" x14ac:dyDescent="0.3">
      <c r="A629">
        <v>2734</v>
      </c>
      <c r="B629" t="s">
        <v>5886</v>
      </c>
      <c r="C629">
        <v>2011</v>
      </c>
      <c r="D629" s="11">
        <v>40726</v>
      </c>
      <c r="E629" s="11">
        <v>40730</v>
      </c>
      <c r="F629" t="s">
        <v>50</v>
      </c>
      <c r="G629" t="s">
        <v>156</v>
      </c>
      <c r="H629" t="s">
        <v>157</v>
      </c>
      <c r="I629" t="s">
        <v>26</v>
      </c>
      <c r="J629" t="s">
        <v>27</v>
      </c>
      <c r="K629" t="s">
        <v>2126</v>
      </c>
      <c r="L629" t="s">
        <v>788</v>
      </c>
      <c r="M629">
        <v>7060</v>
      </c>
      <c r="N629" t="s">
        <v>148</v>
      </c>
      <c r="O629" t="s">
        <v>3118</v>
      </c>
      <c r="P629" t="s">
        <v>46</v>
      </c>
      <c r="Q629" t="s">
        <v>68</v>
      </c>
      <c r="R629" t="s">
        <v>3119</v>
      </c>
      <c r="S629">
        <v>5.58</v>
      </c>
      <c r="T629">
        <v>1</v>
      </c>
      <c r="U629">
        <v>0</v>
      </c>
      <c r="V629">
        <v>2.1762000000000001</v>
      </c>
    </row>
    <row r="630" spans="1:22" x14ac:dyDescent="0.3">
      <c r="A630">
        <v>2730</v>
      </c>
      <c r="B630" t="s">
        <v>5883</v>
      </c>
      <c r="C630">
        <v>2014</v>
      </c>
      <c r="D630" s="11">
        <v>41684</v>
      </c>
      <c r="E630" s="11">
        <v>41690</v>
      </c>
      <c r="F630" t="s">
        <v>50</v>
      </c>
      <c r="G630" t="s">
        <v>5884</v>
      </c>
      <c r="H630" t="s">
        <v>5885</v>
      </c>
      <c r="I630" t="s">
        <v>26</v>
      </c>
      <c r="J630" t="s">
        <v>27</v>
      </c>
      <c r="K630" t="s">
        <v>95</v>
      </c>
      <c r="L630" t="s">
        <v>96</v>
      </c>
      <c r="M630">
        <v>98105</v>
      </c>
      <c r="N630" t="s">
        <v>44</v>
      </c>
      <c r="O630" t="s">
        <v>640</v>
      </c>
      <c r="P630" t="s">
        <v>46</v>
      </c>
      <c r="Q630" t="s">
        <v>68</v>
      </c>
      <c r="R630" t="s">
        <v>641</v>
      </c>
      <c r="S630">
        <v>6.63</v>
      </c>
      <c r="T630">
        <v>3</v>
      </c>
      <c r="U630">
        <v>0</v>
      </c>
      <c r="V630">
        <v>1.7901</v>
      </c>
    </row>
    <row r="631" spans="1:22" x14ac:dyDescent="0.3">
      <c r="A631">
        <v>2715</v>
      </c>
      <c r="B631" t="s">
        <v>5864</v>
      </c>
      <c r="C631">
        <v>2012</v>
      </c>
      <c r="D631" s="11">
        <v>41244</v>
      </c>
      <c r="E631" s="11">
        <v>41249</v>
      </c>
      <c r="F631" t="s">
        <v>50</v>
      </c>
      <c r="G631" t="s">
        <v>3837</v>
      </c>
      <c r="H631" t="s">
        <v>3838</v>
      </c>
      <c r="I631" t="s">
        <v>102</v>
      </c>
      <c r="J631" t="s">
        <v>27</v>
      </c>
      <c r="K631" t="s">
        <v>95</v>
      </c>
      <c r="L631" t="s">
        <v>96</v>
      </c>
      <c r="M631">
        <v>98105</v>
      </c>
      <c r="N631" t="s">
        <v>44</v>
      </c>
      <c r="O631" t="s">
        <v>4223</v>
      </c>
      <c r="P631" t="s">
        <v>46</v>
      </c>
      <c r="Q631" t="s">
        <v>68</v>
      </c>
      <c r="R631" t="s">
        <v>4224</v>
      </c>
      <c r="S631">
        <v>13.899999999999999</v>
      </c>
      <c r="T631">
        <v>5</v>
      </c>
      <c r="U631">
        <v>0</v>
      </c>
      <c r="V631">
        <v>5.56</v>
      </c>
    </row>
    <row r="632" spans="1:22" x14ac:dyDescent="0.3">
      <c r="A632">
        <v>2713</v>
      </c>
      <c r="B632" t="s">
        <v>5861</v>
      </c>
      <c r="C632">
        <v>2014</v>
      </c>
      <c r="D632" s="11">
        <v>41850</v>
      </c>
      <c r="E632" s="11">
        <v>41853</v>
      </c>
      <c r="F632" t="s">
        <v>23</v>
      </c>
      <c r="G632" t="s">
        <v>2520</v>
      </c>
      <c r="H632" t="s">
        <v>2521</v>
      </c>
      <c r="I632" t="s">
        <v>26</v>
      </c>
      <c r="J632" t="s">
        <v>27</v>
      </c>
      <c r="K632" t="s">
        <v>276</v>
      </c>
      <c r="L632" t="s">
        <v>267</v>
      </c>
      <c r="M632">
        <v>12180</v>
      </c>
      <c r="N632" t="s">
        <v>148</v>
      </c>
      <c r="O632" t="s">
        <v>688</v>
      </c>
      <c r="P632" t="s">
        <v>46</v>
      </c>
      <c r="Q632" t="s">
        <v>68</v>
      </c>
      <c r="R632" t="s">
        <v>689</v>
      </c>
      <c r="S632">
        <v>60.12</v>
      </c>
      <c r="T632">
        <v>9</v>
      </c>
      <c r="U632">
        <v>0</v>
      </c>
      <c r="V632">
        <v>22.244399999999995</v>
      </c>
    </row>
    <row r="633" spans="1:22" x14ac:dyDescent="0.3">
      <c r="A633">
        <v>2700</v>
      </c>
      <c r="B633" t="s">
        <v>5840</v>
      </c>
      <c r="C633">
        <v>2011</v>
      </c>
      <c r="D633" s="11">
        <v>40620</v>
      </c>
      <c r="E633" s="11">
        <v>40625</v>
      </c>
      <c r="F633" t="s">
        <v>50</v>
      </c>
      <c r="G633" t="s">
        <v>5254</v>
      </c>
      <c r="H633" t="s">
        <v>5255</v>
      </c>
      <c r="I633" t="s">
        <v>102</v>
      </c>
      <c r="J633" t="s">
        <v>27</v>
      </c>
      <c r="K633" t="s">
        <v>1521</v>
      </c>
      <c r="L633" t="s">
        <v>54</v>
      </c>
      <c r="M633">
        <v>32216</v>
      </c>
      <c r="N633" t="s">
        <v>30</v>
      </c>
      <c r="O633" t="s">
        <v>5845</v>
      </c>
      <c r="P633" t="s">
        <v>46</v>
      </c>
      <c r="Q633" t="s">
        <v>68</v>
      </c>
      <c r="R633" t="s">
        <v>5846</v>
      </c>
      <c r="S633">
        <v>8.016</v>
      </c>
      <c r="T633">
        <v>3</v>
      </c>
      <c r="U633">
        <v>0.2</v>
      </c>
      <c r="V633">
        <v>1.0019999999999993</v>
      </c>
    </row>
    <row r="634" spans="1:22" x14ac:dyDescent="0.3">
      <c r="A634">
        <v>2690</v>
      </c>
      <c r="B634" t="s">
        <v>5827</v>
      </c>
      <c r="C634">
        <v>2011</v>
      </c>
      <c r="D634" s="11">
        <v>40724</v>
      </c>
      <c r="E634" s="11">
        <v>40726</v>
      </c>
      <c r="F634" t="s">
        <v>188</v>
      </c>
      <c r="G634" t="s">
        <v>1329</v>
      </c>
      <c r="H634" t="s">
        <v>1330</v>
      </c>
      <c r="I634" t="s">
        <v>26</v>
      </c>
      <c r="J634" t="s">
        <v>27</v>
      </c>
      <c r="K634" t="s">
        <v>303</v>
      </c>
      <c r="L634" t="s">
        <v>211</v>
      </c>
      <c r="M634">
        <v>60653</v>
      </c>
      <c r="N634" t="s">
        <v>105</v>
      </c>
      <c r="O634" t="s">
        <v>4810</v>
      </c>
      <c r="P634" t="s">
        <v>46</v>
      </c>
      <c r="Q634" t="s">
        <v>68</v>
      </c>
      <c r="R634" t="s">
        <v>4811</v>
      </c>
      <c r="S634">
        <v>5.2480000000000002</v>
      </c>
      <c r="T634">
        <v>4</v>
      </c>
      <c r="U634">
        <v>0.2</v>
      </c>
      <c r="V634">
        <v>1.6399999999999995</v>
      </c>
    </row>
    <row r="635" spans="1:22" x14ac:dyDescent="0.3">
      <c r="A635">
        <v>2676</v>
      </c>
      <c r="B635" t="s">
        <v>5808</v>
      </c>
      <c r="C635">
        <v>2014</v>
      </c>
      <c r="D635" s="11">
        <v>41971</v>
      </c>
      <c r="E635" s="11">
        <v>41976</v>
      </c>
      <c r="F635" t="s">
        <v>50</v>
      </c>
      <c r="G635" t="s">
        <v>1211</v>
      </c>
      <c r="H635" t="s">
        <v>1212</v>
      </c>
      <c r="I635" t="s">
        <v>26</v>
      </c>
      <c r="J635" t="s">
        <v>27</v>
      </c>
      <c r="K635" t="s">
        <v>2486</v>
      </c>
      <c r="L635" t="s">
        <v>88</v>
      </c>
      <c r="M635">
        <v>28806</v>
      </c>
      <c r="N635" t="s">
        <v>30</v>
      </c>
      <c r="O635" t="s">
        <v>3530</v>
      </c>
      <c r="P635" t="s">
        <v>46</v>
      </c>
      <c r="Q635" t="s">
        <v>68</v>
      </c>
      <c r="R635" t="s">
        <v>3531</v>
      </c>
      <c r="S635">
        <v>8.76</v>
      </c>
      <c r="T635">
        <v>5</v>
      </c>
      <c r="U635">
        <v>0.2</v>
      </c>
      <c r="V635">
        <v>0.76649999999999974</v>
      </c>
    </row>
    <row r="636" spans="1:22" x14ac:dyDescent="0.3">
      <c r="A636">
        <v>2640</v>
      </c>
      <c r="B636" t="s">
        <v>5758</v>
      </c>
      <c r="C636">
        <v>2014</v>
      </c>
      <c r="D636" s="11">
        <v>41803</v>
      </c>
      <c r="E636" s="11">
        <v>41809</v>
      </c>
      <c r="F636" t="s">
        <v>50</v>
      </c>
      <c r="G636" t="s">
        <v>5759</v>
      </c>
      <c r="H636" t="s">
        <v>5760</v>
      </c>
      <c r="I636" t="s">
        <v>26</v>
      </c>
      <c r="J636" t="s">
        <v>27</v>
      </c>
      <c r="K636" t="s">
        <v>266</v>
      </c>
      <c r="L636" t="s">
        <v>267</v>
      </c>
      <c r="M636">
        <v>10035</v>
      </c>
      <c r="N636" t="s">
        <v>148</v>
      </c>
      <c r="O636" t="s">
        <v>5763</v>
      </c>
      <c r="P636" t="s">
        <v>46</v>
      </c>
      <c r="Q636" t="s">
        <v>68</v>
      </c>
      <c r="R636" t="s">
        <v>5764</v>
      </c>
      <c r="S636">
        <v>64.14</v>
      </c>
      <c r="T636">
        <v>3</v>
      </c>
      <c r="U636">
        <v>0</v>
      </c>
      <c r="V636">
        <v>16.676400000000001</v>
      </c>
    </row>
    <row r="637" spans="1:22" x14ac:dyDescent="0.3">
      <c r="A637">
        <v>2619</v>
      </c>
      <c r="B637" t="s">
        <v>5732</v>
      </c>
      <c r="C637">
        <v>2014</v>
      </c>
      <c r="D637" s="11">
        <v>41996</v>
      </c>
      <c r="E637" s="11">
        <v>42000</v>
      </c>
      <c r="F637" t="s">
        <v>50</v>
      </c>
      <c r="G637" t="s">
        <v>4086</v>
      </c>
      <c r="H637" t="s">
        <v>4087</v>
      </c>
      <c r="I637" t="s">
        <v>41</v>
      </c>
      <c r="J637" t="s">
        <v>27</v>
      </c>
      <c r="K637" t="s">
        <v>667</v>
      </c>
      <c r="L637" t="s">
        <v>668</v>
      </c>
      <c r="M637">
        <v>88220</v>
      </c>
      <c r="N637" t="s">
        <v>44</v>
      </c>
      <c r="O637" t="s">
        <v>1505</v>
      </c>
      <c r="P637" t="s">
        <v>46</v>
      </c>
      <c r="Q637" t="s">
        <v>68</v>
      </c>
      <c r="R637" t="s">
        <v>1506</v>
      </c>
      <c r="S637">
        <v>4.17</v>
      </c>
      <c r="T637">
        <v>3</v>
      </c>
      <c r="U637">
        <v>0</v>
      </c>
      <c r="V637">
        <v>1.0841999999999998</v>
      </c>
    </row>
    <row r="638" spans="1:22" x14ac:dyDescent="0.3">
      <c r="A638">
        <v>2607</v>
      </c>
      <c r="B638" t="s">
        <v>5717</v>
      </c>
      <c r="C638">
        <v>2013</v>
      </c>
      <c r="D638" s="11">
        <v>41338</v>
      </c>
      <c r="E638" s="11">
        <v>41344</v>
      </c>
      <c r="F638" t="s">
        <v>50</v>
      </c>
      <c r="G638" t="s">
        <v>3763</v>
      </c>
      <c r="H638" t="s">
        <v>3764</v>
      </c>
      <c r="I638" t="s">
        <v>102</v>
      </c>
      <c r="J638" t="s">
        <v>27</v>
      </c>
      <c r="K638" t="s">
        <v>947</v>
      </c>
      <c r="L638" t="s">
        <v>43</v>
      </c>
      <c r="M638">
        <v>92024</v>
      </c>
      <c r="N638" t="s">
        <v>44</v>
      </c>
      <c r="O638" t="s">
        <v>5718</v>
      </c>
      <c r="P638" t="s">
        <v>46</v>
      </c>
      <c r="Q638" t="s">
        <v>68</v>
      </c>
      <c r="R638" t="s">
        <v>5719</v>
      </c>
      <c r="S638">
        <v>16.989999999999998</v>
      </c>
      <c r="T638">
        <v>1</v>
      </c>
      <c r="U638">
        <v>0</v>
      </c>
      <c r="V638">
        <v>4.9270999999999976</v>
      </c>
    </row>
    <row r="639" spans="1:22" x14ac:dyDescent="0.3">
      <c r="A639">
        <v>2572</v>
      </c>
      <c r="B639" t="s">
        <v>5674</v>
      </c>
      <c r="C639">
        <v>2014</v>
      </c>
      <c r="D639" s="11">
        <v>41837</v>
      </c>
      <c r="E639" s="11">
        <v>41842</v>
      </c>
      <c r="F639" t="s">
        <v>50</v>
      </c>
      <c r="G639" t="s">
        <v>785</v>
      </c>
      <c r="H639" t="s">
        <v>786</v>
      </c>
      <c r="I639" t="s">
        <v>102</v>
      </c>
      <c r="J639" t="s">
        <v>27</v>
      </c>
      <c r="K639" t="s">
        <v>5675</v>
      </c>
      <c r="L639" t="s">
        <v>211</v>
      </c>
      <c r="M639">
        <v>60098</v>
      </c>
      <c r="N639" t="s">
        <v>105</v>
      </c>
      <c r="O639" t="s">
        <v>3320</v>
      </c>
      <c r="P639" t="s">
        <v>46</v>
      </c>
      <c r="Q639" t="s">
        <v>68</v>
      </c>
      <c r="R639" t="s">
        <v>3321</v>
      </c>
      <c r="S639">
        <v>2.9120000000000004</v>
      </c>
      <c r="T639">
        <v>2</v>
      </c>
      <c r="U639">
        <v>0.2</v>
      </c>
      <c r="V639">
        <v>0.90999999999999981</v>
      </c>
    </row>
    <row r="640" spans="1:22" x14ac:dyDescent="0.3">
      <c r="A640">
        <v>2571</v>
      </c>
      <c r="B640" t="s">
        <v>5673</v>
      </c>
      <c r="C640">
        <v>2014</v>
      </c>
      <c r="D640" s="11">
        <v>42001</v>
      </c>
      <c r="E640" s="11">
        <v>42001</v>
      </c>
      <c r="F640" t="s">
        <v>1290</v>
      </c>
      <c r="G640" t="s">
        <v>958</v>
      </c>
      <c r="H640" t="s">
        <v>959</v>
      </c>
      <c r="I640" t="s">
        <v>41</v>
      </c>
      <c r="J640" t="s">
        <v>27</v>
      </c>
      <c r="K640" t="s">
        <v>606</v>
      </c>
      <c r="L640" t="s">
        <v>498</v>
      </c>
      <c r="M640">
        <v>43055</v>
      </c>
      <c r="N640" t="s">
        <v>148</v>
      </c>
      <c r="O640" t="s">
        <v>679</v>
      </c>
      <c r="P640" t="s">
        <v>46</v>
      </c>
      <c r="Q640" t="s">
        <v>68</v>
      </c>
      <c r="R640" t="s">
        <v>680</v>
      </c>
      <c r="S640">
        <v>13.247999999999999</v>
      </c>
      <c r="T640">
        <v>4</v>
      </c>
      <c r="U640">
        <v>0.2</v>
      </c>
      <c r="V640">
        <v>3.6431999999999998</v>
      </c>
    </row>
    <row r="641" spans="1:22" x14ac:dyDescent="0.3">
      <c r="A641">
        <v>2548</v>
      </c>
      <c r="B641" t="s">
        <v>5641</v>
      </c>
      <c r="C641">
        <v>2012</v>
      </c>
      <c r="D641" s="11">
        <v>41137</v>
      </c>
      <c r="E641" s="11">
        <v>41143</v>
      </c>
      <c r="F641" t="s">
        <v>50</v>
      </c>
      <c r="G641" t="s">
        <v>5570</v>
      </c>
      <c r="H641" t="s">
        <v>5571</v>
      </c>
      <c r="I641" t="s">
        <v>26</v>
      </c>
      <c r="J641" t="s">
        <v>27</v>
      </c>
      <c r="K641" t="s">
        <v>544</v>
      </c>
      <c r="L641" t="s">
        <v>310</v>
      </c>
      <c r="M641">
        <v>85023</v>
      </c>
      <c r="N641" t="s">
        <v>44</v>
      </c>
      <c r="O641" t="s">
        <v>3233</v>
      </c>
      <c r="P641" t="s">
        <v>46</v>
      </c>
      <c r="Q641" t="s">
        <v>68</v>
      </c>
      <c r="R641" t="s">
        <v>3234</v>
      </c>
      <c r="S641">
        <v>2.3039999999999998</v>
      </c>
      <c r="T641">
        <v>1</v>
      </c>
      <c r="U641">
        <v>0.2</v>
      </c>
      <c r="V641">
        <v>0.25919999999999999</v>
      </c>
    </row>
    <row r="642" spans="1:22" x14ac:dyDescent="0.3">
      <c r="A642">
        <v>2525</v>
      </c>
      <c r="B642" t="s">
        <v>5614</v>
      </c>
      <c r="C642">
        <v>2012</v>
      </c>
      <c r="D642" s="11">
        <v>41005</v>
      </c>
      <c r="E642" s="11">
        <v>41009</v>
      </c>
      <c r="F642" t="s">
        <v>50</v>
      </c>
      <c r="G642" t="s">
        <v>5615</v>
      </c>
      <c r="H642" t="s">
        <v>5616</v>
      </c>
      <c r="I642" t="s">
        <v>26</v>
      </c>
      <c r="J642" t="s">
        <v>27</v>
      </c>
      <c r="K642" t="s">
        <v>184</v>
      </c>
      <c r="L642" t="s">
        <v>104</v>
      </c>
      <c r="M642">
        <v>77041</v>
      </c>
      <c r="N642" t="s">
        <v>105</v>
      </c>
      <c r="O642" t="s">
        <v>1987</v>
      </c>
      <c r="P642" t="s">
        <v>46</v>
      </c>
      <c r="Q642" t="s">
        <v>68</v>
      </c>
      <c r="R642" t="s">
        <v>1988</v>
      </c>
      <c r="S642">
        <v>42.047999999999995</v>
      </c>
      <c r="T642">
        <v>9</v>
      </c>
      <c r="U642">
        <v>0.2</v>
      </c>
      <c r="V642">
        <v>5.2559999999999985</v>
      </c>
    </row>
    <row r="643" spans="1:22" x14ac:dyDescent="0.3">
      <c r="A643">
        <v>2488</v>
      </c>
      <c r="B643" t="s">
        <v>5556</v>
      </c>
      <c r="C643">
        <v>2012</v>
      </c>
      <c r="D643" s="11">
        <v>40910</v>
      </c>
      <c r="E643" s="11">
        <v>40912</v>
      </c>
      <c r="F643" t="s">
        <v>23</v>
      </c>
      <c r="G643" t="s">
        <v>995</v>
      </c>
      <c r="H643" t="s">
        <v>996</v>
      </c>
      <c r="I643" t="s">
        <v>41</v>
      </c>
      <c r="J643" t="s">
        <v>27</v>
      </c>
      <c r="K643" t="s">
        <v>606</v>
      </c>
      <c r="L643" t="s">
        <v>245</v>
      </c>
      <c r="M643">
        <v>19711</v>
      </c>
      <c r="N643" t="s">
        <v>148</v>
      </c>
      <c r="O643" t="s">
        <v>5559</v>
      </c>
      <c r="P643" t="s">
        <v>46</v>
      </c>
      <c r="Q643" t="s">
        <v>68</v>
      </c>
      <c r="R643" t="s">
        <v>5560</v>
      </c>
      <c r="S643">
        <v>9.84</v>
      </c>
      <c r="T643">
        <v>3</v>
      </c>
      <c r="U643">
        <v>0</v>
      </c>
      <c r="V643">
        <v>2.6568000000000005</v>
      </c>
    </row>
    <row r="644" spans="1:22" x14ac:dyDescent="0.3">
      <c r="A644">
        <v>2486</v>
      </c>
      <c r="B644" t="s">
        <v>5553</v>
      </c>
      <c r="C644">
        <v>2014</v>
      </c>
      <c r="D644" s="11">
        <v>41880</v>
      </c>
      <c r="E644" s="11">
        <v>41886</v>
      </c>
      <c r="F644" t="s">
        <v>50</v>
      </c>
      <c r="G644" t="s">
        <v>5338</v>
      </c>
      <c r="H644" t="s">
        <v>5339</v>
      </c>
      <c r="I644" t="s">
        <v>102</v>
      </c>
      <c r="J644" t="s">
        <v>27</v>
      </c>
      <c r="K644" t="s">
        <v>95</v>
      </c>
      <c r="L644" t="s">
        <v>96</v>
      </c>
      <c r="M644">
        <v>98105</v>
      </c>
      <c r="N644" t="s">
        <v>44</v>
      </c>
      <c r="O644" t="s">
        <v>1739</v>
      </c>
      <c r="P644" t="s">
        <v>46</v>
      </c>
      <c r="Q644" t="s">
        <v>68</v>
      </c>
      <c r="R644" t="s">
        <v>1740</v>
      </c>
      <c r="S644">
        <v>5.56</v>
      </c>
      <c r="T644">
        <v>2</v>
      </c>
      <c r="U644">
        <v>0</v>
      </c>
      <c r="V644">
        <v>1.4455999999999998</v>
      </c>
    </row>
    <row r="645" spans="1:22" x14ac:dyDescent="0.3">
      <c r="A645">
        <v>2479</v>
      </c>
      <c r="B645" t="s">
        <v>5548</v>
      </c>
      <c r="C645">
        <v>2011</v>
      </c>
      <c r="D645" s="11">
        <v>40799</v>
      </c>
      <c r="E645" s="11">
        <v>40805</v>
      </c>
      <c r="F645" t="s">
        <v>50</v>
      </c>
      <c r="G645" t="s">
        <v>3535</v>
      </c>
      <c r="H645" t="s">
        <v>3536</v>
      </c>
      <c r="I645" t="s">
        <v>26</v>
      </c>
      <c r="J645" t="s">
        <v>27</v>
      </c>
      <c r="K645" t="s">
        <v>266</v>
      </c>
      <c r="L645" t="s">
        <v>267</v>
      </c>
      <c r="M645">
        <v>10011</v>
      </c>
      <c r="N645" t="s">
        <v>148</v>
      </c>
      <c r="O645" t="s">
        <v>67</v>
      </c>
      <c r="P645" t="s">
        <v>46</v>
      </c>
      <c r="Q645" t="s">
        <v>68</v>
      </c>
      <c r="R645" t="s">
        <v>69</v>
      </c>
      <c r="S645">
        <v>5.46</v>
      </c>
      <c r="T645">
        <v>3</v>
      </c>
      <c r="U645">
        <v>0</v>
      </c>
      <c r="V645">
        <v>1.4742000000000002</v>
      </c>
    </row>
    <row r="646" spans="1:22" x14ac:dyDescent="0.3">
      <c r="A646">
        <v>2458</v>
      </c>
      <c r="B646" t="s">
        <v>5518</v>
      </c>
      <c r="C646">
        <v>2014</v>
      </c>
      <c r="D646" s="11">
        <v>41716</v>
      </c>
      <c r="E646" s="11">
        <v>41721</v>
      </c>
      <c r="F646" t="s">
        <v>23</v>
      </c>
      <c r="G646" t="s">
        <v>5194</v>
      </c>
      <c r="H646" t="s">
        <v>5195</v>
      </c>
      <c r="I646" t="s">
        <v>26</v>
      </c>
      <c r="J646" t="s">
        <v>27</v>
      </c>
      <c r="K646" t="s">
        <v>266</v>
      </c>
      <c r="L646" t="s">
        <v>267</v>
      </c>
      <c r="M646">
        <v>10011</v>
      </c>
      <c r="N646" t="s">
        <v>148</v>
      </c>
      <c r="O646" t="s">
        <v>179</v>
      </c>
      <c r="P646" t="s">
        <v>46</v>
      </c>
      <c r="Q646" t="s">
        <v>68</v>
      </c>
      <c r="R646" t="s">
        <v>180</v>
      </c>
      <c r="S646">
        <v>59.099999999999994</v>
      </c>
      <c r="T646">
        <v>6</v>
      </c>
      <c r="U646">
        <v>0</v>
      </c>
      <c r="V646">
        <v>22.458000000000002</v>
      </c>
    </row>
    <row r="647" spans="1:22" x14ac:dyDescent="0.3">
      <c r="A647">
        <v>2408</v>
      </c>
      <c r="B647" t="s">
        <v>5451</v>
      </c>
      <c r="C647">
        <v>2014</v>
      </c>
      <c r="D647" s="11">
        <v>41660</v>
      </c>
      <c r="E647" s="11">
        <v>41665</v>
      </c>
      <c r="F647" t="s">
        <v>50</v>
      </c>
      <c r="G647" t="s">
        <v>5452</v>
      </c>
      <c r="H647" t="s">
        <v>5453</v>
      </c>
      <c r="I647" t="s">
        <v>26</v>
      </c>
      <c r="J647" t="s">
        <v>27</v>
      </c>
      <c r="K647" t="s">
        <v>127</v>
      </c>
      <c r="L647" t="s">
        <v>43</v>
      </c>
      <c r="M647">
        <v>94122</v>
      </c>
      <c r="N647" t="s">
        <v>44</v>
      </c>
      <c r="O647" t="s">
        <v>4640</v>
      </c>
      <c r="P647" t="s">
        <v>46</v>
      </c>
      <c r="Q647" t="s">
        <v>68</v>
      </c>
      <c r="R647" t="s">
        <v>186</v>
      </c>
      <c r="S647">
        <v>24.2</v>
      </c>
      <c r="T647">
        <v>5</v>
      </c>
      <c r="U647">
        <v>0</v>
      </c>
      <c r="V647">
        <v>7.9859999999999998</v>
      </c>
    </row>
    <row r="648" spans="1:22" x14ac:dyDescent="0.3">
      <c r="A648">
        <v>2399</v>
      </c>
      <c r="B648" t="s">
        <v>5444</v>
      </c>
      <c r="C648">
        <v>2014</v>
      </c>
      <c r="D648" s="11">
        <v>41866</v>
      </c>
      <c r="E648" s="11">
        <v>41868</v>
      </c>
      <c r="F648" t="s">
        <v>23</v>
      </c>
      <c r="G648" t="s">
        <v>3486</v>
      </c>
      <c r="H648" t="s">
        <v>3487</v>
      </c>
      <c r="I648" t="s">
        <v>26</v>
      </c>
      <c r="J648" t="s">
        <v>27</v>
      </c>
      <c r="K648" t="s">
        <v>127</v>
      </c>
      <c r="L648" t="s">
        <v>43</v>
      </c>
      <c r="M648">
        <v>94109</v>
      </c>
      <c r="N648" t="s">
        <v>44</v>
      </c>
      <c r="O648" t="s">
        <v>139</v>
      </c>
      <c r="P648" t="s">
        <v>46</v>
      </c>
      <c r="Q648" t="s">
        <v>68</v>
      </c>
      <c r="R648" t="s">
        <v>140</v>
      </c>
      <c r="S648">
        <v>16.68</v>
      </c>
      <c r="T648">
        <v>6</v>
      </c>
      <c r="U648">
        <v>0</v>
      </c>
      <c r="V648">
        <v>4.3367999999999993</v>
      </c>
    </row>
    <row r="649" spans="1:22" x14ac:dyDescent="0.3">
      <c r="A649">
        <v>2394</v>
      </c>
      <c r="B649" t="s">
        <v>5441</v>
      </c>
      <c r="C649">
        <v>2013</v>
      </c>
      <c r="D649" s="11">
        <v>41351</v>
      </c>
      <c r="E649" s="11">
        <v>41357</v>
      </c>
      <c r="F649" t="s">
        <v>50</v>
      </c>
      <c r="G649" t="s">
        <v>3259</v>
      </c>
      <c r="H649" t="s">
        <v>3260</v>
      </c>
      <c r="I649" t="s">
        <v>26</v>
      </c>
      <c r="J649" t="s">
        <v>27</v>
      </c>
      <c r="K649" t="s">
        <v>5442</v>
      </c>
      <c r="L649" t="s">
        <v>1245</v>
      </c>
      <c r="M649">
        <v>2148</v>
      </c>
      <c r="N649" t="s">
        <v>148</v>
      </c>
      <c r="O649" t="s">
        <v>1561</v>
      </c>
      <c r="P649" t="s">
        <v>46</v>
      </c>
      <c r="Q649" t="s">
        <v>68</v>
      </c>
      <c r="R649" t="s">
        <v>1562</v>
      </c>
      <c r="S649">
        <v>39.68</v>
      </c>
      <c r="T649">
        <v>2</v>
      </c>
      <c r="U649">
        <v>0</v>
      </c>
      <c r="V649">
        <v>10.316800000000001</v>
      </c>
    </row>
    <row r="650" spans="1:22" x14ac:dyDescent="0.3">
      <c r="A650">
        <v>2384</v>
      </c>
      <c r="B650" t="s">
        <v>5418</v>
      </c>
      <c r="C650">
        <v>2014</v>
      </c>
      <c r="D650" s="11">
        <v>41724</v>
      </c>
      <c r="E650" s="11">
        <v>41725</v>
      </c>
      <c r="F650" t="s">
        <v>188</v>
      </c>
      <c r="G650" t="s">
        <v>5419</v>
      </c>
      <c r="H650" t="s">
        <v>5420</v>
      </c>
      <c r="I650" t="s">
        <v>26</v>
      </c>
      <c r="J650" t="s">
        <v>27</v>
      </c>
      <c r="K650" t="s">
        <v>3488</v>
      </c>
      <c r="L650" t="s">
        <v>43</v>
      </c>
      <c r="M650">
        <v>93727</v>
      </c>
      <c r="N650" t="s">
        <v>44</v>
      </c>
      <c r="O650" t="s">
        <v>5423</v>
      </c>
      <c r="P650" t="s">
        <v>46</v>
      </c>
      <c r="Q650" t="s">
        <v>68</v>
      </c>
      <c r="R650" t="s">
        <v>186</v>
      </c>
      <c r="S650">
        <v>16.02</v>
      </c>
      <c r="T650">
        <v>9</v>
      </c>
      <c r="U650">
        <v>0</v>
      </c>
      <c r="V650">
        <v>4.4855999999999998</v>
      </c>
    </row>
    <row r="651" spans="1:22" x14ac:dyDescent="0.3">
      <c r="A651">
        <v>2370</v>
      </c>
      <c r="B651" t="s">
        <v>5399</v>
      </c>
      <c r="C651">
        <v>2013</v>
      </c>
      <c r="D651" s="11">
        <v>41541</v>
      </c>
      <c r="E651" s="11">
        <v>41545</v>
      </c>
      <c r="F651" t="s">
        <v>50</v>
      </c>
      <c r="G651" t="s">
        <v>1079</v>
      </c>
      <c r="H651" t="s">
        <v>1080</v>
      </c>
      <c r="I651" t="s">
        <v>41</v>
      </c>
      <c r="J651" t="s">
        <v>27</v>
      </c>
      <c r="K651" t="s">
        <v>746</v>
      </c>
      <c r="L651" t="s">
        <v>498</v>
      </c>
      <c r="M651">
        <v>45014</v>
      </c>
      <c r="N651" t="s">
        <v>148</v>
      </c>
      <c r="O651" t="s">
        <v>5402</v>
      </c>
      <c r="P651" t="s">
        <v>46</v>
      </c>
      <c r="Q651" t="s">
        <v>68</v>
      </c>
      <c r="R651" t="s">
        <v>5403</v>
      </c>
      <c r="S651">
        <v>4.9119999999999999</v>
      </c>
      <c r="T651">
        <v>2</v>
      </c>
      <c r="U651">
        <v>0.2</v>
      </c>
      <c r="V651">
        <v>0.30700000000000016</v>
      </c>
    </row>
    <row r="652" spans="1:22" x14ac:dyDescent="0.3">
      <c r="A652">
        <v>2353</v>
      </c>
      <c r="B652" t="s">
        <v>5373</v>
      </c>
      <c r="C652">
        <v>2014</v>
      </c>
      <c r="D652" s="11">
        <v>41976</v>
      </c>
      <c r="E652" s="11">
        <v>41977</v>
      </c>
      <c r="F652" t="s">
        <v>1290</v>
      </c>
      <c r="G652" t="s">
        <v>756</v>
      </c>
      <c r="H652" t="s">
        <v>757</v>
      </c>
      <c r="I652" t="s">
        <v>41</v>
      </c>
      <c r="J652" t="s">
        <v>27</v>
      </c>
      <c r="K652" t="s">
        <v>42</v>
      </c>
      <c r="L652" t="s">
        <v>43</v>
      </c>
      <c r="M652">
        <v>90032</v>
      </c>
      <c r="N652" t="s">
        <v>44</v>
      </c>
      <c r="O652" t="s">
        <v>287</v>
      </c>
      <c r="P652" t="s">
        <v>46</v>
      </c>
      <c r="Q652" t="s">
        <v>68</v>
      </c>
      <c r="R652" t="s">
        <v>288</v>
      </c>
      <c r="S652">
        <v>10.08</v>
      </c>
      <c r="T652">
        <v>6</v>
      </c>
      <c r="U652">
        <v>0</v>
      </c>
      <c r="V652">
        <v>5.04</v>
      </c>
    </row>
    <row r="653" spans="1:22" x14ac:dyDescent="0.3">
      <c r="A653">
        <v>2341</v>
      </c>
      <c r="B653" t="s">
        <v>5361</v>
      </c>
      <c r="C653">
        <v>2013</v>
      </c>
      <c r="D653" s="11">
        <v>41589</v>
      </c>
      <c r="E653" s="11">
        <v>41594</v>
      </c>
      <c r="F653" t="s">
        <v>50</v>
      </c>
      <c r="G653" t="s">
        <v>2403</v>
      </c>
      <c r="H653" t="s">
        <v>2404</v>
      </c>
      <c r="I653" t="s">
        <v>26</v>
      </c>
      <c r="J653" t="s">
        <v>27</v>
      </c>
      <c r="K653" t="s">
        <v>2094</v>
      </c>
      <c r="L653" t="s">
        <v>1272</v>
      </c>
      <c r="M653">
        <v>31088</v>
      </c>
      <c r="N653" t="s">
        <v>30</v>
      </c>
      <c r="O653" t="s">
        <v>3422</v>
      </c>
      <c r="P653" t="s">
        <v>46</v>
      </c>
      <c r="Q653" t="s">
        <v>68</v>
      </c>
      <c r="R653" t="s">
        <v>3423</v>
      </c>
      <c r="S653">
        <v>41.86</v>
      </c>
      <c r="T653">
        <v>7</v>
      </c>
      <c r="U653">
        <v>0</v>
      </c>
      <c r="V653">
        <v>10.465</v>
      </c>
    </row>
    <row r="654" spans="1:22" x14ac:dyDescent="0.3">
      <c r="A654">
        <v>2340</v>
      </c>
      <c r="B654" t="s">
        <v>5360</v>
      </c>
      <c r="C654">
        <v>2011</v>
      </c>
      <c r="D654" s="11">
        <v>40774</v>
      </c>
      <c r="E654" s="11">
        <v>40779</v>
      </c>
      <c r="F654" t="s">
        <v>50</v>
      </c>
      <c r="G654" t="s">
        <v>5281</v>
      </c>
      <c r="H654" t="s">
        <v>5282</v>
      </c>
      <c r="I654" t="s">
        <v>26</v>
      </c>
      <c r="J654" t="s">
        <v>27</v>
      </c>
      <c r="K654" t="s">
        <v>497</v>
      </c>
      <c r="L654" t="s">
        <v>498</v>
      </c>
      <c r="M654">
        <v>43229</v>
      </c>
      <c r="N654" t="s">
        <v>148</v>
      </c>
      <c r="O654" t="s">
        <v>402</v>
      </c>
      <c r="P654" t="s">
        <v>46</v>
      </c>
      <c r="Q654" t="s">
        <v>68</v>
      </c>
      <c r="R654" t="s">
        <v>403</v>
      </c>
      <c r="S654">
        <v>10.72</v>
      </c>
      <c r="T654">
        <v>2</v>
      </c>
      <c r="U654">
        <v>0.2</v>
      </c>
      <c r="V654">
        <v>1.7419999999999987</v>
      </c>
    </row>
    <row r="655" spans="1:22" x14ac:dyDescent="0.3">
      <c r="A655">
        <v>2312</v>
      </c>
      <c r="B655" t="s">
        <v>5319</v>
      </c>
      <c r="C655">
        <v>2014</v>
      </c>
      <c r="D655" s="11">
        <v>41802</v>
      </c>
      <c r="E655" s="11">
        <v>41803</v>
      </c>
      <c r="F655" t="s">
        <v>188</v>
      </c>
      <c r="G655" t="s">
        <v>5320</v>
      </c>
      <c r="H655" t="s">
        <v>5321</v>
      </c>
      <c r="I655" t="s">
        <v>102</v>
      </c>
      <c r="J655" t="s">
        <v>27</v>
      </c>
      <c r="K655" t="s">
        <v>1385</v>
      </c>
      <c r="L655" t="s">
        <v>310</v>
      </c>
      <c r="M655">
        <v>85345</v>
      </c>
      <c r="N655" t="s">
        <v>44</v>
      </c>
      <c r="O655" t="s">
        <v>4132</v>
      </c>
      <c r="P655" t="s">
        <v>46</v>
      </c>
      <c r="Q655" t="s">
        <v>68</v>
      </c>
      <c r="R655" t="s">
        <v>4133</v>
      </c>
      <c r="S655">
        <v>15.872</v>
      </c>
      <c r="T655">
        <v>1</v>
      </c>
      <c r="U655">
        <v>0.2</v>
      </c>
      <c r="V655">
        <v>1.9839999999999982</v>
      </c>
    </row>
    <row r="656" spans="1:22" x14ac:dyDescent="0.3">
      <c r="A656">
        <v>2311</v>
      </c>
      <c r="B656" t="s">
        <v>5319</v>
      </c>
      <c r="C656">
        <v>2014</v>
      </c>
      <c r="D656" s="11">
        <v>41802</v>
      </c>
      <c r="E656" s="11">
        <v>41803</v>
      </c>
      <c r="F656" t="s">
        <v>188</v>
      </c>
      <c r="G656" t="s">
        <v>5320</v>
      </c>
      <c r="H656" t="s">
        <v>5321</v>
      </c>
      <c r="I656" t="s">
        <v>102</v>
      </c>
      <c r="J656" t="s">
        <v>27</v>
      </c>
      <c r="K656" t="s">
        <v>1385</v>
      </c>
      <c r="L656" t="s">
        <v>310</v>
      </c>
      <c r="M656">
        <v>85345</v>
      </c>
      <c r="N656" t="s">
        <v>44</v>
      </c>
      <c r="O656" t="s">
        <v>2589</v>
      </c>
      <c r="P656" t="s">
        <v>46</v>
      </c>
      <c r="Q656" t="s">
        <v>68</v>
      </c>
      <c r="R656" t="s">
        <v>2590</v>
      </c>
      <c r="S656">
        <v>88.04</v>
      </c>
      <c r="T656">
        <v>5</v>
      </c>
      <c r="U656">
        <v>0.2</v>
      </c>
      <c r="V656">
        <v>6.602999999999998</v>
      </c>
    </row>
    <row r="657" spans="1:22" x14ac:dyDescent="0.3">
      <c r="A657">
        <v>2289</v>
      </c>
      <c r="B657" t="s">
        <v>5298</v>
      </c>
      <c r="C657">
        <v>2014</v>
      </c>
      <c r="D657" s="11">
        <v>41801</v>
      </c>
      <c r="E657" s="11">
        <v>41804</v>
      </c>
      <c r="F657" t="s">
        <v>188</v>
      </c>
      <c r="G657" t="s">
        <v>5008</v>
      </c>
      <c r="H657" t="s">
        <v>5009</v>
      </c>
      <c r="I657" t="s">
        <v>26</v>
      </c>
      <c r="J657" t="s">
        <v>27</v>
      </c>
      <c r="K657" t="s">
        <v>42</v>
      </c>
      <c r="L657" t="s">
        <v>43</v>
      </c>
      <c r="M657">
        <v>90032</v>
      </c>
      <c r="N657" t="s">
        <v>44</v>
      </c>
      <c r="O657" t="s">
        <v>3268</v>
      </c>
      <c r="P657" t="s">
        <v>46</v>
      </c>
      <c r="Q657" t="s">
        <v>68</v>
      </c>
      <c r="R657" t="s">
        <v>3269</v>
      </c>
      <c r="S657">
        <v>16.399999999999999</v>
      </c>
      <c r="T657">
        <v>5</v>
      </c>
      <c r="U657">
        <v>0</v>
      </c>
      <c r="V657">
        <v>4.7559999999999985</v>
      </c>
    </row>
    <row r="658" spans="1:22" x14ac:dyDescent="0.3">
      <c r="A658">
        <v>2271</v>
      </c>
      <c r="B658" t="s">
        <v>5266</v>
      </c>
      <c r="C658">
        <v>2014</v>
      </c>
      <c r="D658" s="11">
        <v>41976</v>
      </c>
      <c r="E658" s="11">
        <v>41981</v>
      </c>
      <c r="F658" t="s">
        <v>50</v>
      </c>
      <c r="G658" t="s">
        <v>1291</v>
      </c>
      <c r="H658" t="s">
        <v>1292</v>
      </c>
      <c r="I658" t="s">
        <v>41</v>
      </c>
      <c r="J658" t="s">
        <v>27</v>
      </c>
      <c r="K658" t="s">
        <v>1419</v>
      </c>
      <c r="L658" t="s">
        <v>54</v>
      </c>
      <c r="M658">
        <v>33180</v>
      </c>
      <c r="N658" t="s">
        <v>30</v>
      </c>
      <c r="O658" t="s">
        <v>1456</v>
      </c>
      <c r="P658" t="s">
        <v>46</v>
      </c>
      <c r="Q658" t="s">
        <v>68</v>
      </c>
      <c r="R658" t="s">
        <v>1457</v>
      </c>
      <c r="S658">
        <v>47.96</v>
      </c>
      <c r="T658">
        <v>5</v>
      </c>
      <c r="U658">
        <v>0.2</v>
      </c>
      <c r="V658">
        <v>4.196499999999995</v>
      </c>
    </row>
    <row r="659" spans="1:22" x14ac:dyDescent="0.3">
      <c r="A659">
        <v>2244</v>
      </c>
      <c r="B659" t="s">
        <v>5220</v>
      </c>
      <c r="C659">
        <v>2014</v>
      </c>
      <c r="D659" s="11">
        <v>41965</v>
      </c>
      <c r="E659" s="11">
        <v>41969</v>
      </c>
      <c r="F659" t="s">
        <v>50</v>
      </c>
      <c r="G659" t="s">
        <v>5221</v>
      </c>
      <c r="H659" t="s">
        <v>5222</v>
      </c>
      <c r="I659" t="s">
        <v>102</v>
      </c>
      <c r="J659" t="s">
        <v>27</v>
      </c>
      <c r="K659" t="s">
        <v>602</v>
      </c>
      <c r="L659" t="s">
        <v>43</v>
      </c>
      <c r="M659">
        <v>91104</v>
      </c>
      <c r="N659" t="s">
        <v>44</v>
      </c>
      <c r="O659" t="s">
        <v>1739</v>
      </c>
      <c r="P659" t="s">
        <v>46</v>
      </c>
      <c r="Q659" t="s">
        <v>68</v>
      </c>
      <c r="R659" t="s">
        <v>1740</v>
      </c>
      <c r="S659">
        <v>5.56</v>
      </c>
      <c r="T659">
        <v>2</v>
      </c>
      <c r="U659">
        <v>0</v>
      </c>
      <c r="V659">
        <v>1.4455999999999998</v>
      </c>
    </row>
    <row r="660" spans="1:22" x14ac:dyDescent="0.3">
      <c r="A660">
        <v>2237</v>
      </c>
      <c r="B660" t="s">
        <v>5205</v>
      </c>
      <c r="C660">
        <v>2012</v>
      </c>
      <c r="D660" s="11">
        <v>41167</v>
      </c>
      <c r="E660" s="11">
        <v>41169</v>
      </c>
      <c r="F660" t="s">
        <v>23</v>
      </c>
      <c r="G660" t="s">
        <v>4911</v>
      </c>
      <c r="H660" t="s">
        <v>4912</v>
      </c>
      <c r="I660" t="s">
        <v>26</v>
      </c>
      <c r="J660" t="s">
        <v>27</v>
      </c>
      <c r="K660" t="s">
        <v>4374</v>
      </c>
      <c r="L660" t="s">
        <v>254</v>
      </c>
      <c r="M660">
        <v>46203</v>
      </c>
      <c r="N660" t="s">
        <v>105</v>
      </c>
      <c r="O660" t="s">
        <v>5206</v>
      </c>
      <c r="P660" t="s">
        <v>46</v>
      </c>
      <c r="Q660" t="s">
        <v>68</v>
      </c>
      <c r="R660" t="s">
        <v>5207</v>
      </c>
      <c r="S660">
        <v>24.32</v>
      </c>
      <c r="T660">
        <v>8</v>
      </c>
      <c r="U660">
        <v>0</v>
      </c>
      <c r="V660">
        <v>8.2687999999999988</v>
      </c>
    </row>
    <row r="661" spans="1:22" x14ac:dyDescent="0.3">
      <c r="A661">
        <v>2223</v>
      </c>
      <c r="B661" t="s">
        <v>5175</v>
      </c>
      <c r="C661">
        <v>2012</v>
      </c>
      <c r="D661" s="11">
        <v>41249</v>
      </c>
      <c r="E661" s="11">
        <v>41249</v>
      </c>
      <c r="F661" t="s">
        <v>1290</v>
      </c>
      <c r="G661" t="s">
        <v>5176</v>
      </c>
      <c r="H661" t="s">
        <v>5177</v>
      </c>
      <c r="I661" t="s">
        <v>26</v>
      </c>
      <c r="J661" t="s">
        <v>27</v>
      </c>
      <c r="K661" t="s">
        <v>5178</v>
      </c>
      <c r="L661" t="s">
        <v>498</v>
      </c>
      <c r="M661">
        <v>43302</v>
      </c>
      <c r="N661" t="s">
        <v>148</v>
      </c>
      <c r="O661" t="s">
        <v>1987</v>
      </c>
      <c r="P661" t="s">
        <v>46</v>
      </c>
      <c r="Q661" t="s">
        <v>68</v>
      </c>
      <c r="R661" t="s">
        <v>1988</v>
      </c>
      <c r="S661">
        <v>37.375999999999998</v>
      </c>
      <c r="T661">
        <v>8</v>
      </c>
      <c r="U661">
        <v>0.2</v>
      </c>
      <c r="V661">
        <v>4.6719999999999988</v>
      </c>
    </row>
    <row r="662" spans="1:22" x14ac:dyDescent="0.3">
      <c r="A662">
        <v>2218</v>
      </c>
      <c r="B662" t="s">
        <v>5167</v>
      </c>
      <c r="C662">
        <v>2011</v>
      </c>
      <c r="D662" s="11">
        <v>40806</v>
      </c>
      <c r="E662" s="11">
        <v>40811</v>
      </c>
      <c r="F662" t="s">
        <v>50</v>
      </c>
      <c r="G662" t="s">
        <v>5168</v>
      </c>
      <c r="H662" t="s">
        <v>5169</v>
      </c>
      <c r="I662" t="s">
        <v>41</v>
      </c>
      <c r="J662" t="s">
        <v>27</v>
      </c>
      <c r="K662" t="s">
        <v>1521</v>
      </c>
      <c r="L662" t="s">
        <v>54</v>
      </c>
      <c r="M662">
        <v>32216</v>
      </c>
      <c r="N662" t="s">
        <v>30</v>
      </c>
      <c r="O662" t="s">
        <v>5170</v>
      </c>
      <c r="P662" t="s">
        <v>46</v>
      </c>
      <c r="Q662" t="s">
        <v>68</v>
      </c>
      <c r="R662" t="s">
        <v>5171</v>
      </c>
      <c r="S662">
        <v>2.8160000000000003</v>
      </c>
      <c r="T662">
        <v>2</v>
      </c>
      <c r="U662">
        <v>0.2</v>
      </c>
      <c r="V662">
        <v>0.98559999999999992</v>
      </c>
    </row>
    <row r="663" spans="1:22" x14ac:dyDescent="0.3">
      <c r="A663">
        <v>2209</v>
      </c>
      <c r="B663" t="s">
        <v>5153</v>
      </c>
      <c r="C663">
        <v>2012</v>
      </c>
      <c r="D663" s="11">
        <v>41143</v>
      </c>
      <c r="E663" s="11">
        <v>41147</v>
      </c>
      <c r="F663" t="s">
        <v>50</v>
      </c>
      <c r="G663" t="s">
        <v>417</v>
      </c>
      <c r="H663" t="s">
        <v>418</v>
      </c>
      <c r="I663" t="s">
        <v>102</v>
      </c>
      <c r="J663" t="s">
        <v>27</v>
      </c>
      <c r="K663" t="s">
        <v>266</v>
      </c>
      <c r="L663" t="s">
        <v>267</v>
      </c>
      <c r="M663">
        <v>10009</v>
      </c>
      <c r="N663" t="s">
        <v>148</v>
      </c>
      <c r="O663" t="s">
        <v>472</v>
      </c>
      <c r="P663" t="s">
        <v>46</v>
      </c>
      <c r="Q663" t="s">
        <v>68</v>
      </c>
      <c r="R663" t="s">
        <v>473</v>
      </c>
      <c r="S663">
        <v>16.52</v>
      </c>
      <c r="T663">
        <v>4</v>
      </c>
      <c r="U663">
        <v>0</v>
      </c>
      <c r="V663">
        <v>7.5991999999999997</v>
      </c>
    </row>
    <row r="664" spans="1:22" x14ac:dyDescent="0.3">
      <c r="A664">
        <v>2206</v>
      </c>
      <c r="B664" t="s">
        <v>5147</v>
      </c>
      <c r="C664">
        <v>2013</v>
      </c>
      <c r="D664" s="11">
        <v>41528</v>
      </c>
      <c r="E664" s="11">
        <v>41530</v>
      </c>
      <c r="F664" t="s">
        <v>23</v>
      </c>
      <c r="G664" t="s">
        <v>2844</v>
      </c>
      <c r="H664" t="s">
        <v>2845</v>
      </c>
      <c r="I664" t="s">
        <v>102</v>
      </c>
      <c r="J664" t="s">
        <v>27</v>
      </c>
      <c r="K664" t="s">
        <v>515</v>
      </c>
      <c r="L664" t="s">
        <v>335</v>
      </c>
      <c r="M664">
        <v>37620</v>
      </c>
      <c r="N664" t="s">
        <v>30</v>
      </c>
      <c r="O664" t="s">
        <v>5148</v>
      </c>
      <c r="P664" t="s">
        <v>46</v>
      </c>
      <c r="Q664" t="s">
        <v>68</v>
      </c>
      <c r="R664" t="s">
        <v>5149</v>
      </c>
      <c r="S664">
        <v>67.56</v>
      </c>
      <c r="T664">
        <v>3</v>
      </c>
      <c r="U664">
        <v>0.2</v>
      </c>
      <c r="V664">
        <v>8.4449999999999896</v>
      </c>
    </row>
    <row r="665" spans="1:22" x14ac:dyDescent="0.3">
      <c r="A665">
        <v>2198</v>
      </c>
      <c r="B665" t="s">
        <v>5138</v>
      </c>
      <c r="C665">
        <v>2011</v>
      </c>
      <c r="D665" s="11">
        <v>40875</v>
      </c>
      <c r="E665" s="11">
        <v>40881</v>
      </c>
      <c r="F665" t="s">
        <v>50</v>
      </c>
      <c r="G665" t="s">
        <v>4968</v>
      </c>
      <c r="H665" t="s">
        <v>4969</v>
      </c>
      <c r="I665" t="s">
        <v>26</v>
      </c>
      <c r="J665" t="s">
        <v>27</v>
      </c>
      <c r="K665" t="s">
        <v>1817</v>
      </c>
      <c r="L665" t="s">
        <v>358</v>
      </c>
      <c r="M665">
        <v>36116</v>
      </c>
      <c r="N665" t="s">
        <v>30</v>
      </c>
      <c r="O665" t="s">
        <v>2190</v>
      </c>
      <c r="P665" t="s">
        <v>46</v>
      </c>
      <c r="Q665" t="s">
        <v>68</v>
      </c>
      <c r="R665" t="s">
        <v>2191</v>
      </c>
      <c r="S665">
        <v>14.669999999999998</v>
      </c>
      <c r="T665">
        <v>3</v>
      </c>
      <c r="U665">
        <v>0</v>
      </c>
      <c r="V665">
        <v>3.9609000000000001</v>
      </c>
    </row>
    <row r="666" spans="1:22" x14ac:dyDescent="0.3">
      <c r="A666">
        <v>2197</v>
      </c>
      <c r="B666" t="s">
        <v>5136</v>
      </c>
      <c r="C666">
        <v>2013</v>
      </c>
      <c r="D666" s="11">
        <v>41610</v>
      </c>
      <c r="E666" s="11">
        <v>41615</v>
      </c>
      <c r="F666" t="s">
        <v>50</v>
      </c>
      <c r="G666" t="s">
        <v>3063</v>
      </c>
      <c r="H666" t="s">
        <v>3064</v>
      </c>
      <c r="I666" t="s">
        <v>26</v>
      </c>
      <c r="J666" t="s">
        <v>27</v>
      </c>
      <c r="K666" t="s">
        <v>5137</v>
      </c>
      <c r="L666" t="s">
        <v>335</v>
      </c>
      <c r="M666">
        <v>37918</v>
      </c>
      <c r="N666" t="s">
        <v>30</v>
      </c>
      <c r="O666" t="s">
        <v>586</v>
      </c>
      <c r="P666" t="s">
        <v>46</v>
      </c>
      <c r="Q666" t="s">
        <v>68</v>
      </c>
      <c r="R666" t="s">
        <v>587</v>
      </c>
      <c r="S666">
        <v>4.7039999999999997</v>
      </c>
      <c r="T666">
        <v>2</v>
      </c>
      <c r="U666">
        <v>0.2</v>
      </c>
      <c r="V666">
        <v>0.41160000000000019</v>
      </c>
    </row>
    <row r="667" spans="1:22" x14ac:dyDescent="0.3">
      <c r="A667">
        <v>2169</v>
      </c>
      <c r="B667" t="s">
        <v>5104</v>
      </c>
      <c r="C667">
        <v>2014</v>
      </c>
      <c r="D667" s="11">
        <v>41667</v>
      </c>
      <c r="E667" s="11">
        <v>41670</v>
      </c>
      <c r="F667" t="s">
        <v>23</v>
      </c>
      <c r="G667" t="s">
        <v>5105</v>
      </c>
      <c r="H667" t="s">
        <v>5106</v>
      </c>
      <c r="I667" t="s">
        <v>26</v>
      </c>
      <c r="J667" t="s">
        <v>27</v>
      </c>
      <c r="K667" t="s">
        <v>4255</v>
      </c>
      <c r="L667" t="s">
        <v>498</v>
      </c>
      <c r="M667">
        <v>44240</v>
      </c>
      <c r="N667" t="s">
        <v>148</v>
      </c>
      <c r="O667" t="s">
        <v>1987</v>
      </c>
      <c r="P667" t="s">
        <v>46</v>
      </c>
      <c r="Q667" t="s">
        <v>68</v>
      </c>
      <c r="R667" t="s">
        <v>1988</v>
      </c>
      <c r="S667">
        <v>14.015999999999998</v>
      </c>
      <c r="T667">
        <v>3</v>
      </c>
      <c r="U667">
        <v>0.2</v>
      </c>
      <c r="V667">
        <v>1.7519999999999998</v>
      </c>
    </row>
    <row r="668" spans="1:22" x14ac:dyDescent="0.3">
      <c r="A668">
        <v>2167</v>
      </c>
      <c r="B668" t="s">
        <v>5101</v>
      </c>
      <c r="C668">
        <v>2013</v>
      </c>
      <c r="D668" s="11">
        <v>41561</v>
      </c>
      <c r="E668" s="11">
        <v>41567</v>
      </c>
      <c r="F668" t="s">
        <v>50</v>
      </c>
      <c r="G668" t="s">
        <v>600</v>
      </c>
      <c r="H668" t="s">
        <v>601</v>
      </c>
      <c r="I668" t="s">
        <v>26</v>
      </c>
      <c r="J668" t="s">
        <v>27</v>
      </c>
      <c r="K668" t="s">
        <v>1986</v>
      </c>
      <c r="L668" t="s">
        <v>104</v>
      </c>
      <c r="M668">
        <v>78041</v>
      </c>
      <c r="N668" t="s">
        <v>105</v>
      </c>
      <c r="O668" t="s">
        <v>4669</v>
      </c>
      <c r="P668" t="s">
        <v>46</v>
      </c>
      <c r="Q668" t="s">
        <v>68</v>
      </c>
      <c r="R668" t="s">
        <v>4670</v>
      </c>
      <c r="S668">
        <v>15.872</v>
      </c>
      <c r="T668">
        <v>1</v>
      </c>
      <c r="U668">
        <v>0.2</v>
      </c>
      <c r="V668">
        <v>1.1904000000000003</v>
      </c>
    </row>
    <row r="669" spans="1:22" x14ac:dyDescent="0.3">
      <c r="A669">
        <v>2162</v>
      </c>
      <c r="B669" t="s">
        <v>5094</v>
      </c>
      <c r="C669">
        <v>2013</v>
      </c>
      <c r="D669" s="11">
        <v>41281</v>
      </c>
      <c r="E669" s="11">
        <v>41286</v>
      </c>
      <c r="F669" t="s">
        <v>50</v>
      </c>
      <c r="G669" t="s">
        <v>930</v>
      </c>
      <c r="H669" t="s">
        <v>931</v>
      </c>
      <c r="I669" t="s">
        <v>102</v>
      </c>
      <c r="J669" t="s">
        <v>27</v>
      </c>
      <c r="K669" t="s">
        <v>3199</v>
      </c>
      <c r="L669" t="s">
        <v>43</v>
      </c>
      <c r="M669">
        <v>94601</v>
      </c>
      <c r="N669" t="s">
        <v>44</v>
      </c>
      <c r="O669" t="s">
        <v>5095</v>
      </c>
      <c r="P669" t="s">
        <v>46</v>
      </c>
      <c r="Q669" t="s">
        <v>68</v>
      </c>
      <c r="R669" t="s">
        <v>5096</v>
      </c>
      <c r="S669">
        <v>34.58</v>
      </c>
      <c r="T669">
        <v>1</v>
      </c>
      <c r="U669">
        <v>0</v>
      </c>
      <c r="V669">
        <v>10.028199999999998</v>
      </c>
    </row>
    <row r="670" spans="1:22" x14ac:dyDescent="0.3">
      <c r="A670">
        <v>2159</v>
      </c>
      <c r="B670" t="s">
        <v>5089</v>
      </c>
      <c r="C670">
        <v>2014</v>
      </c>
      <c r="D670" s="11">
        <v>41934</v>
      </c>
      <c r="E670" s="11">
        <v>41939</v>
      </c>
      <c r="F670" t="s">
        <v>50</v>
      </c>
      <c r="G670" t="s">
        <v>638</v>
      </c>
      <c r="H670" t="s">
        <v>639</v>
      </c>
      <c r="I670" t="s">
        <v>102</v>
      </c>
      <c r="J670" t="s">
        <v>27</v>
      </c>
      <c r="K670" t="s">
        <v>3642</v>
      </c>
      <c r="L670" t="s">
        <v>54</v>
      </c>
      <c r="M670">
        <v>32725</v>
      </c>
      <c r="N670" t="s">
        <v>30</v>
      </c>
      <c r="O670" t="s">
        <v>5090</v>
      </c>
      <c r="P670" t="s">
        <v>46</v>
      </c>
      <c r="Q670" t="s">
        <v>68</v>
      </c>
      <c r="R670" t="s">
        <v>5091</v>
      </c>
      <c r="S670">
        <v>17.856000000000002</v>
      </c>
      <c r="T670">
        <v>4</v>
      </c>
      <c r="U670">
        <v>0.2</v>
      </c>
      <c r="V670">
        <v>2.0087999999999973</v>
      </c>
    </row>
    <row r="671" spans="1:22" x14ac:dyDescent="0.3">
      <c r="A671">
        <v>2131</v>
      </c>
      <c r="B671" t="s">
        <v>5043</v>
      </c>
      <c r="C671">
        <v>2011</v>
      </c>
      <c r="D671" s="11">
        <v>40683</v>
      </c>
      <c r="E671" s="11">
        <v>40685</v>
      </c>
      <c r="F671" t="s">
        <v>23</v>
      </c>
      <c r="G671" t="s">
        <v>5044</v>
      </c>
      <c r="H671" t="s">
        <v>5045</v>
      </c>
      <c r="I671" t="s">
        <v>41</v>
      </c>
      <c r="J671" t="s">
        <v>27</v>
      </c>
      <c r="K671" t="s">
        <v>244</v>
      </c>
      <c r="L671" t="s">
        <v>2694</v>
      </c>
      <c r="M671">
        <v>3820</v>
      </c>
      <c r="N671" t="s">
        <v>148</v>
      </c>
      <c r="O671" t="s">
        <v>5048</v>
      </c>
      <c r="P671" t="s">
        <v>46</v>
      </c>
      <c r="Q671" t="s">
        <v>68</v>
      </c>
      <c r="R671" t="s">
        <v>5049</v>
      </c>
      <c r="S671">
        <v>38.520000000000003</v>
      </c>
      <c r="T671">
        <v>9</v>
      </c>
      <c r="U671">
        <v>0</v>
      </c>
      <c r="V671">
        <v>11.9412</v>
      </c>
    </row>
    <row r="672" spans="1:22" x14ac:dyDescent="0.3">
      <c r="A672">
        <v>2110</v>
      </c>
      <c r="B672" t="s">
        <v>5012</v>
      </c>
      <c r="C672">
        <v>2012</v>
      </c>
      <c r="D672" s="11">
        <v>41213</v>
      </c>
      <c r="E672" s="11">
        <v>41213</v>
      </c>
      <c r="F672" t="s">
        <v>1290</v>
      </c>
      <c r="G672" t="s">
        <v>593</v>
      </c>
      <c r="H672" t="s">
        <v>594</v>
      </c>
      <c r="I672" t="s">
        <v>26</v>
      </c>
      <c r="J672" t="s">
        <v>27</v>
      </c>
      <c r="K672" t="s">
        <v>775</v>
      </c>
      <c r="L672" t="s">
        <v>43</v>
      </c>
      <c r="M672">
        <v>92374</v>
      </c>
      <c r="N672" t="s">
        <v>44</v>
      </c>
      <c r="O672" t="s">
        <v>5013</v>
      </c>
      <c r="P672" t="s">
        <v>46</v>
      </c>
      <c r="Q672" t="s">
        <v>68</v>
      </c>
      <c r="R672" t="s">
        <v>5014</v>
      </c>
      <c r="S672">
        <v>5.04</v>
      </c>
      <c r="T672">
        <v>3</v>
      </c>
      <c r="U672">
        <v>0</v>
      </c>
      <c r="V672">
        <v>1.2599999999999998</v>
      </c>
    </row>
    <row r="673" spans="1:22" x14ac:dyDescent="0.3">
      <c r="A673">
        <v>2102</v>
      </c>
      <c r="B673" t="s">
        <v>4999</v>
      </c>
      <c r="C673">
        <v>2011</v>
      </c>
      <c r="D673" s="11">
        <v>40612</v>
      </c>
      <c r="E673" s="11">
        <v>40619</v>
      </c>
      <c r="F673" t="s">
        <v>50</v>
      </c>
      <c r="G673" t="s">
        <v>3450</v>
      </c>
      <c r="H673" t="s">
        <v>3451</v>
      </c>
      <c r="I673" t="s">
        <v>26</v>
      </c>
      <c r="J673" t="s">
        <v>27</v>
      </c>
      <c r="K673" t="s">
        <v>807</v>
      </c>
      <c r="L673" t="s">
        <v>457</v>
      </c>
      <c r="M673">
        <v>80219</v>
      </c>
      <c r="N673" t="s">
        <v>44</v>
      </c>
      <c r="O673" t="s">
        <v>4226</v>
      </c>
      <c r="P673" t="s">
        <v>46</v>
      </c>
      <c r="Q673" t="s">
        <v>68</v>
      </c>
      <c r="R673" t="s">
        <v>4227</v>
      </c>
      <c r="S673">
        <v>83.168000000000006</v>
      </c>
      <c r="T673">
        <v>4</v>
      </c>
      <c r="U673">
        <v>0.2</v>
      </c>
      <c r="V673">
        <v>9.3563999999999936</v>
      </c>
    </row>
    <row r="674" spans="1:22" x14ac:dyDescent="0.3">
      <c r="A674">
        <v>673</v>
      </c>
      <c r="B674" t="s">
        <v>2189</v>
      </c>
      <c r="C674">
        <v>2014</v>
      </c>
      <c r="D674" s="11">
        <v>41806</v>
      </c>
      <c r="E674" s="1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2098</v>
      </c>
      <c r="B675" t="s">
        <v>4993</v>
      </c>
      <c r="C675">
        <v>2013</v>
      </c>
      <c r="D675" s="11">
        <v>41410</v>
      </c>
      <c r="E675" s="11">
        <v>41415</v>
      </c>
      <c r="F675" t="s">
        <v>50</v>
      </c>
      <c r="G675" t="s">
        <v>197</v>
      </c>
      <c r="H675" t="s">
        <v>198</v>
      </c>
      <c r="I675" t="s">
        <v>102</v>
      </c>
      <c r="J675" t="s">
        <v>27</v>
      </c>
      <c r="K675" t="s">
        <v>328</v>
      </c>
      <c r="L675" t="s">
        <v>1487</v>
      </c>
      <c r="M675">
        <v>39212</v>
      </c>
      <c r="N675" t="s">
        <v>30</v>
      </c>
      <c r="O675" t="s">
        <v>1739</v>
      </c>
      <c r="P675" t="s">
        <v>46</v>
      </c>
      <c r="Q675" t="s">
        <v>68</v>
      </c>
      <c r="R675" t="s">
        <v>1740</v>
      </c>
      <c r="S675">
        <v>8.34</v>
      </c>
      <c r="T675">
        <v>3</v>
      </c>
      <c r="U675">
        <v>0</v>
      </c>
      <c r="V675">
        <v>2.1683999999999997</v>
      </c>
    </row>
    <row r="676" spans="1:22" x14ac:dyDescent="0.3">
      <c r="A676">
        <v>2097</v>
      </c>
      <c r="B676" t="s">
        <v>4993</v>
      </c>
      <c r="C676">
        <v>2013</v>
      </c>
      <c r="D676" s="11">
        <v>41410</v>
      </c>
      <c r="E676" s="11">
        <v>41415</v>
      </c>
      <c r="F676" t="s">
        <v>50</v>
      </c>
      <c r="G676" t="s">
        <v>197</v>
      </c>
      <c r="H676" t="s">
        <v>198</v>
      </c>
      <c r="I676" t="s">
        <v>102</v>
      </c>
      <c r="J676" t="s">
        <v>27</v>
      </c>
      <c r="K676" t="s">
        <v>328</v>
      </c>
      <c r="L676" t="s">
        <v>1487</v>
      </c>
      <c r="M676">
        <v>39212</v>
      </c>
      <c r="N676" t="s">
        <v>30</v>
      </c>
      <c r="O676" t="s">
        <v>4996</v>
      </c>
      <c r="P676" t="s">
        <v>46</v>
      </c>
      <c r="Q676" t="s">
        <v>68</v>
      </c>
      <c r="R676" t="s">
        <v>4997</v>
      </c>
      <c r="S676">
        <v>91.96</v>
      </c>
      <c r="T676">
        <v>4</v>
      </c>
      <c r="U676">
        <v>0</v>
      </c>
      <c r="V676">
        <v>25.748800000000003</v>
      </c>
    </row>
    <row r="677" spans="1:22" x14ac:dyDescent="0.3">
      <c r="A677">
        <v>2095</v>
      </c>
      <c r="B677" t="s">
        <v>4990</v>
      </c>
      <c r="C677">
        <v>2012</v>
      </c>
      <c r="D677" s="11">
        <v>41238</v>
      </c>
      <c r="E677" s="11">
        <v>41242</v>
      </c>
      <c r="F677" t="s">
        <v>50</v>
      </c>
      <c r="G677" t="s">
        <v>144</v>
      </c>
      <c r="H677" t="s">
        <v>145</v>
      </c>
      <c r="I677" t="s">
        <v>26</v>
      </c>
      <c r="J677" t="s">
        <v>27</v>
      </c>
      <c r="K677" t="s">
        <v>521</v>
      </c>
      <c r="L677" t="s">
        <v>88</v>
      </c>
      <c r="M677">
        <v>28403</v>
      </c>
      <c r="N677" t="s">
        <v>30</v>
      </c>
      <c r="O677" t="s">
        <v>4991</v>
      </c>
      <c r="P677" t="s">
        <v>46</v>
      </c>
      <c r="Q677" t="s">
        <v>68</v>
      </c>
      <c r="R677" t="s">
        <v>4992</v>
      </c>
      <c r="S677">
        <v>13.120000000000001</v>
      </c>
      <c r="T677">
        <v>5</v>
      </c>
      <c r="U677">
        <v>0.2</v>
      </c>
      <c r="V677">
        <v>1.4759999999999982</v>
      </c>
    </row>
    <row r="678" spans="1:22" x14ac:dyDescent="0.3">
      <c r="A678">
        <v>2068</v>
      </c>
      <c r="B678" t="s">
        <v>4936</v>
      </c>
      <c r="C678">
        <v>2011</v>
      </c>
      <c r="D678" s="11">
        <v>40847</v>
      </c>
      <c r="E678" s="11">
        <v>40851</v>
      </c>
      <c r="F678" t="s">
        <v>50</v>
      </c>
      <c r="G678" t="s">
        <v>513</v>
      </c>
      <c r="H678" t="s">
        <v>514</v>
      </c>
      <c r="I678" t="s">
        <v>41</v>
      </c>
      <c r="J678" t="s">
        <v>27</v>
      </c>
      <c r="K678" t="s">
        <v>42</v>
      </c>
      <c r="L678" t="s">
        <v>43</v>
      </c>
      <c r="M678">
        <v>90049</v>
      </c>
      <c r="N678" t="s">
        <v>44</v>
      </c>
      <c r="O678" t="s">
        <v>4053</v>
      </c>
      <c r="P678" t="s">
        <v>46</v>
      </c>
      <c r="Q678" t="s">
        <v>68</v>
      </c>
      <c r="R678" t="s">
        <v>4054</v>
      </c>
      <c r="S678">
        <v>12.39</v>
      </c>
      <c r="T678">
        <v>3</v>
      </c>
      <c r="U678">
        <v>0</v>
      </c>
      <c r="V678">
        <v>3.7169999999999996</v>
      </c>
    </row>
    <row r="679" spans="1:22" x14ac:dyDescent="0.3">
      <c r="A679">
        <v>2053</v>
      </c>
      <c r="B679" t="s">
        <v>4927</v>
      </c>
      <c r="C679">
        <v>2012</v>
      </c>
      <c r="D679" s="11">
        <v>41101</v>
      </c>
      <c r="E679" s="11">
        <v>41103</v>
      </c>
      <c r="F679" t="s">
        <v>188</v>
      </c>
      <c r="G679" t="s">
        <v>2035</v>
      </c>
      <c r="H679" t="s">
        <v>2036</v>
      </c>
      <c r="I679" t="s">
        <v>26</v>
      </c>
      <c r="J679" t="s">
        <v>27</v>
      </c>
      <c r="K679" t="s">
        <v>146</v>
      </c>
      <c r="L679" t="s">
        <v>147</v>
      </c>
      <c r="M679">
        <v>19134</v>
      </c>
      <c r="N679" t="s">
        <v>148</v>
      </c>
      <c r="O679" t="s">
        <v>1282</v>
      </c>
      <c r="P679" t="s">
        <v>46</v>
      </c>
      <c r="Q679" t="s">
        <v>68</v>
      </c>
      <c r="R679" t="s">
        <v>1283</v>
      </c>
      <c r="S679">
        <v>11.12</v>
      </c>
      <c r="T679">
        <v>5</v>
      </c>
      <c r="U679">
        <v>0.2</v>
      </c>
      <c r="V679">
        <v>0.83399999999999963</v>
      </c>
    </row>
    <row r="680" spans="1:22" x14ac:dyDescent="0.3">
      <c r="A680">
        <v>2044</v>
      </c>
      <c r="B680" t="s">
        <v>4921</v>
      </c>
      <c r="C680">
        <v>2014</v>
      </c>
      <c r="D680" s="11">
        <v>41962</v>
      </c>
      <c r="E680" s="11">
        <v>41967</v>
      </c>
      <c r="F680" t="s">
        <v>50</v>
      </c>
      <c r="G680" t="s">
        <v>4007</v>
      </c>
      <c r="H680" t="s">
        <v>4008</v>
      </c>
      <c r="I680" t="s">
        <v>41</v>
      </c>
      <c r="J680" t="s">
        <v>27</v>
      </c>
      <c r="K680" t="s">
        <v>1119</v>
      </c>
      <c r="L680" t="s">
        <v>498</v>
      </c>
      <c r="M680">
        <v>44107</v>
      </c>
      <c r="N680" t="s">
        <v>148</v>
      </c>
      <c r="O680" t="s">
        <v>3584</v>
      </c>
      <c r="P680" t="s">
        <v>46</v>
      </c>
      <c r="Q680" t="s">
        <v>68</v>
      </c>
      <c r="R680" t="s">
        <v>3585</v>
      </c>
      <c r="S680">
        <v>38.864000000000004</v>
      </c>
      <c r="T680">
        <v>7</v>
      </c>
      <c r="U680">
        <v>0.2</v>
      </c>
      <c r="V680">
        <v>7.7728000000000002</v>
      </c>
    </row>
    <row r="681" spans="1:22" x14ac:dyDescent="0.3">
      <c r="A681">
        <v>2034</v>
      </c>
      <c r="B681" t="s">
        <v>4909</v>
      </c>
      <c r="C681">
        <v>2013</v>
      </c>
      <c r="D681" s="11">
        <v>41618</v>
      </c>
      <c r="E681" s="11">
        <v>41622</v>
      </c>
      <c r="F681" t="s">
        <v>50</v>
      </c>
      <c r="G681" t="s">
        <v>2760</v>
      </c>
      <c r="H681" t="s">
        <v>2761</v>
      </c>
      <c r="I681" t="s">
        <v>41</v>
      </c>
      <c r="J681" t="s">
        <v>27</v>
      </c>
      <c r="K681" t="s">
        <v>103</v>
      </c>
      <c r="L681" t="s">
        <v>104</v>
      </c>
      <c r="M681">
        <v>76106</v>
      </c>
      <c r="N681" t="s">
        <v>105</v>
      </c>
      <c r="O681" t="s">
        <v>4521</v>
      </c>
      <c r="P681" t="s">
        <v>46</v>
      </c>
      <c r="Q681" t="s">
        <v>68</v>
      </c>
      <c r="R681" t="s">
        <v>4522</v>
      </c>
      <c r="S681">
        <v>9.3280000000000012</v>
      </c>
      <c r="T681">
        <v>1</v>
      </c>
      <c r="U681">
        <v>0.2</v>
      </c>
      <c r="V681">
        <v>0.8162000000000007</v>
      </c>
    </row>
    <row r="682" spans="1:22" x14ac:dyDescent="0.3">
      <c r="A682">
        <v>2009</v>
      </c>
      <c r="B682" t="s">
        <v>4885</v>
      </c>
      <c r="C682">
        <v>2011</v>
      </c>
      <c r="D682" s="11">
        <v>40862</v>
      </c>
      <c r="E682" s="11">
        <v>40868</v>
      </c>
      <c r="F682" t="s">
        <v>50</v>
      </c>
      <c r="G682" t="s">
        <v>3691</v>
      </c>
      <c r="H682" t="s">
        <v>3692</v>
      </c>
      <c r="I682" t="s">
        <v>26</v>
      </c>
      <c r="J682" t="s">
        <v>27</v>
      </c>
      <c r="K682" t="s">
        <v>4886</v>
      </c>
      <c r="L682" t="s">
        <v>335</v>
      </c>
      <c r="M682">
        <v>37604</v>
      </c>
      <c r="N682" t="s">
        <v>30</v>
      </c>
      <c r="O682" t="s">
        <v>4123</v>
      </c>
      <c r="P682" t="s">
        <v>46</v>
      </c>
      <c r="Q682" t="s">
        <v>68</v>
      </c>
      <c r="R682" t="s">
        <v>4124</v>
      </c>
      <c r="S682">
        <v>4.2240000000000002</v>
      </c>
      <c r="T682">
        <v>3</v>
      </c>
      <c r="U682">
        <v>0.2</v>
      </c>
      <c r="V682">
        <v>0.47519999999999984</v>
      </c>
    </row>
    <row r="683" spans="1:22" x14ac:dyDescent="0.3">
      <c r="A683">
        <v>2006</v>
      </c>
      <c r="B683" t="s">
        <v>4881</v>
      </c>
      <c r="C683">
        <v>2011</v>
      </c>
      <c r="D683" s="11">
        <v>40908</v>
      </c>
      <c r="E683" s="11">
        <v>40912</v>
      </c>
      <c r="F683" t="s">
        <v>50</v>
      </c>
      <c r="G683" t="s">
        <v>2806</v>
      </c>
      <c r="H683" t="s">
        <v>2807</v>
      </c>
      <c r="I683" t="s">
        <v>41</v>
      </c>
      <c r="J683" t="s">
        <v>27</v>
      </c>
      <c r="K683" t="s">
        <v>382</v>
      </c>
      <c r="L683" t="s">
        <v>596</v>
      </c>
      <c r="M683">
        <v>65203</v>
      </c>
      <c r="N683" t="s">
        <v>105</v>
      </c>
      <c r="O683" t="s">
        <v>2949</v>
      </c>
      <c r="P683" t="s">
        <v>46</v>
      </c>
      <c r="Q683" t="s">
        <v>68</v>
      </c>
      <c r="R683" t="s">
        <v>2950</v>
      </c>
      <c r="S683">
        <v>29.68</v>
      </c>
      <c r="T683">
        <v>7</v>
      </c>
      <c r="U683">
        <v>0</v>
      </c>
      <c r="V683">
        <v>11.575199999999999</v>
      </c>
    </row>
    <row r="684" spans="1:22" x14ac:dyDescent="0.3">
      <c r="A684">
        <v>2002</v>
      </c>
      <c r="B684" t="s">
        <v>4875</v>
      </c>
      <c r="C684">
        <v>2014</v>
      </c>
      <c r="D684" s="11">
        <v>41741</v>
      </c>
      <c r="E684" s="11">
        <v>41748</v>
      </c>
      <c r="F684" t="s">
        <v>50</v>
      </c>
      <c r="G684" t="s">
        <v>4876</v>
      </c>
      <c r="H684" t="s">
        <v>4877</v>
      </c>
      <c r="I684" t="s">
        <v>26</v>
      </c>
      <c r="J684" t="s">
        <v>27</v>
      </c>
      <c r="K684" t="s">
        <v>602</v>
      </c>
      <c r="L684" t="s">
        <v>43</v>
      </c>
      <c r="M684">
        <v>91104</v>
      </c>
      <c r="N684" t="s">
        <v>44</v>
      </c>
      <c r="O684" t="s">
        <v>4196</v>
      </c>
      <c r="P684" t="s">
        <v>46</v>
      </c>
      <c r="Q684" t="s">
        <v>68</v>
      </c>
      <c r="R684" t="s">
        <v>4197</v>
      </c>
      <c r="S684">
        <v>41.86</v>
      </c>
      <c r="T684">
        <v>7</v>
      </c>
      <c r="U684">
        <v>0</v>
      </c>
      <c r="V684">
        <v>14.232399999999998</v>
      </c>
    </row>
    <row r="685" spans="1:22" x14ac:dyDescent="0.3">
      <c r="A685">
        <v>1994</v>
      </c>
      <c r="B685" t="s">
        <v>4863</v>
      </c>
      <c r="C685">
        <v>2014</v>
      </c>
      <c r="D685" s="11">
        <v>41816</v>
      </c>
      <c r="E685" s="11">
        <v>41823</v>
      </c>
      <c r="F685" t="s">
        <v>50</v>
      </c>
      <c r="G685" t="s">
        <v>4479</v>
      </c>
      <c r="H685" t="s">
        <v>4480</v>
      </c>
      <c r="I685" t="s">
        <v>102</v>
      </c>
      <c r="J685" t="s">
        <v>27</v>
      </c>
      <c r="K685" t="s">
        <v>318</v>
      </c>
      <c r="L685" t="s">
        <v>420</v>
      </c>
      <c r="M685">
        <v>97477</v>
      </c>
      <c r="N685" t="s">
        <v>44</v>
      </c>
      <c r="O685" t="s">
        <v>4864</v>
      </c>
      <c r="P685" t="s">
        <v>46</v>
      </c>
      <c r="Q685" t="s">
        <v>68</v>
      </c>
      <c r="R685" t="s">
        <v>4865</v>
      </c>
      <c r="S685">
        <v>5.3440000000000003</v>
      </c>
      <c r="T685">
        <v>2</v>
      </c>
      <c r="U685">
        <v>0.2</v>
      </c>
      <c r="V685">
        <v>0.73479999999999923</v>
      </c>
    </row>
    <row r="686" spans="1:22" x14ac:dyDescent="0.3">
      <c r="A686">
        <v>1979</v>
      </c>
      <c r="B686" t="s">
        <v>4841</v>
      </c>
      <c r="C686">
        <v>2012</v>
      </c>
      <c r="D686" s="11">
        <v>41037</v>
      </c>
      <c r="E686" s="11">
        <v>41041</v>
      </c>
      <c r="F686" t="s">
        <v>50</v>
      </c>
      <c r="G686" t="s">
        <v>1821</v>
      </c>
      <c r="H686" t="s">
        <v>1822</v>
      </c>
      <c r="I686" t="s">
        <v>26</v>
      </c>
      <c r="J686" t="s">
        <v>27</v>
      </c>
      <c r="K686" t="s">
        <v>1976</v>
      </c>
      <c r="L686" t="s">
        <v>420</v>
      </c>
      <c r="M686">
        <v>97301</v>
      </c>
      <c r="N686" t="s">
        <v>44</v>
      </c>
      <c r="O686" t="s">
        <v>4842</v>
      </c>
      <c r="P686" t="s">
        <v>46</v>
      </c>
      <c r="Q686" t="s">
        <v>68</v>
      </c>
      <c r="R686" t="s">
        <v>4843</v>
      </c>
      <c r="S686">
        <v>5.2480000000000002</v>
      </c>
      <c r="T686">
        <v>2</v>
      </c>
      <c r="U686">
        <v>0.2</v>
      </c>
      <c r="V686">
        <v>0.59039999999999915</v>
      </c>
    </row>
    <row r="687" spans="1:22" x14ac:dyDescent="0.3">
      <c r="A687">
        <v>1971</v>
      </c>
      <c r="B687" t="s">
        <v>4828</v>
      </c>
      <c r="C687">
        <v>2014</v>
      </c>
      <c r="D687" s="11">
        <v>41766</v>
      </c>
      <c r="E687" s="11">
        <v>41771</v>
      </c>
      <c r="F687" t="s">
        <v>50</v>
      </c>
      <c r="G687" t="s">
        <v>4479</v>
      </c>
      <c r="H687" t="s">
        <v>4480</v>
      </c>
      <c r="I687" t="s">
        <v>102</v>
      </c>
      <c r="J687" t="s">
        <v>27</v>
      </c>
      <c r="K687" t="s">
        <v>303</v>
      </c>
      <c r="L687" t="s">
        <v>211</v>
      </c>
      <c r="M687">
        <v>60623</v>
      </c>
      <c r="N687" t="s">
        <v>105</v>
      </c>
      <c r="O687" t="s">
        <v>4497</v>
      </c>
      <c r="P687" t="s">
        <v>46</v>
      </c>
      <c r="Q687" t="s">
        <v>68</v>
      </c>
      <c r="R687" t="s">
        <v>4498</v>
      </c>
      <c r="S687">
        <v>6.4080000000000004</v>
      </c>
      <c r="T687">
        <v>3</v>
      </c>
      <c r="U687">
        <v>0.2</v>
      </c>
      <c r="V687">
        <v>0.64079999999999981</v>
      </c>
    </row>
    <row r="688" spans="1:22" x14ac:dyDescent="0.3">
      <c r="A688">
        <v>1955</v>
      </c>
      <c r="B688" t="s">
        <v>4807</v>
      </c>
      <c r="C688">
        <v>2014</v>
      </c>
      <c r="D688" s="11">
        <v>41885</v>
      </c>
      <c r="E688" s="11">
        <v>41889</v>
      </c>
      <c r="F688" t="s">
        <v>50</v>
      </c>
      <c r="G688" t="s">
        <v>4808</v>
      </c>
      <c r="H688" t="s">
        <v>4809</v>
      </c>
      <c r="I688" t="s">
        <v>41</v>
      </c>
      <c r="J688" t="s">
        <v>27</v>
      </c>
      <c r="K688" t="s">
        <v>266</v>
      </c>
      <c r="L688" t="s">
        <v>267</v>
      </c>
      <c r="M688">
        <v>10009</v>
      </c>
      <c r="N688" t="s">
        <v>148</v>
      </c>
      <c r="O688" t="s">
        <v>4810</v>
      </c>
      <c r="P688" t="s">
        <v>46</v>
      </c>
      <c r="Q688" t="s">
        <v>68</v>
      </c>
      <c r="R688" t="s">
        <v>4811</v>
      </c>
      <c r="S688">
        <v>4.92</v>
      </c>
      <c r="T688">
        <v>3</v>
      </c>
      <c r="U688">
        <v>0</v>
      </c>
      <c r="V688">
        <v>2.2139999999999995</v>
      </c>
    </row>
    <row r="689" spans="1:22" x14ac:dyDescent="0.3">
      <c r="A689">
        <v>1947</v>
      </c>
      <c r="B689" t="s">
        <v>4807</v>
      </c>
      <c r="C689">
        <v>2014</v>
      </c>
      <c r="D689" s="11">
        <v>41885</v>
      </c>
      <c r="E689" s="11">
        <v>41889</v>
      </c>
      <c r="F689" t="s">
        <v>50</v>
      </c>
      <c r="G689" t="s">
        <v>4808</v>
      </c>
      <c r="H689" t="s">
        <v>4809</v>
      </c>
      <c r="I689" t="s">
        <v>41</v>
      </c>
      <c r="J689" t="s">
        <v>27</v>
      </c>
      <c r="K689" t="s">
        <v>266</v>
      </c>
      <c r="L689" t="s">
        <v>267</v>
      </c>
      <c r="M689">
        <v>10009</v>
      </c>
      <c r="N689" t="s">
        <v>148</v>
      </c>
      <c r="O689" t="s">
        <v>1313</v>
      </c>
      <c r="P689" t="s">
        <v>46</v>
      </c>
      <c r="Q689" t="s">
        <v>68</v>
      </c>
      <c r="R689" t="s">
        <v>1314</v>
      </c>
      <c r="S689">
        <v>23.1</v>
      </c>
      <c r="T689">
        <v>2</v>
      </c>
      <c r="U689">
        <v>0</v>
      </c>
      <c r="V689">
        <v>6.468</v>
      </c>
    </row>
    <row r="690" spans="1:22" x14ac:dyDescent="0.3">
      <c r="A690">
        <v>1924</v>
      </c>
      <c r="B690" t="s">
        <v>4773</v>
      </c>
      <c r="C690">
        <v>2013</v>
      </c>
      <c r="D690" s="11">
        <v>41464</v>
      </c>
      <c r="E690" s="11">
        <v>41466</v>
      </c>
      <c r="F690" t="s">
        <v>23</v>
      </c>
      <c r="G690" t="s">
        <v>4774</v>
      </c>
      <c r="H690" t="s">
        <v>4775</v>
      </c>
      <c r="I690" t="s">
        <v>41</v>
      </c>
      <c r="J690" t="s">
        <v>27</v>
      </c>
      <c r="K690" t="s">
        <v>1127</v>
      </c>
      <c r="L690" t="s">
        <v>104</v>
      </c>
      <c r="M690">
        <v>76017</v>
      </c>
      <c r="N690" t="s">
        <v>105</v>
      </c>
      <c r="O690" t="s">
        <v>1561</v>
      </c>
      <c r="P690" t="s">
        <v>46</v>
      </c>
      <c r="Q690" t="s">
        <v>68</v>
      </c>
      <c r="R690" t="s">
        <v>1562</v>
      </c>
      <c r="S690">
        <v>47.616</v>
      </c>
      <c r="T690">
        <v>3</v>
      </c>
      <c r="U690">
        <v>0.2</v>
      </c>
      <c r="V690">
        <v>3.571200000000001</v>
      </c>
    </row>
    <row r="691" spans="1:22" x14ac:dyDescent="0.3">
      <c r="A691">
        <v>1918</v>
      </c>
      <c r="B691" t="s">
        <v>4759</v>
      </c>
      <c r="C691">
        <v>2012</v>
      </c>
      <c r="D691" s="11">
        <v>41221</v>
      </c>
      <c r="E691" s="11">
        <v>41227</v>
      </c>
      <c r="F691" t="s">
        <v>50</v>
      </c>
      <c r="G691" t="s">
        <v>3832</v>
      </c>
      <c r="H691" t="s">
        <v>3833</v>
      </c>
      <c r="I691" t="s">
        <v>26</v>
      </c>
      <c r="J691" t="s">
        <v>27</v>
      </c>
      <c r="K691" t="s">
        <v>612</v>
      </c>
      <c r="L691" t="s">
        <v>1245</v>
      </c>
      <c r="M691">
        <v>2038</v>
      </c>
      <c r="N691" t="s">
        <v>148</v>
      </c>
      <c r="O691" t="s">
        <v>1468</v>
      </c>
      <c r="P691" t="s">
        <v>46</v>
      </c>
      <c r="Q691" t="s">
        <v>68</v>
      </c>
      <c r="R691" t="s">
        <v>1469</v>
      </c>
      <c r="S691">
        <v>11.65</v>
      </c>
      <c r="T691">
        <v>5</v>
      </c>
      <c r="U691">
        <v>0</v>
      </c>
      <c r="V691">
        <v>3.3784999999999989</v>
      </c>
    </row>
    <row r="692" spans="1:22" x14ac:dyDescent="0.3">
      <c r="A692">
        <v>1916</v>
      </c>
      <c r="B692" t="s">
        <v>4756</v>
      </c>
      <c r="C692">
        <v>2014</v>
      </c>
      <c r="D692" s="11">
        <v>41760</v>
      </c>
      <c r="E692" s="11">
        <v>41765</v>
      </c>
      <c r="F692" t="s">
        <v>50</v>
      </c>
      <c r="G692" t="s">
        <v>2954</v>
      </c>
      <c r="H692" t="s">
        <v>2955</v>
      </c>
      <c r="I692" t="s">
        <v>102</v>
      </c>
      <c r="J692" t="s">
        <v>27</v>
      </c>
      <c r="K692" t="s">
        <v>3461</v>
      </c>
      <c r="L692" t="s">
        <v>54</v>
      </c>
      <c r="M692">
        <v>33437</v>
      </c>
      <c r="N692" t="s">
        <v>30</v>
      </c>
      <c r="O692" t="s">
        <v>3494</v>
      </c>
      <c r="P692" t="s">
        <v>46</v>
      </c>
      <c r="Q692" t="s">
        <v>68</v>
      </c>
      <c r="R692" t="s">
        <v>186</v>
      </c>
      <c r="S692">
        <v>15.528</v>
      </c>
      <c r="T692">
        <v>3</v>
      </c>
      <c r="U692">
        <v>0.2</v>
      </c>
      <c r="V692">
        <v>4.8524999999999991</v>
      </c>
    </row>
    <row r="693" spans="1:22" x14ac:dyDescent="0.3">
      <c r="A693">
        <v>1895</v>
      </c>
      <c r="B693" t="s">
        <v>4707</v>
      </c>
      <c r="C693">
        <v>2014</v>
      </c>
      <c r="D693" s="11">
        <v>41976</v>
      </c>
      <c r="E693" s="11">
        <v>41979</v>
      </c>
      <c r="F693" t="s">
        <v>188</v>
      </c>
      <c r="G693" t="s">
        <v>4708</v>
      </c>
      <c r="H693" t="s">
        <v>4709</v>
      </c>
      <c r="I693" t="s">
        <v>26</v>
      </c>
      <c r="J693" t="s">
        <v>27</v>
      </c>
      <c r="K693" t="s">
        <v>4710</v>
      </c>
      <c r="L693" t="s">
        <v>319</v>
      </c>
      <c r="M693">
        <v>22901</v>
      </c>
      <c r="N693" t="s">
        <v>30</v>
      </c>
      <c r="O693" t="s">
        <v>4711</v>
      </c>
      <c r="P693" t="s">
        <v>46</v>
      </c>
      <c r="Q693" t="s">
        <v>68</v>
      </c>
      <c r="R693" t="s">
        <v>4712</v>
      </c>
      <c r="S693">
        <v>34.650000000000006</v>
      </c>
      <c r="T693">
        <v>3</v>
      </c>
      <c r="U693">
        <v>0</v>
      </c>
      <c r="V693">
        <v>10.395</v>
      </c>
    </row>
    <row r="694" spans="1:22" x14ac:dyDescent="0.3">
      <c r="A694">
        <v>1892</v>
      </c>
      <c r="B694" t="s">
        <v>4698</v>
      </c>
      <c r="C694">
        <v>2011</v>
      </c>
      <c r="D694" s="11">
        <v>40616</v>
      </c>
      <c r="E694" s="11">
        <v>40620</v>
      </c>
      <c r="F694" t="s">
        <v>50</v>
      </c>
      <c r="G694" t="s">
        <v>1358</v>
      </c>
      <c r="H694" t="s">
        <v>1359</v>
      </c>
      <c r="I694" t="s">
        <v>41</v>
      </c>
      <c r="J694" t="s">
        <v>27</v>
      </c>
      <c r="K694" t="s">
        <v>1455</v>
      </c>
      <c r="L694" t="s">
        <v>43</v>
      </c>
      <c r="M694">
        <v>92646</v>
      </c>
      <c r="N694" t="s">
        <v>44</v>
      </c>
      <c r="O694" t="s">
        <v>4699</v>
      </c>
      <c r="P694" t="s">
        <v>46</v>
      </c>
      <c r="Q694" t="s">
        <v>68</v>
      </c>
      <c r="R694" t="s">
        <v>4700</v>
      </c>
      <c r="S694">
        <v>3.38</v>
      </c>
      <c r="T694">
        <v>1</v>
      </c>
      <c r="U694">
        <v>0</v>
      </c>
      <c r="V694">
        <v>1.2505999999999999</v>
      </c>
    </row>
    <row r="695" spans="1:22" x14ac:dyDescent="0.3">
      <c r="A695">
        <v>1871</v>
      </c>
      <c r="B695" t="s">
        <v>4666</v>
      </c>
      <c r="C695">
        <v>2011</v>
      </c>
      <c r="D695" s="11">
        <v>40745</v>
      </c>
      <c r="E695" s="11">
        <v>40749</v>
      </c>
      <c r="F695" t="s">
        <v>50</v>
      </c>
      <c r="G695" t="s">
        <v>4667</v>
      </c>
      <c r="H695" t="s">
        <v>4668</v>
      </c>
      <c r="I695" t="s">
        <v>41</v>
      </c>
      <c r="J695" t="s">
        <v>27</v>
      </c>
      <c r="K695" t="s">
        <v>127</v>
      </c>
      <c r="L695" t="s">
        <v>43</v>
      </c>
      <c r="M695">
        <v>94122</v>
      </c>
      <c r="N695" t="s">
        <v>44</v>
      </c>
      <c r="O695" t="s">
        <v>4669</v>
      </c>
      <c r="P695" t="s">
        <v>46</v>
      </c>
      <c r="Q695" t="s">
        <v>68</v>
      </c>
      <c r="R695" t="s">
        <v>4670</v>
      </c>
      <c r="S695">
        <v>99.2</v>
      </c>
      <c r="T695">
        <v>5</v>
      </c>
      <c r="U695">
        <v>0</v>
      </c>
      <c r="V695">
        <v>25.792000000000002</v>
      </c>
    </row>
    <row r="696" spans="1:22" x14ac:dyDescent="0.3">
      <c r="A696">
        <v>695</v>
      </c>
      <c r="B696" t="s">
        <v>2249</v>
      </c>
      <c r="C696">
        <v>2012</v>
      </c>
      <c r="D696" s="11">
        <v>41043</v>
      </c>
      <c r="E696" s="1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1856</v>
      </c>
      <c r="B697" t="s">
        <v>4639</v>
      </c>
      <c r="C697">
        <v>2011</v>
      </c>
      <c r="D697" s="11">
        <v>40707</v>
      </c>
      <c r="E697" s="11">
        <v>40711</v>
      </c>
      <c r="F697" t="s">
        <v>50</v>
      </c>
      <c r="G697" t="s">
        <v>4427</v>
      </c>
      <c r="H697" t="s">
        <v>4428</v>
      </c>
      <c r="I697" t="s">
        <v>41</v>
      </c>
      <c r="J697" t="s">
        <v>27</v>
      </c>
      <c r="K697" t="s">
        <v>42</v>
      </c>
      <c r="L697" t="s">
        <v>43</v>
      </c>
      <c r="M697">
        <v>90032</v>
      </c>
      <c r="N697" t="s">
        <v>44</v>
      </c>
      <c r="O697" t="s">
        <v>4640</v>
      </c>
      <c r="P697" t="s">
        <v>46</v>
      </c>
      <c r="Q697" t="s">
        <v>68</v>
      </c>
      <c r="R697" t="s">
        <v>186</v>
      </c>
      <c r="S697">
        <v>14.52</v>
      </c>
      <c r="T697">
        <v>3</v>
      </c>
      <c r="U697">
        <v>0</v>
      </c>
      <c r="V697">
        <v>4.7915999999999999</v>
      </c>
    </row>
    <row r="698" spans="1:22" x14ac:dyDescent="0.3">
      <c r="A698">
        <v>1836</v>
      </c>
      <c r="B698" t="s">
        <v>4607</v>
      </c>
      <c r="C698">
        <v>2011</v>
      </c>
      <c r="D698" s="11">
        <v>40715</v>
      </c>
      <c r="E698" s="11">
        <v>40718</v>
      </c>
      <c r="F698" t="s">
        <v>188</v>
      </c>
      <c r="G698" t="s">
        <v>4468</v>
      </c>
      <c r="H698" t="s">
        <v>4469</v>
      </c>
      <c r="I698" t="s">
        <v>26</v>
      </c>
      <c r="J698" t="s">
        <v>27</v>
      </c>
      <c r="K698" t="s">
        <v>4608</v>
      </c>
      <c r="L698" t="s">
        <v>747</v>
      </c>
      <c r="M698">
        <v>6450</v>
      </c>
      <c r="N698" t="s">
        <v>148</v>
      </c>
      <c r="O698" t="s">
        <v>128</v>
      </c>
      <c r="P698" t="s">
        <v>46</v>
      </c>
      <c r="Q698" t="s">
        <v>68</v>
      </c>
      <c r="R698" t="s">
        <v>129</v>
      </c>
      <c r="S698">
        <v>21.400000000000002</v>
      </c>
      <c r="T698">
        <v>5</v>
      </c>
      <c r="U698">
        <v>0</v>
      </c>
      <c r="V698">
        <v>6.2059999999999977</v>
      </c>
    </row>
    <row r="699" spans="1:22" x14ac:dyDescent="0.3">
      <c r="A699">
        <v>1817</v>
      </c>
      <c r="B699" t="s">
        <v>4561</v>
      </c>
      <c r="C699">
        <v>2012</v>
      </c>
      <c r="D699" s="11">
        <v>41064</v>
      </c>
      <c r="E699" s="11">
        <v>41064</v>
      </c>
      <c r="F699" t="s">
        <v>1290</v>
      </c>
      <c r="G699" t="s">
        <v>2720</v>
      </c>
      <c r="H699" t="s">
        <v>2721</v>
      </c>
      <c r="I699" t="s">
        <v>26</v>
      </c>
      <c r="J699" t="s">
        <v>27</v>
      </c>
      <c r="K699" t="s">
        <v>95</v>
      </c>
      <c r="L699" t="s">
        <v>96</v>
      </c>
      <c r="M699">
        <v>98105</v>
      </c>
      <c r="N699" t="s">
        <v>44</v>
      </c>
      <c r="O699" t="s">
        <v>780</v>
      </c>
      <c r="P699" t="s">
        <v>46</v>
      </c>
      <c r="Q699" t="s">
        <v>68</v>
      </c>
      <c r="R699" t="s">
        <v>781</v>
      </c>
      <c r="S699">
        <v>9.26</v>
      </c>
      <c r="T699">
        <v>2</v>
      </c>
      <c r="U699">
        <v>0</v>
      </c>
      <c r="V699">
        <v>3.0557999999999996</v>
      </c>
    </row>
    <row r="700" spans="1:22" x14ac:dyDescent="0.3">
      <c r="A700">
        <v>699</v>
      </c>
      <c r="B700" t="s">
        <v>2249</v>
      </c>
      <c r="C700">
        <v>2012</v>
      </c>
      <c r="D700" s="11">
        <v>41043</v>
      </c>
      <c r="E700" s="1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1795</v>
      </c>
      <c r="B701" t="s">
        <v>4526</v>
      </c>
      <c r="C701">
        <v>2013</v>
      </c>
      <c r="D701" s="11">
        <v>41523</v>
      </c>
      <c r="E701" s="11">
        <v>41528</v>
      </c>
      <c r="F701" t="s">
        <v>50</v>
      </c>
      <c r="G701" t="s">
        <v>4527</v>
      </c>
      <c r="H701" t="s">
        <v>4528</v>
      </c>
      <c r="I701" t="s">
        <v>102</v>
      </c>
      <c r="J701" t="s">
        <v>27</v>
      </c>
      <c r="K701" t="s">
        <v>4529</v>
      </c>
      <c r="L701" t="s">
        <v>4530</v>
      </c>
      <c r="M701">
        <v>66062</v>
      </c>
      <c r="N701" t="s">
        <v>105</v>
      </c>
      <c r="O701" t="s">
        <v>3552</v>
      </c>
      <c r="P701" t="s">
        <v>46</v>
      </c>
      <c r="Q701" t="s">
        <v>68</v>
      </c>
      <c r="R701" t="s">
        <v>3553</v>
      </c>
      <c r="S701">
        <v>107.94</v>
      </c>
      <c r="T701">
        <v>3</v>
      </c>
      <c r="U701">
        <v>0</v>
      </c>
      <c r="V701">
        <v>26.984999999999992</v>
      </c>
    </row>
    <row r="702" spans="1:22" x14ac:dyDescent="0.3">
      <c r="A702">
        <v>1793</v>
      </c>
      <c r="B702" t="s">
        <v>4518</v>
      </c>
      <c r="C702">
        <v>2011</v>
      </c>
      <c r="D702" s="11">
        <v>40878</v>
      </c>
      <c r="E702" s="11">
        <v>40880</v>
      </c>
      <c r="F702" t="s">
        <v>188</v>
      </c>
      <c r="G702" t="s">
        <v>2178</v>
      </c>
      <c r="H702" t="s">
        <v>2179</v>
      </c>
      <c r="I702" t="s">
        <v>26</v>
      </c>
      <c r="J702" t="s">
        <v>27</v>
      </c>
      <c r="K702" t="s">
        <v>113</v>
      </c>
      <c r="L702" t="s">
        <v>114</v>
      </c>
      <c r="M702">
        <v>53711</v>
      </c>
      <c r="N702" t="s">
        <v>105</v>
      </c>
      <c r="O702" t="s">
        <v>4521</v>
      </c>
      <c r="P702" t="s">
        <v>46</v>
      </c>
      <c r="Q702" t="s">
        <v>68</v>
      </c>
      <c r="R702" t="s">
        <v>4522</v>
      </c>
      <c r="S702">
        <v>46.64</v>
      </c>
      <c r="T702">
        <v>4</v>
      </c>
      <c r="U702">
        <v>0</v>
      </c>
      <c r="V702">
        <v>12.592800000000004</v>
      </c>
    </row>
    <row r="703" spans="1:22" x14ac:dyDescent="0.3">
      <c r="A703">
        <v>1779</v>
      </c>
      <c r="B703" t="s">
        <v>4499</v>
      </c>
      <c r="C703">
        <v>2012</v>
      </c>
      <c r="D703" s="11">
        <v>41237</v>
      </c>
      <c r="E703" s="11">
        <v>41241</v>
      </c>
      <c r="F703" t="s">
        <v>50</v>
      </c>
      <c r="G703" t="s">
        <v>251</v>
      </c>
      <c r="H703" t="s">
        <v>252</v>
      </c>
      <c r="I703" t="s">
        <v>26</v>
      </c>
      <c r="J703" t="s">
        <v>27</v>
      </c>
      <c r="K703" t="s">
        <v>42</v>
      </c>
      <c r="L703" t="s">
        <v>43</v>
      </c>
      <c r="M703">
        <v>90004</v>
      </c>
      <c r="N703" t="s">
        <v>44</v>
      </c>
      <c r="O703" t="s">
        <v>1650</v>
      </c>
      <c r="P703" t="s">
        <v>46</v>
      </c>
      <c r="Q703" t="s">
        <v>68</v>
      </c>
      <c r="R703" t="s">
        <v>1651</v>
      </c>
      <c r="S703">
        <v>14.7</v>
      </c>
      <c r="T703">
        <v>5</v>
      </c>
      <c r="U703">
        <v>0</v>
      </c>
      <c r="V703">
        <v>6.6150000000000002</v>
      </c>
    </row>
    <row r="704" spans="1:22" x14ac:dyDescent="0.3">
      <c r="A704">
        <v>1776</v>
      </c>
      <c r="B704" t="s">
        <v>4491</v>
      </c>
      <c r="C704">
        <v>2011</v>
      </c>
      <c r="D704" s="11">
        <v>40661</v>
      </c>
      <c r="E704" s="11">
        <v>40666</v>
      </c>
      <c r="F704" t="s">
        <v>50</v>
      </c>
      <c r="G704" t="s">
        <v>4193</v>
      </c>
      <c r="H704" t="s">
        <v>4194</v>
      </c>
      <c r="I704" t="s">
        <v>41</v>
      </c>
      <c r="J704" t="s">
        <v>27</v>
      </c>
      <c r="K704" t="s">
        <v>4492</v>
      </c>
      <c r="L704" t="s">
        <v>2735</v>
      </c>
      <c r="M704">
        <v>21215</v>
      </c>
      <c r="N704" t="s">
        <v>148</v>
      </c>
      <c r="O704" t="s">
        <v>4497</v>
      </c>
      <c r="P704" t="s">
        <v>46</v>
      </c>
      <c r="Q704" t="s">
        <v>68</v>
      </c>
      <c r="R704" t="s">
        <v>4498</v>
      </c>
      <c r="S704">
        <v>5.34</v>
      </c>
      <c r="T704">
        <v>2</v>
      </c>
      <c r="U704">
        <v>0</v>
      </c>
      <c r="V704">
        <v>1.4952000000000001</v>
      </c>
    </row>
    <row r="705" spans="1:22" x14ac:dyDescent="0.3">
      <c r="A705">
        <v>1760</v>
      </c>
      <c r="B705" t="s">
        <v>4470</v>
      </c>
      <c r="C705">
        <v>2011</v>
      </c>
      <c r="D705" s="11">
        <v>40549</v>
      </c>
      <c r="E705" s="11">
        <v>40556</v>
      </c>
      <c r="F705" t="s">
        <v>50</v>
      </c>
      <c r="G705" t="s">
        <v>3934</v>
      </c>
      <c r="H705" t="s">
        <v>3935</v>
      </c>
      <c r="I705" t="s">
        <v>26</v>
      </c>
      <c r="J705" t="s">
        <v>27</v>
      </c>
      <c r="K705" t="s">
        <v>146</v>
      </c>
      <c r="L705" t="s">
        <v>147</v>
      </c>
      <c r="M705">
        <v>19143</v>
      </c>
      <c r="N705" t="s">
        <v>148</v>
      </c>
      <c r="O705" t="s">
        <v>1423</v>
      </c>
      <c r="P705" t="s">
        <v>46</v>
      </c>
      <c r="Q705" t="s">
        <v>68</v>
      </c>
      <c r="R705" t="s">
        <v>1424</v>
      </c>
      <c r="S705">
        <v>19.536000000000001</v>
      </c>
      <c r="T705">
        <v>3</v>
      </c>
      <c r="U705">
        <v>0.2</v>
      </c>
      <c r="V705">
        <v>4.8840000000000003</v>
      </c>
    </row>
    <row r="706" spans="1:22" x14ac:dyDescent="0.3">
      <c r="A706">
        <v>1750</v>
      </c>
      <c r="B706" t="s">
        <v>4451</v>
      </c>
      <c r="C706">
        <v>2011</v>
      </c>
      <c r="D706" s="11">
        <v>40658</v>
      </c>
      <c r="E706" s="11">
        <v>40662</v>
      </c>
      <c r="F706" t="s">
        <v>50</v>
      </c>
      <c r="G706" t="s">
        <v>4452</v>
      </c>
      <c r="H706" t="s">
        <v>4453</v>
      </c>
      <c r="I706" t="s">
        <v>102</v>
      </c>
      <c r="J706" t="s">
        <v>27</v>
      </c>
      <c r="K706" t="s">
        <v>184</v>
      </c>
      <c r="L706" t="s">
        <v>104</v>
      </c>
      <c r="M706">
        <v>77095</v>
      </c>
      <c r="N706" t="s">
        <v>105</v>
      </c>
      <c r="O706" t="s">
        <v>4062</v>
      </c>
      <c r="P706" t="s">
        <v>46</v>
      </c>
      <c r="Q706" t="s">
        <v>68</v>
      </c>
      <c r="R706" t="s">
        <v>4063</v>
      </c>
      <c r="S706">
        <v>6.24</v>
      </c>
      <c r="T706">
        <v>3</v>
      </c>
      <c r="U706">
        <v>0.2</v>
      </c>
      <c r="V706">
        <v>0.54600000000000071</v>
      </c>
    </row>
    <row r="707" spans="1:22" x14ac:dyDescent="0.3">
      <c r="A707">
        <v>1746</v>
      </c>
      <c r="B707" t="s">
        <v>4448</v>
      </c>
      <c r="C707">
        <v>2011</v>
      </c>
      <c r="D707" s="11">
        <v>40700</v>
      </c>
      <c r="E707" s="11">
        <v>40703</v>
      </c>
      <c r="F707" t="s">
        <v>188</v>
      </c>
      <c r="G707" t="s">
        <v>2460</v>
      </c>
      <c r="H707" t="s">
        <v>2461</v>
      </c>
      <c r="I707" t="s">
        <v>26</v>
      </c>
      <c r="J707" t="s">
        <v>27</v>
      </c>
      <c r="K707" t="s">
        <v>389</v>
      </c>
      <c r="L707" t="s">
        <v>267</v>
      </c>
      <c r="M707">
        <v>14609</v>
      </c>
      <c r="N707" t="s">
        <v>148</v>
      </c>
      <c r="O707" t="s">
        <v>688</v>
      </c>
      <c r="P707" t="s">
        <v>46</v>
      </c>
      <c r="Q707" t="s">
        <v>68</v>
      </c>
      <c r="R707" t="s">
        <v>689</v>
      </c>
      <c r="S707">
        <v>13.36</v>
      </c>
      <c r="T707">
        <v>2</v>
      </c>
      <c r="U707">
        <v>0</v>
      </c>
      <c r="V707">
        <v>4.9431999999999992</v>
      </c>
    </row>
    <row r="708" spans="1:22" x14ac:dyDescent="0.3">
      <c r="A708">
        <v>1737</v>
      </c>
      <c r="B708" t="s">
        <v>4436</v>
      </c>
      <c r="C708">
        <v>2014</v>
      </c>
      <c r="D708" s="11">
        <v>41850</v>
      </c>
      <c r="E708" s="11">
        <v>41853</v>
      </c>
      <c r="F708" t="s">
        <v>23</v>
      </c>
      <c r="G708" t="s">
        <v>1408</v>
      </c>
      <c r="H708" t="s">
        <v>1409</v>
      </c>
      <c r="I708" t="s">
        <v>26</v>
      </c>
      <c r="J708" t="s">
        <v>27</v>
      </c>
      <c r="K708" t="s">
        <v>1521</v>
      </c>
      <c r="L708" t="s">
        <v>88</v>
      </c>
      <c r="M708">
        <v>28540</v>
      </c>
      <c r="N708" t="s">
        <v>30</v>
      </c>
      <c r="O708" t="s">
        <v>67</v>
      </c>
      <c r="P708" t="s">
        <v>46</v>
      </c>
      <c r="Q708" t="s">
        <v>68</v>
      </c>
      <c r="R708" t="s">
        <v>69</v>
      </c>
      <c r="S708">
        <v>4.3680000000000003</v>
      </c>
      <c r="T708">
        <v>3</v>
      </c>
      <c r="U708">
        <v>0.2</v>
      </c>
      <c r="V708">
        <v>0.3822000000000001</v>
      </c>
    </row>
    <row r="709" spans="1:22" x14ac:dyDescent="0.3">
      <c r="A709">
        <v>1734</v>
      </c>
      <c r="B709" t="s">
        <v>4435</v>
      </c>
      <c r="C709">
        <v>2013</v>
      </c>
      <c r="D709" s="11">
        <v>41466</v>
      </c>
      <c r="E709" s="11">
        <v>41470</v>
      </c>
      <c r="F709" t="s">
        <v>50</v>
      </c>
      <c r="G709" t="s">
        <v>940</v>
      </c>
      <c r="H709" t="s">
        <v>941</v>
      </c>
      <c r="I709" t="s">
        <v>26</v>
      </c>
      <c r="J709" t="s">
        <v>27</v>
      </c>
      <c r="K709" t="s">
        <v>815</v>
      </c>
      <c r="L709" t="s">
        <v>104</v>
      </c>
      <c r="M709">
        <v>75081</v>
      </c>
      <c r="N709" t="s">
        <v>105</v>
      </c>
      <c r="O709" t="s">
        <v>1122</v>
      </c>
      <c r="P709" t="s">
        <v>46</v>
      </c>
      <c r="Q709" t="s">
        <v>68</v>
      </c>
      <c r="R709" t="s">
        <v>1123</v>
      </c>
      <c r="S709">
        <v>154.24</v>
      </c>
      <c r="T709">
        <v>4</v>
      </c>
      <c r="U709">
        <v>0.2</v>
      </c>
      <c r="V709">
        <v>17.351999999999975</v>
      </c>
    </row>
    <row r="710" spans="1:22" x14ac:dyDescent="0.3">
      <c r="A710">
        <v>1711</v>
      </c>
      <c r="B710" t="s">
        <v>4396</v>
      </c>
      <c r="C710">
        <v>2014</v>
      </c>
      <c r="D710" s="11">
        <v>41943</v>
      </c>
      <c r="E710" s="11">
        <v>41949</v>
      </c>
      <c r="F710" t="s">
        <v>50</v>
      </c>
      <c r="G710" t="s">
        <v>4397</v>
      </c>
      <c r="H710" t="s">
        <v>4398</v>
      </c>
      <c r="I710" t="s">
        <v>26</v>
      </c>
      <c r="J710" t="s">
        <v>27</v>
      </c>
      <c r="K710" t="s">
        <v>127</v>
      </c>
      <c r="L710" t="s">
        <v>43</v>
      </c>
      <c r="M710">
        <v>94122</v>
      </c>
      <c r="N710" t="s">
        <v>44</v>
      </c>
      <c r="O710" t="s">
        <v>770</v>
      </c>
      <c r="P710" t="s">
        <v>46</v>
      </c>
      <c r="Q710" t="s">
        <v>68</v>
      </c>
      <c r="R710" t="s">
        <v>771</v>
      </c>
      <c r="S710">
        <v>19.899999999999999</v>
      </c>
      <c r="T710">
        <v>5</v>
      </c>
      <c r="U710">
        <v>0</v>
      </c>
      <c r="V710">
        <v>6.5669999999999984</v>
      </c>
    </row>
    <row r="711" spans="1:22" x14ac:dyDescent="0.3">
      <c r="A711">
        <v>1669</v>
      </c>
      <c r="B711" t="s">
        <v>4329</v>
      </c>
      <c r="C711">
        <v>2013</v>
      </c>
      <c r="D711" s="11">
        <v>41603</v>
      </c>
      <c r="E711" s="11">
        <v>41605</v>
      </c>
      <c r="F711" t="s">
        <v>23</v>
      </c>
      <c r="G711" t="s">
        <v>4330</v>
      </c>
      <c r="H711" t="s">
        <v>4331</v>
      </c>
      <c r="I711" t="s">
        <v>26</v>
      </c>
      <c r="J711" t="s">
        <v>27</v>
      </c>
      <c r="K711" t="s">
        <v>815</v>
      </c>
      <c r="L711" t="s">
        <v>104</v>
      </c>
      <c r="M711">
        <v>75217</v>
      </c>
      <c r="N711" t="s">
        <v>105</v>
      </c>
      <c r="O711" t="s">
        <v>2452</v>
      </c>
      <c r="P711" t="s">
        <v>46</v>
      </c>
      <c r="Q711" t="s">
        <v>68</v>
      </c>
      <c r="R711" t="s">
        <v>2453</v>
      </c>
      <c r="S711">
        <v>14.04</v>
      </c>
      <c r="T711">
        <v>3</v>
      </c>
      <c r="U711">
        <v>0.2</v>
      </c>
      <c r="V711">
        <v>1.5794999999999986</v>
      </c>
    </row>
    <row r="712" spans="1:22" x14ac:dyDescent="0.3">
      <c r="A712">
        <v>1618</v>
      </c>
      <c r="B712" t="s">
        <v>4244</v>
      </c>
      <c r="C712">
        <v>2012</v>
      </c>
      <c r="D712" s="11">
        <v>41131</v>
      </c>
      <c r="E712" s="11">
        <v>41137</v>
      </c>
      <c r="F712" t="s">
        <v>50</v>
      </c>
      <c r="G712" t="s">
        <v>3787</v>
      </c>
      <c r="H712" t="s">
        <v>3788</v>
      </c>
      <c r="I712" t="s">
        <v>102</v>
      </c>
      <c r="J712" t="s">
        <v>27</v>
      </c>
      <c r="K712" t="s">
        <v>228</v>
      </c>
      <c r="L712" t="s">
        <v>229</v>
      </c>
      <c r="M712">
        <v>55122</v>
      </c>
      <c r="N712" t="s">
        <v>105</v>
      </c>
      <c r="O712" t="s">
        <v>4245</v>
      </c>
      <c r="P712" t="s">
        <v>46</v>
      </c>
      <c r="Q712" t="s">
        <v>68</v>
      </c>
      <c r="R712" t="s">
        <v>4246</v>
      </c>
      <c r="S712">
        <v>29.79</v>
      </c>
      <c r="T712">
        <v>3</v>
      </c>
      <c r="U712">
        <v>0</v>
      </c>
      <c r="V712">
        <v>12.511800000000001</v>
      </c>
    </row>
    <row r="713" spans="1:22" x14ac:dyDescent="0.3">
      <c r="A713">
        <v>1607</v>
      </c>
      <c r="B713" t="s">
        <v>4228</v>
      </c>
      <c r="C713">
        <v>2013</v>
      </c>
      <c r="D713" s="11">
        <v>41384</v>
      </c>
      <c r="E713" s="11">
        <v>41389</v>
      </c>
      <c r="F713" t="s">
        <v>23</v>
      </c>
      <c r="G713" t="s">
        <v>1049</v>
      </c>
      <c r="H713" t="s">
        <v>1050</v>
      </c>
      <c r="I713" t="s">
        <v>26</v>
      </c>
      <c r="J713" t="s">
        <v>27</v>
      </c>
      <c r="K713" t="s">
        <v>42</v>
      </c>
      <c r="L713" t="s">
        <v>43</v>
      </c>
      <c r="M713">
        <v>90049</v>
      </c>
      <c r="N713" t="s">
        <v>44</v>
      </c>
      <c r="O713" t="s">
        <v>4231</v>
      </c>
      <c r="P713" t="s">
        <v>46</v>
      </c>
      <c r="Q713" t="s">
        <v>68</v>
      </c>
      <c r="R713" t="s">
        <v>4232</v>
      </c>
      <c r="S713">
        <v>73.2</v>
      </c>
      <c r="T713">
        <v>5</v>
      </c>
      <c r="U713">
        <v>0</v>
      </c>
      <c r="V713">
        <v>21.227999999999998</v>
      </c>
    </row>
    <row r="714" spans="1:22" x14ac:dyDescent="0.3">
      <c r="A714">
        <v>1606</v>
      </c>
      <c r="B714" t="s">
        <v>4228</v>
      </c>
      <c r="C714">
        <v>2013</v>
      </c>
      <c r="D714" s="11">
        <v>41384</v>
      </c>
      <c r="E714" s="11">
        <v>41389</v>
      </c>
      <c r="F714" t="s">
        <v>23</v>
      </c>
      <c r="G714" t="s">
        <v>1049</v>
      </c>
      <c r="H714" t="s">
        <v>1050</v>
      </c>
      <c r="I714" t="s">
        <v>26</v>
      </c>
      <c r="J714" t="s">
        <v>27</v>
      </c>
      <c r="K714" t="s">
        <v>42</v>
      </c>
      <c r="L714" t="s">
        <v>43</v>
      </c>
      <c r="M714">
        <v>90049</v>
      </c>
      <c r="N714" t="s">
        <v>44</v>
      </c>
      <c r="O714" t="s">
        <v>4229</v>
      </c>
      <c r="P714" t="s">
        <v>46</v>
      </c>
      <c r="Q714" t="s">
        <v>68</v>
      </c>
      <c r="R714" t="s">
        <v>4230</v>
      </c>
      <c r="S714">
        <v>5.46</v>
      </c>
      <c r="T714">
        <v>3</v>
      </c>
      <c r="U714">
        <v>0</v>
      </c>
      <c r="V714">
        <v>1.5288000000000002</v>
      </c>
    </row>
    <row r="715" spans="1:22" x14ac:dyDescent="0.3">
      <c r="A715">
        <v>1604</v>
      </c>
      <c r="B715" t="s">
        <v>4225</v>
      </c>
      <c r="C715">
        <v>2014</v>
      </c>
      <c r="D715" s="11">
        <v>41974</v>
      </c>
      <c r="E715" s="11">
        <v>41978</v>
      </c>
      <c r="F715" t="s">
        <v>50</v>
      </c>
      <c r="G715" t="s">
        <v>2098</v>
      </c>
      <c r="H715" t="s">
        <v>2099</v>
      </c>
      <c r="I715" t="s">
        <v>26</v>
      </c>
      <c r="J715" t="s">
        <v>27</v>
      </c>
      <c r="K715" t="s">
        <v>606</v>
      </c>
      <c r="L715" t="s">
        <v>245</v>
      </c>
      <c r="M715">
        <v>19711</v>
      </c>
      <c r="N715" t="s">
        <v>148</v>
      </c>
      <c r="O715" t="s">
        <v>4226</v>
      </c>
      <c r="P715" t="s">
        <v>46</v>
      </c>
      <c r="Q715" t="s">
        <v>68</v>
      </c>
      <c r="R715" t="s">
        <v>4227</v>
      </c>
      <c r="S715">
        <v>155.94</v>
      </c>
      <c r="T715">
        <v>6</v>
      </c>
      <c r="U715">
        <v>0</v>
      </c>
      <c r="V715">
        <v>45.222599999999993</v>
      </c>
    </row>
    <row r="716" spans="1:22" x14ac:dyDescent="0.3">
      <c r="A716">
        <v>1603</v>
      </c>
      <c r="B716" t="s">
        <v>4222</v>
      </c>
      <c r="C716">
        <v>2013</v>
      </c>
      <c r="D716" s="11">
        <v>41620</v>
      </c>
      <c r="E716" s="11">
        <v>41626</v>
      </c>
      <c r="F716" t="s">
        <v>50</v>
      </c>
      <c r="G716" t="s">
        <v>1906</v>
      </c>
      <c r="H716" t="s">
        <v>1907</v>
      </c>
      <c r="I716" t="s">
        <v>26</v>
      </c>
      <c r="J716" t="s">
        <v>27</v>
      </c>
      <c r="K716" t="s">
        <v>3792</v>
      </c>
      <c r="L716" t="s">
        <v>335</v>
      </c>
      <c r="M716">
        <v>37167</v>
      </c>
      <c r="N716" t="s">
        <v>30</v>
      </c>
      <c r="O716" t="s">
        <v>4223</v>
      </c>
      <c r="P716" t="s">
        <v>46</v>
      </c>
      <c r="Q716" t="s">
        <v>68</v>
      </c>
      <c r="R716" t="s">
        <v>4224</v>
      </c>
      <c r="S716">
        <v>6.6719999999999988</v>
      </c>
      <c r="T716">
        <v>3</v>
      </c>
      <c r="U716">
        <v>0.2</v>
      </c>
      <c r="V716">
        <v>1.6679999999999997</v>
      </c>
    </row>
    <row r="717" spans="1:22" x14ac:dyDescent="0.3">
      <c r="A717">
        <v>1600</v>
      </c>
      <c r="B717" t="s">
        <v>4213</v>
      </c>
      <c r="C717">
        <v>2014</v>
      </c>
      <c r="D717" s="11">
        <v>41963</v>
      </c>
      <c r="E717" s="11">
        <v>41965</v>
      </c>
      <c r="F717" t="s">
        <v>23</v>
      </c>
      <c r="G717" t="s">
        <v>4126</v>
      </c>
      <c r="H717" t="s">
        <v>4127</v>
      </c>
      <c r="I717" t="s">
        <v>26</v>
      </c>
      <c r="J717" t="s">
        <v>27</v>
      </c>
      <c r="K717" t="s">
        <v>4214</v>
      </c>
      <c r="L717" t="s">
        <v>104</v>
      </c>
      <c r="M717">
        <v>75007</v>
      </c>
      <c r="N717" t="s">
        <v>105</v>
      </c>
      <c r="O717" t="s">
        <v>1159</v>
      </c>
      <c r="P717" t="s">
        <v>46</v>
      </c>
      <c r="Q717" t="s">
        <v>68</v>
      </c>
      <c r="R717" t="s">
        <v>1160</v>
      </c>
      <c r="S717">
        <v>99.13600000000001</v>
      </c>
      <c r="T717">
        <v>4</v>
      </c>
      <c r="U717">
        <v>0.2</v>
      </c>
      <c r="V717">
        <v>8.674399999999995</v>
      </c>
    </row>
    <row r="718" spans="1:22" x14ac:dyDescent="0.3">
      <c r="A718">
        <v>1591</v>
      </c>
      <c r="B718" t="s">
        <v>4192</v>
      </c>
      <c r="C718">
        <v>2013</v>
      </c>
      <c r="D718" s="11">
        <v>41380</v>
      </c>
      <c r="E718" s="11">
        <v>41384</v>
      </c>
      <c r="F718" t="s">
        <v>50</v>
      </c>
      <c r="G718" t="s">
        <v>4193</v>
      </c>
      <c r="H718" t="s">
        <v>4194</v>
      </c>
      <c r="I718" t="s">
        <v>41</v>
      </c>
      <c r="J718" t="s">
        <v>27</v>
      </c>
      <c r="K718" t="s">
        <v>4195</v>
      </c>
      <c r="L718" t="s">
        <v>104</v>
      </c>
      <c r="M718">
        <v>76051</v>
      </c>
      <c r="N718" t="s">
        <v>105</v>
      </c>
      <c r="O718" t="s">
        <v>4196</v>
      </c>
      <c r="P718" t="s">
        <v>46</v>
      </c>
      <c r="Q718" t="s">
        <v>68</v>
      </c>
      <c r="R718" t="s">
        <v>4197</v>
      </c>
      <c r="S718">
        <v>33.488000000000007</v>
      </c>
      <c r="T718">
        <v>7</v>
      </c>
      <c r="U718">
        <v>0.2</v>
      </c>
      <c r="V718">
        <v>5.8603999999999967</v>
      </c>
    </row>
    <row r="719" spans="1:22" x14ac:dyDescent="0.3">
      <c r="A719">
        <v>1590</v>
      </c>
      <c r="B719" t="s">
        <v>4189</v>
      </c>
      <c r="C719">
        <v>2013</v>
      </c>
      <c r="D719" s="11">
        <v>41407</v>
      </c>
      <c r="E719" s="11">
        <v>41411</v>
      </c>
      <c r="F719" t="s">
        <v>50</v>
      </c>
      <c r="G719" t="s">
        <v>4190</v>
      </c>
      <c r="H719" t="s">
        <v>4191</v>
      </c>
      <c r="I719" t="s">
        <v>41</v>
      </c>
      <c r="J719" t="s">
        <v>27</v>
      </c>
      <c r="K719" t="s">
        <v>2978</v>
      </c>
      <c r="L719" t="s">
        <v>319</v>
      </c>
      <c r="M719">
        <v>23464</v>
      </c>
      <c r="N719" t="s">
        <v>30</v>
      </c>
      <c r="O719" t="s">
        <v>1737</v>
      </c>
      <c r="P719" t="s">
        <v>46</v>
      </c>
      <c r="Q719" t="s">
        <v>68</v>
      </c>
      <c r="R719" t="s">
        <v>1738</v>
      </c>
      <c r="S719">
        <v>10.96</v>
      </c>
      <c r="T719">
        <v>4</v>
      </c>
      <c r="U719">
        <v>0</v>
      </c>
      <c r="V719">
        <v>2.9592000000000009</v>
      </c>
    </row>
    <row r="720" spans="1:22" x14ac:dyDescent="0.3">
      <c r="A720">
        <v>1570</v>
      </c>
      <c r="B720" t="s">
        <v>4161</v>
      </c>
      <c r="C720">
        <v>2014</v>
      </c>
      <c r="D720" s="11">
        <v>41970</v>
      </c>
      <c r="E720" s="11">
        <v>41974</v>
      </c>
      <c r="F720" t="s">
        <v>50</v>
      </c>
      <c r="G720" t="s">
        <v>2822</v>
      </c>
      <c r="H720" t="s">
        <v>2823</v>
      </c>
      <c r="I720" t="s">
        <v>41</v>
      </c>
      <c r="J720" t="s">
        <v>27</v>
      </c>
      <c r="K720" t="s">
        <v>1736</v>
      </c>
      <c r="L720" t="s">
        <v>1272</v>
      </c>
      <c r="M720">
        <v>30318</v>
      </c>
      <c r="N720" t="s">
        <v>30</v>
      </c>
      <c r="O720" t="s">
        <v>4162</v>
      </c>
      <c r="P720" t="s">
        <v>46</v>
      </c>
      <c r="Q720" t="s">
        <v>68</v>
      </c>
      <c r="R720" t="s">
        <v>4163</v>
      </c>
      <c r="S720">
        <v>12.84</v>
      </c>
      <c r="T720">
        <v>3</v>
      </c>
      <c r="U720">
        <v>0</v>
      </c>
      <c r="V720">
        <v>3.7235999999999989</v>
      </c>
    </row>
    <row r="721" spans="1:22" x14ac:dyDescent="0.3">
      <c r="A721">
        <v>1562</v>
      </c>
      <c r="B721" t="s">
        <v>4141</v>
      </c>
      <c r="C721">
        <v>2014</v>
      </c>
      <c r="D721" s="11">
        <v>41888</v>
      </c>
      <c r="E721" s="11">
        <v>41889</v>
      </c>
      <c r="F721" t="s">
        <v>188</v>
      </c>
      <c r="G721" t="s">
        <v>377</v>
      </c>
      <c r="H721" t="s">
        <v>378</v>
      </c>
      <c r="I721" t="s">
        <v>102</v>
      </c>
      <c r="J721" t="s">
        <v>27</v>
      </c>
      <c r="K721" t="s">
        <v>95</v>
      </c>
      <c r="L721" t="s">
        <v>96</v>
      </c>
      <c r="M721">
        <v>98115</v>
      </c>
      <c r="N721" t="s">
        <v>44</v>
      </c>
      <c r="O721" t="s">
        <v>1282</v>
      </c>
      <c r="P721" t="s">
        <v>46</v>
      </c>
      <c r="Q721" t="s">
        <v>68</v>
      </c>
      <c r="R721" t="s">
        <v>1283</v>
      </c>
      <c r="S721">
        <v>2.78</v>
      </c>
      <c r="T721">
        <v>1</v>
      </c>
      <c r="U721">
        <v>0</v>
      </c>
      <c r="V721">
        <v>0.72279999999999989</v>
      </c>
    </row>
    <row r="722" spans="1:22" x14ac:dyDescent="0.3">
      <c r="A722">
        <v>1558</v>
      </c>
      <c r="B722" t="s">
        <v>4128</v>
      </c>
      <c r="C722">
        <v>2013</v>
      </c>
      <c r="D722" s="11">
        <v>41404</v>
      </c>
      <c r="E722" s="11">
        <v>41410</v>
      </c>
      <c r="F722" t="s">
        <v>50</v>
      </c>
      <c r="G722" t="s">
        <v>4129</v>
      </c>
      <c r="H722" t="s">
        <v>4130</v>
      </c>
      <c r="I722" t="s">
        <v>26</v>
      </c>
      <c r="J722" t="s">
        <v>27</v>
      </c>
      <c r="K722" t="s">
        <v>146</v>
      </c>
      <c r="L722" t="s">
        <v>147</v>
      </c>
      <c r="M722">
        <v>19140</v>
      </c>
      <c r="N722" t="s">
        <v>148</v>
      </c>
      <c r="O722" t="s">
        <v>4132</v>
      </c>
      <c r="P722" t="s">
        <v>46</v>
      </c>
      <c r="Q722" t="s">
        <v>68</v>
      </c>
      <c r="R722" t="s">
        <v>4133</v>
      </c>
      <c r="S722">
        <v>79.36</v>
      </c>
      <c r="T722">
        <v>5</v>
      </c>
      <c r="U722">
        <v>0.2</v>
      </c>
      <c r="V722">
        <v>9.919999999999991</v>
      </c>
    </row>
    <row r="723" spans="1:22" x14ac:dyDescent="0.3">
      <c r="A723">
        <v>1555</v>
      </c>
      <c r="B723" t="s">
        <v>4121</v>
      </c>
      <c r="C723">
        <v>2012</v>
      </c>
      <c r="D723" s="11">
        <v>40945</v>
      </c>
      <c r="E723" s="11">
        <v>40952</v>
      </c>
      <c r="F723" t="s">
        <v>50</v>
      </c>
      <c r="G723" t="s">
        <v>847</v>
      </c>
      <c r="H723" t="s">
        <v>848</v>
      </c>
      <c r="I723" t="s">
        <v>41</v>
      </c>
      <c r="J723" t="s">
        <v>27</v>
      </c>
      <c r="K723" t="s">
        <v>4122</v>
      </c>
      <c r="L723" t="s">
        <v>96</v>
      </c>
      <c r="M723">
        <v>98006</v>
      </c>
      <c r="N723" t="s">
        <v>44</v>
      </c>
      <c r="O723" t="s">
        <v>4123</v>
      </c>
      <c r="P723" t="s">
        <v>46</v>
      </c>
      <c r="Q723" t="s">
        <v>68</v>
      </c>
      <c r="R723" t="s">
        <v>4124</v>
      </c>
      <c r="S723">
        <v>5.28</v>
      </c>
      <c r="T723">
        <v>3</v>
      </c>
      <c r="U723">
        <v>0</v>
      </c>
      <c r="V723">
        <v>1.5311999999999999</v>
      </c>
    </row>
    <row r="724" spans="1:22" x14ac:dyDescent="0.3">
      <c r="A724">
        <v>1539</v>
      </c>
      <c r="B724" t="s">
        <v>4093</v>
      </c>
      <c r="C724">
        <v>2014</v>
      </c>
      <c r="D724" s="11">
        <v>41898</v>
      </c>
      <c r="E724" s="11">
        <v>41900</v>
      </c>
      <c r="F724" t="s">
        <v>23</v>
      </c>
      <c r="G724" t="s">
        <v>4094</v>
      </c>
      <c r="H724" t="s">
        <v>4095</v>
      </c>
      <c r="I724" t="s">
        <v>26</v>
      </c>
      <c r="J724" t="s">
        <v>27</v>
      </c>
      <c r="K724" t="s">
        <v>4096</v>
      </c>
      <c r="L724" t="s">
        <v>1245</v>
      </c>
      <c r="M724">
        <v>2149</v>
      </c>
      <c r="N724" t="s">
        <v>148</v>
      </c>
      <c r="O724" t="s">
        <v>1423</v>
      </c>
      <c r="P724" t="s">
        <v>46</v>
      </c>
      <c r="Q724" t="s">
        <v>68</v>
      </c>
      <c r="R724" t="s">
        <v>1424</v>
      </c>
      <c r="S724">
        <v>16.28</v>
      </c>
      <c r="T724">
        <v>2</v>
      </c>
      <c r="U724">
        <v>0</v>
      </c>
      <c r="V724">
        <v>6.5120000000000005</v>
      </c>
    </row>
    <row r="725" spans="1:22" x14ac:dyDescent="0.3">
      <c r="A725">
        <v>1527</v>
      </c>
      <c r="B725" t="s">
        <v>4060</v>
      </c>
      <c r="C725">
        <v>2013</v>
      </c>
      <c r="D725" s="11">
        <v>41478</v>
      </c>
      <c r="E725" s="11">
        <v>41483</v>
      </c>
      <c r="F725" t="s">
        <v>50</v>
      </c>
      <c r="G725" t="s">
        <v>1453</v>
      </c>
      <c r="H725" t="s">
        <v>1454</v>
      </c>
      <c r="I725" t="s">
        <v>26</v>
      </c>
      <c r="J725" t="s">
        <v>27</v>
      </c>
      <c r="K725" t="s">
        <v>4061</v>
      </c>
      <c r="L725" t="s">
        <v>147</v>
      </c>
      <c r="M725">
        <v>18103</v>
      </c>
      <c r="N725" t="s">
        <v>148</v>
      </c>
      <c r="O725" t="s">
        <v>4062</v>
      </c>
      <c r="P725" t="s">
        <v>46</v>
      </c>
      <c r="Q725" t="s">
        <v>68</v>
      </c>
      <c r="R725" t="s">
        <v>4063</v>
      </c>
      <c r="S725">
        <v>4.16</v>
      </c>
      <c r="T725">
        <v>2</v>
      </c>
      <c r="U725">
        <v>0.2</v>
      </c>
      <c r="V725">
        <v>0.36400000000000032</v>
      </c>
    </row>
    <row r="726" spans="1:22" x14ac:dyDescent="0.3">
      <c r="A726">
        <v>1526</v>
      </c>
      <c r="B726" t="s">
        <v>4055</v>
      </c>
      <c r="C726">
        <v>2012</v>
      </c>
      <c r="D726" s="11">
        <v>41249</v>
      </c>
      <c r="E726" s="11">
        <v>41254</v>
      </c>
      <c r="F726" t="s">
        <v>50</v>
      </c>
      <c r="G726" t="s">
        <v>4056</v>
      </c>
      <c r="H726" t="s">
        <v>4057</v>
      </c>
      <c r="I726" t="s">
        <v>26</v>
      </c>
      <c r="J726" t="s">
        <v>27</v>
      </c>
      <c r="K726" t="s">
        <v>1310</v>
      </c>
      <c r="L726" t="s">
        <v>310</v>
      </c>
      <c r="M726">
        <v>85705</v>
      </c>
      <c r="N726" t="s">
        <v>44</v>
      </c>
      <c r="O726" t="s">
        <v>175</v>
      </c>
      <c r="P726" t="s">
        <v>46</v>
      </c>
      <c r="Q726" t="s">
        <v>68</v>
      </c>
      <c r="R726" t="s">
        <v>176</v>
      </c>
      <c r="S726">
        <v>86.304000000000002</v>
      </c>
      <c r="T726">
        <v>6</v>
      </c>
      <c r="U726">
        <v>0.2</v>
      </c>
      <c r="V726">
        <v>9.7091999999999885</v>
      </c>
    </row>
    <row r="727" spans="1:22" x14ac:dyDescent="0.3">
      <c r="A727">
        <v>1521</v>
      </c>
      <c r="B727" t="s">
        <v>4050</v>
      </c>
      <c r="C727">
        <v>2014</v>
      </c>
      <c r="D727" s="11">
        <v>41746</v>
      </c>
      <c r="E727" s="11">
        <v>41751</v>
      </c>
      <c r="F727" t="s">
        <v>50</v>
      </c>
      <c r="G727" t="s">
        <v>4051</v>
      </c>
      <c r="H727" t="s">
        <v>4052</v>
      </c>
      <c r="I727" t="s">
        <v>102</v>
      </c>
      <c r="J727" t="s">
        <v>27</v>
      </c>
      <c r="K727" t="s">
        <v>303</v>
      </c>
      <c r="L727" t="s">
        <v>211</v>
      </c>
      <c r="M727">
        <v>60610</v>
      </c>
      <c r="N727" t="s">
        <v>105</v>
      </c>
      <c r="O727" t="s">
        <v>4053</v>
      </c>
      <c r="P727" t="s">
        <v>46</v>
      </c>
      <c r="Q727" t="s">
        <v>68</v>
      </c>
      <c r="R727" t="s">
        <v>4054</v>
      </c>
      <c r="S727">
        <v>16.520000000000003</v>
      </c>
      <c r="T727">
        <v>5</v>
      </c>
      <c r="U727">
        <v>0.2</v>
      </c>
      <c r="V727">
        <v>2.0649999999999986</v>
      </c>
    </row>
    <row r="728" spans="1:22" x14ac:dyDescent="0.3">
      <c r="A728">
        <v>1512</v>
      </c>
      <c r="B728" t="s">
        <v>4038</v>
      </c>
      <c r="C728">
        <v>2014</v>
      </c>
      <c r="D728" s="11">
        <v>41815</v>
      </c>
      <c r="E728" s="11">
        <v>41822</v>
      </c>
      <c r="F728" t="s">
        <v>50</v>
      </c>
      <c r="G728" t="s">
        <v>3924</v>
      </c>
      <c r="H728" t="s">
        <v>3925</v>
      </c>
      <c r="I728" t="s">
        <v>41</v>
      </c>
      <c r="J728" t="s">
        <v>27</v>
      </c>
      <c r="K728" t="s">
        <v>4039</v>
      </c>
      <c r="L728" t="s">
        <v>43</v>
      </c>
      <c r="M728">
        <v>91767</v>
      </c>
      <c r="N728" t="s">
        <v>44</v>
      </c>
      <c r="O728" t="s">
        <v>770</v>
      </c>
      <c r="P728" t="s">
        <v>46</v>
      </c>
      <c r="Q728" t="s">
        <v>68</v>
      </c>
      <c r="R728" t="s">
        <v>771</v>
      </c>
      <c r="S728">
        <v>35.82</v>
      </c>
      <c r="T728">
        <v>9</v>
      </c>
      <c r="U728">
        <v>0</v>
      </c>
      <c r="V728">
        <v>11.820599999999997</v>
      </c>
    </row>
    <row r="729" spans="1:22" x14ac:dyDescent="0.3">
      <c r="A729">
        <v>1511</v>
      </c>
      <c r="B729" t="s">
        <v>4038</v>
      </c>
      <c r="C729">
        <v>2014</v>
      </c>
      <c r="D729" s="11">
        <v>41815</v>
      </c>
      <c r="E729" s="11">
        <v>41822</v>
      </c>
      <c r="F729" t="s">
        <v>50</v>
      </c>
      <c r="G729" t="s">
        <v>3924</v>
      </c>
      <c r="H729" t="s">
        <v>3925</v>
      </c>
      <c r="I729" t="s">
        <v>41</v>
      </c>
      <c r="J729" t="s">
        <v>27</v>
      </c>
      <c r="K729" t="s">
        <v>4039</v>
      </c>
      <c r="L729" t="s">
        <v>43</v>
      </c>
      <c r="M729">
        <v>91767</v>
      </c>
      <c r="N729" t="s">
        <v>44</v>
      </c>
      <c r="O729" t="s">
        <v>1122</v>
      </c>
      <c r="P729" t="s">
        <v>46</v>
      </c>
      <c r="Q729" t="s">
        <v>68</v>
      </c>
      <c r="R729" t="s">
        <v>1123</v>
      </c>
      <c r="S729">
        <v>385.6</v>
      </c>
      <c r="T729">
        <v>8</v>
      </c>
      <c r="U729">
        <v>0</v>
      </c>
      <c r="V729">
        <v>111.82399999999996</v>
      </c>
    </row>
    <row r="730" spans="1:22" x14ac:dyDescent="0.3">
      <c r="A730">
        <v>1505</v>
      </c>
      <c r="B730" t="s">
        <v>4023</v>
      </c>
      <c r="C730">
        <v>2012</v>
      </c>
      <c r="D730" s="11">
        <v>41122</v>
      </c>
      <c r="E730" s="11">
        <v>41128</v>
      </c>
      <c r="F730" t="s">
        <v>50</v>
      </c>
      <c r="G730" t="s">
        <v>4024</v>
      </c>
      <c r="H730" t="s">
        <v>4025</v>
      </c>
      <c r="I730" t="s">
        <v>102</v>
      </c>
      <c r="J730" t="s">
        <v>27</v>
      </c>
      <c r="K730" t="s">
        <v>42</v>
      </c>
      <c r="L730" t="s">
        <v>43</v>
      </c>
      <c r="M730">
        <v>90004</v>
      </c>
      <c r="N730" t="s">
        <v>44</v>
      </c>
      <c r="O730" t="s">
        <v>287</v>
      </c>
      <c r="P730" t="s">
        <v>46</v>
      </c>
      <c r="Q730" t="s">
        <v>68</v>
      </c>
      <c r="R730" t="s">
        <v>288</v>
      </c>
      <c r="S730">
        <v>6.72</v>
      </c>
      <c r="T730">
        <v>4</v>
      </c>
      <c r="U730">
        <v>0</v>
      </c>
      <c r="V730">
        <v>3.36</v>
      </c>
    </row>
    <row r="731" spans="1:22" x14ac:dyDescent="0.3">
      <c r="A731">
        <v>1498</v>
      </c>
      <c r="B731" t="s">
        <v>4010</v>
      </c>
      <c r="C731">
        <v>2014</v>
      </c>
      <c r="D731" s="11">
        <v>41887</v>
      </c>
      <c r="E731" s="11">
        <v>41891</v>
      </c>
      <c r="F731" t="s">
        <v>50</v>
      </c>
      <c r="G731" t="s">
        <v>4011</v>
      </c>
      <c r="H731" t="s">
        <v>4012</v>
      </c>
      <c r="I731" t="s">
        <v>26</v>
      </c>
      <c r="J731" t="s">
        <v>27</v>
      </c>
      <c r="K731" t="s">
        <v>4013</v>
      </c>
      <c r="L731" t="s">
        <v>104</v>
      </c>
      <c r="M731">
        <v>75019</v>
      </c>
      <c r="N731" t="s">
        <v>105</v>
      </c>
      <c r="O731" t="s">
        <v>723</v>
      </c>
      <c r="P731" t="s">
        <v>46</v>
      </c>
      <c r="Q731" t="s">
        <v>68</v>
      </c>
      <c r="R731" t="s">
        <v>724</v>
      </c>
      <c r="S731">
        <v>13.120000000000001</v>
      </c>
      <c r="T731">
        <v>5</v>
      </c>
      <c r="U731">
        <v>0.2</v>
      </c>
      <c r="V731">
        <v>3.7720000000000002</v>
      </c>
    </row>
    <row r="732" spans="1:22" x14ac:dyDescent="0.3">
      <c r="A732">
        <v>1496</v>
      </c>
      <c r="B732" t="s">
        <v>4010</v>
      </c>
      <c r="C732">
        <v>2014</v>
      </c>
      <c r="D732" s="11">
        <v>41887</v>
      </c>
      <c r="E732" s="11">
        <v>41891</v>
      </c>
      <c r="F732" t="s">
        <v>50</v>
      </c>
      <c r="G732" t="s">
        <v>4011</v>
      </c>
      <c r="H732" t="s">
        <v>4012</v>
      </c>
      <c r="I732" t="s">
        <v>26</v>
      </c>
      <c r="J732" t="s">
        <v>27</v>
      </c>
      <c r="K732" t="s">
        <v>4013</v>
      </c>
      <c r="L732" t="s">
        <v>104</v>
      </c>
      <c r="M732">
        <v>75019</v>
      </c>
      <c r="N732" t="s">
        <v>105</v>
      </c>
      <c r="O732" t="s">
        <v>3320</v>
      </c>
      <c r="P732" t="s">
        <v>46</v>
      </c>
      <c r="Q732" t="s">
        <v>68</v>
      </c>
      <c r="R732" t="s">
        <v>3321</v>
      </c>
      <c r="S732">
        <v>10.192000000000002</v>
      </c>
      <c r="T732">
        <v>7</v>
      </c>
      <c r="U732">
        <v>0.2</v>
      </c>
      <c r="V732">
        <v>3.1849999999999992</v>
      </c>
    </row>
    <row r="733" spans="1:22" x14ac:dyDescent="0.3">
      <c r="A733">
        <v>1495</v>
      </c>
      <c r="B733" t="s">
        <v>4009</v>
      </c>
      <c r="C733">
        <v>2011</v>
      </c>
      <c r="D733" s="11">
        <v>40894</v>
      </c>
      <c r="E733" s="11">
        <v>40896</v>
      </c>
      <c r="F733" t="s">
        <v>23</v>
      </c>
      <c r="G733" t="s">
        <v>1426</v>
      </c>
      <c r="H733" t="s">
        <v>1427</v>
      </c>
      <c r="I733" t="s">
        <v>26</v>
      </c>
      <c r="J733" t="s">
        <v>27</v>
      </c>
      <c r="K733" t="s">
        <v>497</v>
      </c>
      <c r="L733" t="s">
        <v>1272</v>
      </c>
      <c r="M733">
        <v>31907</v>
      </c>
      <c r="N733" t="s">
        <v>30</v>
      </c>
      <c r="O733" t="s">
        <v>3206</v>
      </c>
      <c r="P733" t="s">
        <v>46</v>
      </c>
      <c r="Q733" t="s">
        <v>68</v>
      </c>
      <c r="R733" t="s">
        <v>3207</v>
      </c>
      <c r="S733">
        <v>40.049999999999997</v>
      </c>
      <c r="T733">
        <v>3</v>
      </c>
      <c r="U733">
        <v>0</v>
      </c>
      <c r="V733">
        <v>11.213999999999999</v>
      </c>
    </row>
    <row r="734" spans="1:22" x14ac:dyDescent="0.3">
      <c r="A734">
        <v>1483</v>
      </c>
      <c r="B734" t="s">
        <v>3980</v>
      </c>
      <c r="C734">
        <v>2014</v>
      </c>
      <c r="D734" s="11">
        <v>41877</v>
      </c>
      <c r="E734" s="11">
        <v>41880</v>
      </c>
      <c r="F734" t="s">
        <v>23</v>
      </c>
      <c r="G734" t="s">
        <v>3178</v>
      </c>
      <c r="H734" t="s">
        <v>3179</v>
      </c>
      <c r="I734" t="s">
        <v>26</v>
      </c>
      <c r="J734" t="s">
        <v>27</v>
      </c>
      <c r="K734" t="s">
        <v>328</v>
      </c>
      <c r="L734" t="s">
        <v>335</v>
      </c>
      <c r="M734">
        <v>38301</v>
      </c>
      <c r="N734" t="s">
        <v>30</v>
      </c>
      <c r="O734" t="s">
        <v>1889</v>
      </c>
      <c r="P734" t="s">
        <v>46</v>
      </c>
      <c r="Q734" t="s">
        <v>68</v>
      </c>
      <c r="R734" t="s">
        <v>1890</v>
      </c>
      <c r="S734">
        <v>9.7280000000000015</v>
      </c>
      <c r="T734">
        <v>2</v>
      </c>
      <c r="U734">
        <v>0.2</v>
      </c>
      <c r="V734">
        <v>1.702399999999999</v>
      </c>
    </row>
    <row r="735" spans="1:22" x14ac:dyDescent="0.3">
      <c r="A735">
        <v>1475</v>
      </c>
      <c r="B735" t="s">
        <v>3958</v>
      </c>
      <c r="C735">
        <v>2013</v>
      </c>
      <c r="D735" s="11">
        <v>41598</v>
      </c>
      <c r="E735" s="11">
        <v>41604</v>
      </c>
      <c r="F735" t="s">
        <v>50</v>
      </c>
      <c r="G735" t="s">
        <v>3959</v>
      </c>
      <c r="H735" t="s">
        <v>3960</v>
      </c>
      <c r="I735" t="s">
        <v>102</v>
      </c>
      <c r="J735" t="s">
        <v>27</v>
      </c>
      <c r="K735" t="s">
        <v>3961</v>
      </c>
      <c r="L735" t="s">
        <v>267</v>
      </c>
      <c r="M735">
        <v>14304</v>
      </c>
      <c r="N735" t="s">
        <v>148</v>
      </c>
      <c r="O735" t="s">
        <v>3962</v>
      </c>
      <c r="P735" t="s">
        <v>46</v>
      </c>
      <c r="Q735" t="s">
        <v>68</v>
      </c>
      <c r="R735" t="s">
        <v>3963</v>
      </c>
      <c r="S735">
        <v>17.28</v>
      </c>
      <c r="T735">
        <v>6</v>
      </c>
      <c r="U735">
        <v>0</v>
      </c>
      <c r="V735">
        <v>5.0111999999999997</v>
      </c>
    </row>
    <row r="736" spans="1:22" x14ac:dyDescent="0.3">
      <c r="A736">
        <v>1472</v>
      </c>
      <c r="B736" t="s">
        <v>3949</v>
      </c>
      <c r="C736">
        <v>2012</v>
      </c>
      <c r="D736" s="11">
        <v>41176</v>
      </c>
      <c r="E736" s="11">
        <v>41179</v>
      </c>
      <c r="F736" t="s">
        <v>23</v>
      </c>
      <c r="G736" t="s">
        <v>226</v>
      </c>
      <c r="H736" t="s">
        <v>227</v>
      </c>
      <c r="I736" t="s">
        <v>41</v>
      </c>
      <c r="J736" t="s">
        <v>27</v>
      </c>
      <c r="K736" t="s">
        <v>146</v>
      </c>
      <c r="L736" t="s">
        <v>147</v>
      </c>
      <c r="M736">
        <v>19120</v>
      </c>
      <c r="N736" t="s">
        <v>148</v>
      </c>
      <c r="O736" t="s">
        <v>3950</v>
      </c>
      <c r="P736" t="s">
        <v>46</v>
      </c>
      <c r="Q736" t="s">
        <v>68</v>
      </c>
      <c r="R736" t="s">
        <v>3951</v>
      </c>
      <c r="S736">
        <v>6.8480000000000008</v>
      </c>
      <c r="T736">
        <v>2</v>
      </c>
      <c r="U736">
        <v>0.2</v>
      </c>
      <c r="V736">
        <v>0.59920000000000018</v>
      </c>
    </row>
    <row r="737" spans="1:22" x14ac:dyDescent="0.3">
      <c r="A737">
        <v>1437</v>
      </c>
      <c r="B737" t="s">
        <v>3867</v>
      </c>
      <c r="C737">
        <v>2014</v>
      </c>
      <c r="D737" s="11">
        <v>41811</v>
      </c>
      <c r="E737" s="11">
        <v>41818</v>
      </c>
      <c r="F737" t="s">
        <v>50</v>
      </c>
      <c r="G737" t="s">
        <v>3868</v>
      </c>
      <c r="H737" t="s">
        <v>3869</v>
      </c>
      <c r="I737" t="s">
        <v>26</v>
      </c>
      <c r="J737" t="s">
        <v>27</v>
      </c>
      <c r="K737" t="s">
        <v>3870</v>
      </c>
      <c r="L737" t="s">
        <v>498</v>
      </c>
      <c r="M737">
        <v>44134</v>
      </c>
      <c r="N737" t="s">
        <v>148</v>
      </c>
      <c r="O737" t="s">
        <v>3716</v>
      </c>
      <c r="P737" t="s">
        <v>46</v>
      </c>
      <c r="Q737" t="s">
        <v>68</v>
      </c>
      <c r="R737" t="s">
        <v>3717</v>
      </c>
      <c r="S737">
        <v>5.2480000000000002</v>
      </c>
      <c r="T737">
        <v>2</v>
      </c>
      <c r="U737">
        <v>0.2</v>
      </c>
      <c r="V737">
        <v>0.59039999999999915</v>
      </c>
    </row>
    <row r="738" spans="1:22" x14ac:dyDescent="0.3">
      <c r="A738">
        <v>1408</v>
      </c>
      <c r="B738" t="s">
        <v>3823</v>
      </c>
      <c r="C738">
        <v>2013</v>
      </c>
      <c r="D738" s="11">
        <v>41520</v>
      </c>
      <c r="E738" s="11">
        <v>41524</v>
      </c>
      <c r="F738" t="s">
        <v>50</v>
      </c>
      <c r="G738" t="s">
        <v>316</v>
      </c>
      <c r="H738" t="s">
        <v>317</v>
      </c>
      <c r="I738" t="s">
        <v>26</v>
      </c>
      <c r="J738" t="s">
        <v>27</v>
      </c>
      <c r="K738" t="s">
        <v>266</v>
      </c>
      <c r="L738" t="s">
        <v>267</v>
      </c>
      <c r="M738">
        <v>10024</v>
      </c>
      <c r="N738" t="s">
        <v>148</v>
      </c>
      <c r="O738" t="s">
        <v>3824</v>
      </c>
      <c r="P738" t="s">
        <v>46</v>
      </c>
      <c r="Q738" t="s">
        <v>68</v>
      </c>
      <c r="R738" t="s">
        <v>3825</v>
      </c>
      <c r="S738">
        <v>75.48</v>
      </c>
      <c r="T738">
        <v>2</v>
      </c>
      <c r="U738">
        <v>0</v>
      </c>
      <c r="V738">
        <v>19.6248</v>
      </c>
    </row>
    <row r="739" spans="1:22" x14ac:dyDescent="0.3">
      <c r="A739">
        <v>1394</v>
      </c>
      <c r="B739" t="s">
        <v>3800</v>
      </c>
      <c r="C739">
        <v>2014</v>
      </c>
      <c r="D739" s="11">
        <v>41824</v>
      </c>
      <c r="E739" s="11">
        <v>41825</v>
      </c>
      <c r="F739" t="s">
        <v>188</v>
      </c>
      <c r="G739" t="s">
        <v>3801</v>
      </c>
      <c r="H739" t="s">
        <v>3802</v>
      </c>
      <c r="I739" t="s">
        <v>41</v>
      </c>
      <c r="J739" t="s">
        <v>27</v>
      </c>
      <c r="K739" t="s">
        <v>2221</v>
      </c>
      <c r="L739" t="s">
        <v>88</v>
      </c>
      <c r="M739">
        <v>27217</v>
      </c>
      <c r="N739" t="s">
        <v>30</v>
      </c>
      <c r="O739" t="s">
        <v>770</v>
      </c>
      <c r="P739" t="s">
        <v>46</v>
      </c>
      <c r="Q739" t="s">
        <v>68</v>
      </c>
      <c r="R739" t="s">
        <v>771</v>
      </c>
      <c r="S739">
        <v>9.5519999999999996</v>
      </c>
      <c r="T739">
        <v>3</v>
      </c>
      <c r="U739">
        <v>0.2</v>
      </c>
      <c r="V739">
        <v>1.5521999999999991</v>
      </c>
    </row>
    <row r="740" spans="1:22" x14ac:dyDescent="0.3">
      <c r="A740">
        <v>1378</v>
      </c>
      <c r="B740" t="s">
        <v>3774</v>
      </c>
      <c r="C740">
        <v>2011</v>
      </c>
      <c r="D740" s="11">
        <v>40759</v>
      </c>
      <c r="E740" s="11">
        <v>40764</v>
      </c>
      <c r="F740" t="s">
        <v>23</v>
      </c>
      <c r="G740" t="s">
        <v>888</v>
      </c>
      <c r="H740" t="s">
        <v>889</v>
      </c>
      <c r="I740" t="s">
        <v>26</v>
      </c>
      <c r="J740" t="s">
        <v>27</v>
      </c>
      <c r="K740" t="s">
        <v>3775</v>
      </c>
      <c r="L740" t="s">
        <v>121</v>
      </c>
      <c r="M740">
        <v>84062</v>
      </c>
      <c r="N740" t="s">
        <v>44</v>
      </c>
      <c r="O740" t="s">
        <v>3780</v>
      </c>
      <c r="P740" t="s">
        <v>46</v>
      </c>
      <c r="Q740" t="s">
        <v>68</v>
      </c>
      <c r="R740" t="s">
        <v>3781</v>
      </c>
      <c r="S740">
        <v>16.399999999999999</v>
      </c>
      <c r="T740">
        <v>5</v>
      </c>
      <c r="U740">
        <v>0</v>
      </c>
      <c r="V740">
        <v>4.2639999999999993</v>
      </c>
    </row>
    <row r="741" spans="1:22" x14ac:dyDescent="0.3">
      <c r="A741">
        <v>1371</v>
      </c>
      <c r="B741" t="s">
        <v>3761</v>
      </c>
      <c r="C741">
        <v>2012</v>
      </c>
      <c r="D741" s="11">
        <v>41267</v>
      </c>
      <c r="E741" s="11">
        <v>41271</v>
      </c>
      <c r="F741" t="s">
        <v>50</v>
      </c>
      <c r="G741" t="s">
        <v>3685</v>
      </c>
      <c r="H741" t="s">
        <v>3686</v>
      </c>
      <c r="I741" t="s">
        <v>26</v>
      </c>
      <c r="J741" t="s">
        <v>27</v>
      </c>
      <c r="K741" t="s">
        <v>1081</v>
      </c>
      <c r="L741" t="s">
        <v>457</v>
      </c>
      <c r="M741">
        <v>80906</v>
      </c>
      <c r="N741" t="s">
        <v>44</v>
      </c>
      <c r="O741" t="s">
        <v>2452</v>
      </c>
      <c r="P741" t="s">
        <v>46</v>
      </c>
      <c r="Q741" t="s">
        <v>68</v>
      </c>
      <c r="R741" t="s">
        <v>2453</v>
      </c>
      <c r="S741">
        <v>14.04</v>
      </c>
      <c r="T741">
        <v>3</v>
      </c>
      <c r="U741">
        <v>0.2</v>
      </c>
      <c r="V741">
        <v>1.5794999999999986</v>
      </c>
    </row>
    <row r="742" spans="1:22" x14ac:dyDescent="0.3">
      <c r="A742">
        <v>1361</v>
      </c>
      <c r="B742" t="s">
        <v>3743</v>
      </c>
      <c r="C742">
        <v>2014</v>
      </c>
      <c r="D742" s="11">
        <v>41932</v>
      </c>
      <c r="E742" s="11">
        <v>41938</v>
      </c>
      <c r="F742" t="s">
        <v>50</v>
      </c>
      <c r="G742" t="s">
        <v>3744</v>
      </c>
      <c r="H742" t="s">
        <v>3745</v>
      </c>
      <c r="I742" t="s">
        <v>41</v>
      </c>
      <c r="J742" t="s">
        <v>27</v>
      </c>
      <c r="K742" t="s">
        <v>146</v>
      </c>
      <c r="L742" t="s">
        <v>147</v>
      </c>
      <c r="M742">
        <v>19120</v>
      </c>
      <c r="N742" t="s">
        <v>148</v>
      </c>
      <c r="O742" t="s">
        <v>2589</v>
      </c>
      <c r="P742" t="s">
        <v>46</v>
      </c>
      <c r="Q742" t="s">
        <v>68</v>
      </c>
      <c r="R742" t="s">
        <v>2590</v>
      </c>
      <c r="S742">
        <v>123.256</v>
      </c>
      <c r="T742">
        <v>7</v>
      </c>
      <c r="U742">
        <v>0.2</v>
      </c>
      <c r="V742">
        <v>9.2441999999999993</v>
      </c>
    </row>
    <row r="743" spans="1:22" x14ac:dyDescent="0.3">
      <c r="A743">
        <v>1348</v>
      </c>
      <c r="B743" t="s">
        <v>3713</v>
      </c>
      <c r="C743">
        <v>2011</v>
      </c>
      <c r="D743" s="11">
        <v>40619</v>
      </c>
      <c r="E743" s="11">
        <v>40626</v>
      </c>
      <c r="F743" t="s">
        <v>50</v>
      </c>
      <c r="G743" t="s">
        <v>1754</v>
      </c>
      <c r="H743" t="s">
        <v>1755</v>
      </c>
      <c r="I743" t="s">
        <v>26</v>
      </c>
      <c r="J743" t="s">
        <v>27</v>
      </c>
      <c r="K743" t="s">
        <v>932</v>
      </c>
      <c r="L743" t="s">
        <v>229</v>
      </c>
      <c r="M743">
        <v>55044</v>
      </c>
      <c r="N743" t="s">
        <v>105</v>
      </c>
      <c r="O743" t="s">
        <v>3716</v>
      </c>
      <c r="P743" t="s">
        <v>46</v>
      </c>
      <c r="Q743" t="s">
        <v>68</v>
      </c>
      <c r="R743" t="s">
        <v>3717</v>
      </c>
      <c r="S743">
        <v>19.68</v>
      </c>
      <c r="T743">
        <v>6</v>
      </c>
      <c r="U743">
        <v>0</v>
      </c>
      <c r="V743">
        <v>5.7071999999999976</v>
      </c>
    </row>
    <row r="744" spans="1:22" x14ac:dyDescent="0.3">
      <c r="A744">
        <v>1344</v>
      </c>
      <c r="B744" t="s">
        <v>3707</v>
      </c>
      <c r="C744">
        <v>2012</v>
      </c>
      <c r="D744" s="11">
        <v>41057</v>
      </c>
      <c r="E744" s="11">
        <v>41061</v>
      </c>
      <c r="F744" t="s">
        <v>50</v>
      </c>
      <c r="G744" t="s">
        <v>407</v>
      </c>
      <c r="H744" t="s">
        <v>408</v>
      </c>
      <c r="I744" t="s">
        <v>26</v>
      </c>
      <c r="J744" t="s">
        <v>27</v>
      </c>
      <c r="K744" t="s">
        <v>3708</v>
      </c>
      <c r="L744" t="s">
        <v>267</v>
      </c>
      <c r="M744">
        <v>11520</v>
      </c>
      <c r="N744" t="s">
        <v>148</v>
      </c>
      <c r="O744" t="s">
        <v>3709</v>
      </c>
      <c r="P744" t="s">
        <v>46</v>
      </c>
      <c r="Q744" t="s">
        <v>68</v>
      </c>
      <c r="R744" t="s">
        <v>3710</v>
      </c>
      <c r="S744">
        <v>47.82</v>
      </c>
      <c r="T744">
        <v>3</v>
      </c>
      <c r="U744">
        <v>0</v>
      </c>
      <c r="V744">
        <v>14.345999999999995</v>
      </c>
    </row>
    <row r="745" spans="1:22" x14ac:dyDescent="0.3">
      <c r="A745">
        <v>1329</v>
      </c>
      <c r="B745" t="s">
        <v>3667</v>
      </c>
      <c r="C745">
        <v>2014</v>
      </c>
      <c r="D745" s="11">
        <v>41928</v>
      </c>
      <c r="E745" s="11">
        <v>41931</v>
      </c>
      <c r="F745" t="s">
        <v>23</v>
      </c>
      <c r="G745" t="s">
        <v>3668</v>
      </c>
      <c r="H745" t="s">
        <v>3669</v>
      </c>
      <c r="I745" t="s">
        <v>102</v>
      </c>
      <c r="J745" t="s">
        <v>27</v>
      </c>
      <c r="K745" t="s">
        <v>127</v>
      </c>
      <c r="L745" t="s">
        <v>43</v>
      </c>
      <c r="M745">
        <v>94110</v>
      </c>
      <c r="N745" t="s">
        <v>44</v>
      </c>
      <c r="O745" t="s">
        <v>3670</v>
      </c>
      <c r="P745" t="s">
        <v>46</v>
      </c>
      <c r="Q745" t="s">
        <v>68</v>
      </c>
      <c r="R745" t="s">
        <v>3671</v>
      </c>
      <c r="S745">
        <v>87.92</v>
      </c>
      <c r="T745">
        <v>4</v>
      </c>
      <c r="U745">
        <v>0</v>
      </c>
      <c r="V745">
        <v>26.375999999999998</v>
      </c>
    </row>
    <row r="746" spans="1:22" x14ac:dyDescent="0.3">
      <c r="A746">
        <v>1290</v>
      </c>
      <c r="B746" t="s">
        <v>3581</v>
      </c>
      <c r="C746">
        <v>2013</v>
      </c>
      <c r="D746" s="11">
        <v>41601</v>
      </c>
      <c r="E746" s="11">
        <v>41605</v>
      </c>
      <c r="F746" t="s">
        <v>50</v>
      </c>
      <c r="G746" t="s">
        <v>3582</v>
      </c>
      <c r="H746" t="s">
        <v>3583</v>
      </c>
      <c r="I746" t="s">
        <v>41</v>
      </c>
      <c r="J746" t="s">
        <v>27</v>
      </c>
      <c r="K746" t="s">
        <v>266</v>
      </c>
      <c r="L746" t="s">
        <v>267</v>
      </c>
      <c r="M746">
        <v>10009</v>
      </c>
      <c r="N746" t="s">
        <v>148</v>
      </c>
      <c r="O746" t="s">
        <v>3584</v>
      </c>
      <c r="P746" t="s">
        <v>46</v>
      </c>
      <c r="Q746" t="s">
        <v>68</v>
      </c>
      <c r="R746" t="s">
        <v>3585</v>
      </c>
      <c r="S746">
        <v>20.82</v>
      </c>
      <c r="T746">
        <v>3</v>
      </c>
      <c r="U746">
        <v>0</v>
      </c>
      <c r="V746">
        <v>7.4952000000000005</v>
      </c>
    </row>
    <row r="747" spans="1:22" x14ac:dyDescent="0.3">
      <c r="A747">
        <v>1287</v>
      </c>
      <c r="B747" t="s">
        <v>3578</v>
      </c>
      <c r="C747">
        <v>2012</v>
      </c>
      <c r="D747" s="11">
        <v>41094</v>
      </c>
      <c r="E747" s="11">
        <v>41098</v>
      </c>
      <c r="F747" t="s">
        <v>50</v>
      </c>
      <c r="G747" t="s">
        <v>531</v>
      </c>
      <c r="H747" t="s">
        <v>532</v>
      </c>
      <c r="I747" t="s">
        <v>102</v>
      </c>
      <c r="J747" t="s">
        <v>27</v>
      </c>
      <c r="K747" t="s">
        <v>266</v>
      </c>
      <c r="L747" t="s">
        <v>267</v>
      </c>
      <c r="M747">
        <v>10035</v>
      </c>
      <c r="N747" t="s">
        <v>148</v>
      </c>
      <c r="O747" t="s">
        <v>3579</v>
      </c>
      <c r="P747" t="s">
        <v>46</v>
      </c>
      <c r="Q747" t="s">
        <v>68</v>
      </c>
      <c r="R747" t="s">
        <v>3580</v>
      </c>
      <c r="S747">
        <v>15.48</v>
      </c>
      <c r="T747">
        <v>3</v>
      </c>
      <c r="U747">
        <v>0</v>
      </c>
      <c r="V747">
        <v>4.4891999999999985</v>
      </c>
    </row>
    <row r="748" spans="1:22" x14ac:dyDescent="0.3">
      <c r="A748">
        <v>1278</v>
      </c>
      <c r="B748" t="s">
        <v>3549</v>
      </c>
      <c r="C748">
        <v>2013</v>
      </c>
      <c r="D748" s="11">
        <v>41397</v>
      </c>
      <c r="E748" s="11">
        <v>41402</v>
      </c>
      <c r="F748" t="s">
        <v>50</v>
      </c>
      <c r="G748" t="s">
        <v>3550</v>
      </c>
      <c r="H748" t="s">
        <v>3551</v>
      </c>
      <c r="I748" t="s">
        <v>26</v>
      </c>
      <c r="J748" t="s">
        <v>27</v>
      </c>
      <c r="K748" t="s">
        <v>184</v>
      </c>
      <c r="L748" t="s">
        <v>104</v>
      </c>
      <c r="M748">
        <v>77070</v>
      </c>
      <c r="N748" t="s">
        <v>105</v>
      </c>
      <c r="O748" t="s">
        <v>3552</v>
      </c>
      <c r="P748" t="s">
        <v>46</v>
      </c>
      <c r="Q748" t="s">
        <v>68</v>
      </c>
      <c r="R748" t="s">
        <v>3553</v>
      </c>
      <c r="S748">
        <v>86.352000000000004</v>
      </c>
      <c r="T748">
        <v>3</v>
      </c>
      <c r="U748">
        <v>0.2</v>
      </c>
      <c r="V748">
        <v>5.3969999999999914</v>
      </c>
    </row>
    <row r="749" spans="1:22" x14ac:dyDescent="0.3">
      <c r="A749">
        <v>1266</v>
      </c>
      <c r="B749" t="s">
        <v>3527</v>
      </c>
      <c r="C749">
        <v>2014</v>
      </c>
      <c r="D749" s="11">
        <v>41885</v>
      </c>
      <c r="E749" s="11">
        <v>41890</v>
      </c>
      <c r="F749" t="s">
        <v>50</v>
      </c>
      <c r="G749" t="s">
        <v>3528</v>
      </c>
      <c r="H749" t="s">
        <v>3529</v>
      </c>
      <c r="I749" t="s">
        <v>26</v>
      </c>
      <c r="J749" t="s">
        <v>27</v>
      </c>
      <c r="K749" t="s">
        <v>127</v>
      </c>
      <c r="L749" t="s">
        <v>43</v>
      </c>
      <c r="M749">
        <v>94122</v>
      </c>
      <c r="N749" t="s">
        <v>44</v>
      </c>
      <c r="O749" t="s">
        <v>3530</v>
      </c>
      <c r="P749" t="s">
        <v>46</v>
      </c>
      <c r="Q749" t="s">
        <v>68</v>
      </c>
      <c r="R749" t="s">
        <v>3531</v>
      </c>
      <c r="S749">
        <v>6.57</v>
      </c>
      <c r="T749">
        <v>3</v>
      </c>
      <c r="U749">
        <v>0</v>
      </c>
      <c r="V749">
        <v>1.7738999999999998</v>
      </c>
    </row>
    <row r="750" spans="1:22" x14ac:dyDescent="0.3">
      <c r="A750">
        <v>1254</v>
      </c>
      <c r="B750" t="s">
        <v>3502</v>
      </c>
      <c r="C750">
        <v>2014</v>
      </c>
      <c r="D750" s="11">
        <v>41709</v>
      </c>
      <c r="E750" s="11">
        <v>41713</v>
      </c>
      <c r="F750" t="s">
        <v>50</v>
      </c>
      <c r="G750" t="s">
        <v>3503</v>
      </c>
      <c r="H750" t="s">
        <v>3504</v>
      </c>
      <c r="I750" t="s">
        <v>102</v>
      </c>
      <c r="J750" t="s">
        <v>27</v>
      </c>
      <c r="K750" t="s">
        <v>2252</v>
      </c>
      <c r="L750" t="s">
        <v>147</v>
      </c>
      <c r="M750">
        <v>19013</v>
      </c>
      <c r="N750" t="s">
        <v>148</v>
      </c>
      <c r="O750" t="s">
        <v>2667</v>
      </c>
      <c r="P750" t="s">
        <v>46</v>
      </c>
      <c r="Q750" t="s">
        <v>68</v>
      </c>
      <c r="R750" t="s">
        <v>2668</v>
      </c>
      <c r="S750">
        <v>5.2480000000000002</v>
      </c>
      <c r="T750">
        <v>2</v>
      </c>
      <c r="U750">
        <v>0.2</v>
      </c>
      <c r="V750">
        <v>0.59039999999999915</v>
      </c>
    </row>
    <row r="751" spans="1:22" x14ac:dyDescent="0.3">
      <c r="A751">
        <v>1252</v>
      </c>
      <c r="B751" t="s">
        <v>3493</v>
      </c>
      <c r="C751">
        <v>2014</v>
      </c>
      <c r="D751" s="11">
        <v>41992</v>
      </c>
      <c r="E751" s="11">
        <v>41998</v>
      </c>
      <c r="F751" t="s">
        <v>50</v>
      </c>
      <c r="G751" t="s">
        <v>2212</v>
      </c>
      <c r="H751" t="s">
        <v>2213</v>
      </c>
      <c r="I751" t="s">
        <v>26</v>
      </c>
      <c r="J751" t="s">
        <v>27</v>
      </c>
      <c r="K751" t="s">
        <v>266</v>
      </c>
      <c r="L751" t="s">
        <v>267</v>
      </c>
      <c r="M751">
        <v>10009</v>
      </c>
      <c r="N751" t="s">
        <v>148</v>
      </c>
      <c r="O751" t="s">
        <v>3497</v>
      </c>
      <c r="P751" t="s">
        <v>46</v>
      </c>
      <c r="Q751" t="s">
        <v>68</v>
      </c>
      <c r="R751" t="s">
        <v>3498</v>
      </c>
      <c r="S751">
        <v>3.2</v>
      </c>
      <c r="T751">
        <v>2</v>
      </c>
      <c r="U751">
        <v>0</v>
      </c>
      <c r="V751">
        <v>1.3760000000000003</v>
      </c>
    </row>
    <row r="752" spans="1:22" x14ac:dyDescent="0.3">
      <c r="A752">
        <v>1249</v>
      </c>
      <c r="B752" t="s">
        <v>3493</v>
      </c>
      <c r="C752">
        <v>2014</v>
      </c>
      <c r="D752" s="11">
        <v>41992</v>
      </c>
      <c r="E752" s="11">
        <v>41998</v>
      </c>
      <c r="F752" t="s">
        <v>50</v>
      </c>
      <c r="G752" t="s">
        <v>2212</v>
      </c>
      <c r="H752" t="s">
        <v>2213</v>
      </c>
      <c r="I752" t="s">
        <v>26</v>
      </c>
      <c r="J752" t="s">
        <v>27</v>
      </c>
      <c r="K752" t="s">
        <v>266</v>
      </c>
      <c r="L752" t="s">
        <v>267</v>
      </c>
      <c r="M752">
        <v>10009</v>
      </c>
      <c r="N752" t="s">
        <v>148</v>
      </c>
      <c r="O752" t="s">
        <v>3494</v>
      </c>
      <c r="P752" t="s">
        <v>46</v>
      </c>
      <c r="Q752" t="s">
        <v>68</v>
      </c>
      <c r="R752" t="s">
        <v>186</v>
      </c>
      <c r="S752">
        <v>38.82</v>
      </c>
      <c r="T752">
        <v>6</v>
      </c>
      <c r="U752">
        <v>0</v>
      </c>
      <c r="V752">
        <v>17.468999999999998</v>
      </c>
    </row>
    <row r="753" spans="1:22" x14ac:dyDescent="0.3">
      <c r="A753">
        <v>752</v>
      </c>
      <c r="B753" t="s">
        <v>2383</v>
      </c>
      <c r="C753">
        <v>2014</v>
      </c>
      <c r="D753" s="11">
        <v>41915</v>
      </c>
      <c r="E753" s="1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
      <c r="A754">
        <v>1240</v>
      </c>
      <c r="B754" t="s">
        <v>3466</v>
      </c>
      <c r="C754">
        <v>2011</v>
      </c>
      <c r="D754" s="11">
        <v>40766</v>
      </c>
      <c r="E754" s="11">
        <v>40770</v>
      </c>
      <c r="F754" t="s">
        <v>50</v>
      </c>
      <c r="G754" t="s">
        <v>3467</v>
      </c>
      <c r="H754" t="s">
        <v>3468</v>
      </c>
      <c r="I754" t="s">
        <v>26</v>
      </c>
      <c r="J754" t="s">
        <v>27</v>
      </c>
      <c r="K754" t="s">
        <v>95</v>
      </c>
      <c r="L754" t="s">
        <v>96</v>
      </c>
      <c r="M754">
        <v>98105</v>
      </c>
      <c r="N754" t="s">
        <v>44</v>
      </c>
      <c r="O754" t="s">
        <v>3471</v>
      </c>
      <c r="P754" t="s">
        <v>46</v>
      </c>
      <c r="Q754" t="s">
        <v>68</v>
      </c>
      <c r="R754" t="s">
        <v>3472</v>
      </c>
      <c r="S754">
        <v>40.97</v>
      </c>
      <c r="T754">
        <v>1</v>
      </c>
      <c r="U754">
        <v>0</v>
      </c>
      <c r="V754">
        <v>10.652200000000001</v>
      </c>
    </row>
    <row r="755" spans="1:22" x14ac:dyDescent="0.3">
      <c r="A755">
        <v>1232</v>
      </c>
      <c r="B755" t="s">
        <v>3449</v>
      </c>
      <c r="C755">
        <v>2012</v>
      </c>
      <c r="D755" s="11">
        <v>41213</v>
      </c>
      <c r="E755" s="11">
        <v>41215</v>
      </c>
      <c r="F755" t="s">
        <v>23</v>
      </c>
      <c r="G755" t="s">
        <v>3450</v>
      </c>
      <c r="H755" t="s">
        <v>3451</v>
      </c>
      <c r="I755" t="s">
        <v>26</v>
      </c>
      <c r="J755" t="s">
        <v>27</v>
      </c>
      <c r="K755" t="s">
        <v>3452</v>
      </c>
      <c r="L755" t="s">
        <v>267</v>
      </c>
      <c r="M755">
        <v>14215</v>
      </c>
      <c r="N755" t="s">
        <v>148</v>
      </c>
      <c r="O755" t="s">
        <v>1505</v>
      </c>
      <c r="P755" t="s">
        <v>46</v>
      </c>
      <c r="Q755" t="s">
        <v>68</v>
      </c>
      <c r="R755" t="s">
        <v>1506</v>
      </c>
      <c r="S755">
        <v>2.78</v>
      </c>
      <c r="T755">
        <v>2</v>
      </c>
      <c r="U755">
        <v>0</v>
      </c>
      <c r="V755">
        <v>0.72279999999999989</v>
      </c>
    </row>
    <row r="756" spans="1:22" x14ac:dyDescent="0.3">
      <c r="A756">
        <v>1231</v>
      </c>
      <c r="B756" t="s">
        <v>3446</v>
      </c>
      <c r="C756">
        <v>2014</v>
      </c>
      <c r="D756" s="11">
        <v>41950</v>
      </c>
      <c r="E756" s="11">
        <v>41955</v>
      </c>
      <c r="F756" t="s">
        <v>50</v>
      </c>
      <c r="G756" t="s">
        <v>1974</v>
      </c>
      <c r="H756" t="s">
        <v>1975</v>
      </c>
      <c r="I756" t="s">
        <v>26</v>
      </c>
      <c r="J756" t="s">
        <v>27</v>
      </c>
      <c r="K756" t="s">
        <v>42</v>
      </c>
      <c r="L756" t="s">
        <v>43</v>
      </c>
      <c r="M756">
        <v>90045</v>
      </c>
      <c r="N756" t="s">
        <v>44</v>
      </c>
      <c r="O756" t="s">
        <v>3447</v>
      </c>
      <c r="P756" t="s">
        <v>46</v>
      </c>
      <c r="Q756" t="s">
        <v>68</v>
      </c>
      <c r="R756" t="s">
        <v>3448</v>
      </c>
      <c r="S756">
        <v>5.68</v>
      </c>
      <c r="T756">
        <v>2</v>
      </c>
      <c r="U756">
        <v>0</v>
      </c>
      <c r="V756">
        <v>1.7607999999999997</v>
      </c>
    </row>
    <row r="757" spans="1:22" x14ac:dyDescent="0.3">
      <c r="A757">
        <v>1216</v>
      </c>
      <c r="B757" t="s">
        <v>3426</v>
      </c>
      <c r="C757">
        <v>2014</v>
      </c>
      <c r="D757" s="11">
        <v>41892</v>
      </c>
      <c r="E757" s="11">
        <v>41896</v>
      </c>
      <c r="F757" t="s">
        <v>50</v>
      </c>
      <c r="G757" t="s">
        <v>3427</v>
      </c>
      <c r="H757" t="s">
        <v>3428</v>
      </c>
      <c r="I757" t="s">
        <v>41</v>
      </c>
      <c r="J757" t="s">
        <v>27</v>
      </c>
      <c r="K757" t="s">
        <v>146</v>
      </c>
      <c r="L757" t="s">
        <v>147</v>
      </c>
      <c r="M757">
        <v>19134</v>
      </c>
      <c r="N757" t="s">
        <v>148</v>
      </c>
      <c r="O757" t="s">
        <v>998</v>
      </c>
      <c r="P757" t="s">
        <v>46</v>
      </c>
      <c r="Q757" t="s">
        <v>68</v>
      </c>
      <c r="R757" t="s">
        <v>999</v>
      </c>
      <c r="S757">
        <v>4.6719999999999997</v>
      </c>
      <c r="T757">
        <v>1</v>
      </c>
      <c r="U757">
        <v>0.2</v>
      </c>
      <c r="V757">
        <v>1.5767999999999998</v>
      </c>
    </row>
    <row r="758" spans="1:22" x14ac:dyDescent="0.3">
      <c r="A758">
        <v>1210</v>
      </c>
      <c r="B758" t="s">
        <v>3419</v>
      </c>
      <c r="C758">
        <v>2013</v>
      </c>
      <c r="D758" s="11">
        <v>41470</v>
      </c>
      <c r="E758" s="11">
        <v>41474</v>
      </c>
      <c r="F758" t="s">
        <v>23</v>
      </c>
      <c r="G758" t="s">
        <v>3420</v>
      </c>
      <c r="H758" t="s">
        <v>3421</v>
      </c>
      <c r="I758" t="s">
        <v>41</v>
      </c>
      <c r="J758" t="s">
        <v>27</v>
      </c>
      <c r="K758" t="s">
        <v>266</v>
      </c>
      <c r="L758" t="s">
        <v>267</v>
      </c>
      <c r="M758">
        <v>10009</v>
      </c>
      <c r="N758" t="s">
        <v>148</v>
      </c>
      <c r="O758" t="s">
        <v>3422</v>
      </c>
      <c r="P758" t="s">
        <v>46</v>
      </c>
      <c r="Q758" t="s">
        <v>68</v>
      </c>
      <c r="R758" t="s">
        <v>3423</v>
      </c>
      <c r="S758">
        <v>41.86</v>
      </c>
      <c r="T758">
        <v>7</v>
      </c>
      <c r="U758">
        <v>0</v>
      </c>
      <c r="V758">
        <v>10.465</v>
      </c>
    </row>
    <row r="759" spans="1:22" x14ac:dyDescent="0.3">
      <c r="A759">
        <v>1182</v>
      </c>
      <c r="B759" t="s">
        <v>3380</v>
      </c>
      <c r="C759">
        <v>2011</v>
      </c>
      <c r="D759" s="11">
        <v>40715</v>
      </c>
      <c r="E759" s="11">
        <v>40719</v>
      </c>
      <c r="F759" t="s">
        <v>50</v>
      </c>
      <c r="G759" t="s">
        <v>643</v>
      </c>
      <c r="H759" t="s">
        <v>644</v>
      </c>
      <c r="I759" t="s">
        <v>26</v>
      </c>
      <c r="J759" t="s">
        <v>27</v>
      </c>
      <c r="K759" t="s">
        <v>1119</v>
      </c>
      <c r="L759" t="s">
        <v>788</v>
      </c>
      <c r="M759">
        <v>8701</v>
      </c>
      <c r="N759" t="s">
        <v>148</v>
      </c>
      <c r="O759" t="s">
        <v>3383</v>
      </c>
      <c r="P759" t="s">
        <v>46</v>
      </c>
      <c r="Q759" t="s">
        <v>68</v>
      </c>
      <c r="R759" t="s">
        <v>3384</v>
      </c>
      <c r="S759">
        <v>3.76</v>
      </c>
      <c r="T759">
        <v>2</v>
      </c>
      <c r="U759">
        <v>0</v>
      </c>
      <c r="V759">
        <v>1.0903999999999998</v>
      </c>
    </row>
    <row r="760" spans="1:22" x14ac:dyDescent="0.3">
      <c r="A760">
        <v>1162</v>
      </c>
      <c r="B760" t="s">
        <v>3335</v>
      </c>
      <c r="C760">
        <v>2011</v>
      </c>
      <c r="D760" s="11">
        <v>40787</v>
      </c>
      <c r="E760" s="11">
        <v>40791</v>
      </c>
      <c r="F760" t="s">
        <v>23</v>
      </c>
      <c r="G760" t="s">
        <v>3336</v>
      </c>
      <c r="H760" t="s">
        <v>3337</v>
      </c>
      <c r="I760" t="s">
        <v>26</v>
      </c>
      <c r="J760" t="s">
        <v>27</v>
      </c>
      <c r="K760" t="s">
        <v>3338</v>
      </c>
      <c r="L760" t="s">
        <v>43</v>
      </c>
      <c r="M760">
        <v>92025</v>
      </c>
      <c r="N760" t="s">
        <v>44</v>
      </c>
      <c r="O760" t="s">
        <v>175</v>
      </c>
      <c r="P760" t="s">
        <v>46</v>
      </c>
      <c r="Q760" t="s">
        <v>68</v>
      </c>
      <c r="R760" t="s">
        <v>176</v>
      </c>
      <c r="S760">
        <v>53.94</v>
      </c>
      <c r="T760">
        <v>3</v>
      </c>
      <c r="U760">
        <v>0</v>
      </c>
      <c r="V760">
        <v>15.642599999999995</v>
      </c>
    </row>
    <row r="761" spans="1:22" x14ac:dyDescent="0.3">
      <c r="A761">
        <v>1153</v>
      </c>
      <c r="B761" t="s">
        <v>3318</v>
      </c>
      <c r="C761">
        <v>2014</v>
      </c>
      <c r="D761" s="11">
        <v>41640</v>
      </c>
      <c r="E761" s="11">
        <v>41646</v>
      </c>
      <c r="F761" t="s">
        <v>50</v>
      </c>
      <c r="G761" t="s">
        <v>1079</v>
      </c>
      <c r="H761" t="s">
        <v>1080</v>
      </c>
      <c r="I761" t="s">
        <v>41</v>
      </c>
      <c r="J761" t="s">
        <v>27</v>
      </c>
      <c r="K761" t="s">
        <v>3319</v>
      </c>
      <c r="L761" t="s">
        <v>1392</v>
      </c>
      <c r="M761">
        <v>89502</v>
      </c>
      <c r="N761" t="s">
        <v>44</v>
      </c>
      <c r="O761" t="s">
        <v>3320</v>
      </c>
      <c r="P761" t="s">
        <v>46</v>
      </c>
      <c r="Q761" t="s">
        <v>68</v>
      </c>
      <c r="R761" t="s">
        <v>3321</v>
      </c>
      <c r="S761">
        <v>3.64</v>
      </c>
      <c r="T761">
        <v>2</v>
      </c>
      <c r="U761">
        <v>0</v>
      </c>
      <c r="V761">
        <v>1.6379999999999999</v>
      </c>
    </row>
    <row r="762" spans="1:22" x14ac:dyDescent="0.3">
      <c r="A762">
        <v>1140</v>
      </c>
      <c r="B762" t="s">
        <v>3286</v>
      </c>
      <c r="C762">
        <v>2013</v>
      </c>
      <c r="D762" s="11">
        <v>41591</v>
      </c>
      <c r="E762" s="11">
        <v>41594</v>
      </c>
      <c r="F762" t="s">
        <v>23</v>
      </c>
      <c r="G762" t="s">
        <v>3287</v>
      </c>
      <c r="H762" t="s">
        <v>3288</v>
      </c>
      <c r="I762" t="s">
        <v>41</v>
      </c>
      <c r="J762" t="s">
        <v>27</v>
      </c>
      <c r="K762" t="s">
        <v>3289</v>
      </c>
      <c r="L762" t="s">
        <v>254</v>
      </c>
      <c r="M762">
        <v>46350</v>
      </c>
      <c r="N762" t="s">
        <v>105</v>
      </c>
      <c r="O762" t="s">
        <v>1942</v>
      </c>
      <c r="P762" t="s">
        <v>46</v>
      </c>
      <c r="Q762" t="s">
        <v>68</v>
      </c>
      <c r="R762" t="s">
        <v>1943</v>
      </c>
      <c r="S762">
        <v>20.58</v>
      </c>
      <c r="T762">
        <v>7</v>
      </c>
      <c r="U762">
        <v>0</v>
      </c>
      <c r="V762">
        <v>5.5566000000000004</v>
      </c>
    </row>
    <row r="763" spans="1:22" x14ac:dyDescent="0.3">
      <c r="A763">
        <v>1128</v>
      </c>
      <c r="B763" t="s">
        <v>3271</v>
      </c>
      <c r="C763">
        <v>2012</v>
      </c>
      <c r="D763" s="11">
        <v>40970</v>
      </c>
      <c r="E763" s="11">
        <v>40975</v>
      </c>
      <c r="F763" t="s">
        <v>50</v>
      </c>
      <c r="G763" t="s">
        <v>475</v>
      </c>
      <c r="H763" t="s">
        <v>476</v>
      </c>
      <c r="I763" t="s">
        <v>102</v>
      </c>
      <c r="J763" t="s">
        <v>27</v>
      </c>
      <c r="K763" t="s">
        <v>1464</v>
      </c>
      <c r="L763" t="s">
        <v>254</v>
      </c>
      <c r="M763">
        <v>47374</v>
      </c>
      <c r="N763" t="s">
        <v>105</v>
      </c>
      <c r="O763" t="s">
        <v>1567</v>
      </c>
      <c r="P763" t="s">
        <v>46</v>
      </c>
      <c r="Q763" t="s">
        <v>68</v>
      </c>
      <c r="R763" t="s">
        <v>1568</v>
      </c>
      <c r="S763">
        <v>10.16</v>
      </c>
      <c r="T763">
        <v>1</v>
      </c>
      <c r="U763">
        <v>0</v>
      </c>
      <c r="V763">
        <v>2.6416000000000004</v>
      </c>
    </row>
    <row r="764" spans="1:22" x14ac:dyDescent="0.3">
      <c r="A764">
        <v>1125</v>
      </c>
      <c r="B764" t="s">
        <v>3264</v>
      </c>
      <c r="C764">
        <v>2011</v>
      </c>
      <c r="D764" s="11">
        <v>40564</v>
      </c>
      <c r="E764" s="11">
        <v>40570</v>
      </c>
      <c r="F764" t="s">
        <v>50</v>
      </c>
      <c r="G764" t="s">
        <v>2753</v>
      </c>
      <c r="H764" t="s">
        <v>2754</v>
      </c>
      <c r="I764" t="s">
        <v>26</v>
      </c>
      <c r="J764" t="s">
        <v>27</v>
      </c>
      <c r="K764" t="s">
        <v>3265</v>
      </c>
      <c r="L764" t="s">
        <v>1707</v>
      </c>
      <c r="M764">
        <v>72401</v>
      </c>
      <c r="N764" t="s">
        <v>30</v>
      </c>
      <c r="O764" t="s">
        <v>1756</v>
      </c>
      <c r="P764" t="s">
        <v>46</v>
      </c>
      <c r="Q764" t="s">
        <v>68</v>
      </c>
      <c r="R764" t="s">
        <v>1757</v>
      </c>
      <c r="S764">
        <v>6.63</v>
      </c>
      <c r="T764">
        <v>3</v>
      </c>
      <c r="U764">
        <v>0</v>
      </c>
      <c r="V764">
        <v>1.7901</v>
      </c>
    </row>
    <row r="765" spans="1:22" x14ac:dyDescent="0.3">
      <c r="A765">
        <v>1123</v>
      </c>
      <c r="B765" t="s">
        <v>3264</v>
      </c>
      <c r="C765">
        <v>2011</v>
      </c>
      <c r="D765" s="11">
        <v>40564</v>
      </c>
      <c r="E765" s="11">
        <v>40570</v>
      </c>
      <c r="F765" t="s">
        <v>50</v>
      </c>
      <c r="G765" t="s">
        <v>2753</v>
      </c>
      <c r="H765" t="s">
        <v>2754</v>
      </c>
      <c r="I765" t="s">
        <v>26</v>
      </c>
      <c r="J765" t="s">
        <v>27</v>
      </c>
      <c r="K765" t="s">
        <v>3265</v>
      </c>
      <c r="L765" t="s">
        <v>1707</v>
      </c>
      <c r="M765">
        <v>72401</v>
      </c>
      <c r="N765" t="s">
        <v>30</v>
      </c>
      <c r="O765" t="s">
        <v>3268</v>
      </c>
      <c r="P765" t="s">
        <v>46</v>
      </c>
      <c r="Q765" t="s">
        <v>68</v>
      </c>
      <c r="R765" t="s">
        <v>3269</v>
      </c>
      <c r="S765">
        <v>22.959999999999997</v>
      </c>
      <c r="T765">
        <v>7</v>
      </c>
      <c r="U765">
        <v>0</v>
      </c>
      <c r="V765">
        <v>6.6583999999999968</v>
      </c>
    </row>
    <row r="766" spans="1:22" x14ac:dyDescent="0.3">
      <c r="A766">
        <v>1102</v>
      </c>
      <c r="B766" t="s">
        <v>3226</v>
      </c>
      <c r="C766">
        <v>2013</v>
      </c>
      <c r="D766" s="11">
        <v>41440</v>
      </c>
      <c r="E766" s="11">
        <v>41443</v>
      </c>
      <c r="F766" t="s">
        <v>188</v>
      </c>
      <c r="G766" t="s">
        <v>3227</v>
      </c>
      <c r="H766" t="s">
        <v>3228</v>
      </c>
      <c r="I766" t="s">
        <v>102</v>
      </c>
      <c r="J766" t="s">
        <v>27</v>
      </c>
      <c r="K766" t="s">
        <v>127</v>
      </c>
      <c r="L766" t="s">
        <v>43</v>
      </c>
      <c r="M766">
        <v>94122</v>
      </c>
      <c r="N766" t="s">
        <v>44</v>
      </c>
      <c r="O766" t="s">
        <v>3233</v>
      </c>
      <c r="P766" t="s">
        <v>46</v>
      </c>
      <c r="Q766" t="s">
        <v>68</v>
      </c>
      <c r="R766" t="s">
        <v>3234</v>
      </c>
      <c r="S766">
        <v>8.64</v>
      </c>
      <c r="T766">
        <v>3</v>
      </c>
      <c r="U766">
        <v>0</v>
      </c>
      <c r="V766">
        <v>2.5055999999999998</v>
      </c>
    </row>
    <row r="767" spans="1:22" x14ac:dyDescent="0.3">
      <c r="A767">
        <v>1099</v>
      </c>
      <c r="B767" t="s">
        <v>3226</v>
      </c>
      <c r="C767">
        <v>2013</v>
      </c>
      <c r="D767" s="11">
        <v>41440</v>
      </c>
      <c r="E767" s="11">
        <v>41443</v>
      </c>
      <c r="F767" t="s">
        <v>188</v>
      </c>
      <c r="G767" t="s">
        <v>3227</v>
      </c>
      <c r="H767" t="s">
        <v>3228</v>
      </c>
      <c r="I767" t="s">
        <v>102</v>
      </c>
      <c r="J767" t="s">
        <v>27</v>
      </c>
      <c r="K767" t="s">
        <v>127</v>
      </c>
      <c r="L767" t="s">
        <v>43</v>
      </c>
      <c r="M767">
        <v>94122</v>
      </c>
      <c r="N767" t="s">
        <v>44</v>
      </c>
      <c r="O767" t="s">
        <v>3229</v>
      </c>
      <c r="P767" t="s">
        <v>46</v>
      </c>
      <c r="Q767" t="s">
        <v>68</v>
      </c>
      <c r="R767" t="s">
        <v>3230</v>
      </c>
      <c r="S767">
        <v>7.04</v>
      </c>
      <c r="T767">
        <v>4</v>
      </c>
      <c r="U767">
        <v>0</v>
      </c>
      <c r="V767">
        <v>2.0415999999999999</v>
      </c>
    </row>
    <row r="768" spans="1:22" x14ac:dyDescent="0.3">
      <c r="A768">
        <v>1092</v>
      </c>
      <c r="B768" t="s">
        <v>3205</v>
      </c>
      <c r="C768">
        <v>2012</v>
      </c>
      <c r="D768" s="11">
        <v>41249</v>
      </c>
      <c r="E768" s="11">
        <v>41256</v>
      </c>
      <c r="F768" t="s">
        <v>50</v>
      </c>
      <c r="G768" t="s">
        <v>2235</v>
      </c>
      <c r="H768" t="s">
        <v>2236</v>
      </c>
      <c r="I768" t="s">
        <v>26</v>
      </c>
      <c r="J768" t="s">
        <v>27</v>
      </c>
      <c r="K768" t="s">
        <v>947</v>
      </c>
      <c r="L768" t="s">
        <v>43</v>
      </c>
      <c r="M768">
        <v>92105</v>
      </c>
      <c r="N768" t="s">
        <v>44</v>
      </c>
      <c r="O768" t="s">
        <v>3206</v>
      </c>
      <c r="P768" t="s">
        <v>46</v>
      </c>
      <c r="Q768" t="s">
        <v>68</v>
      </c>
      <c r="R768" t="s">
        <v>3207</v>
      </c>
      <c r="S768">
        <v>120.14999999999999</v>
      </c>
      <c r="T768">
        <v>9</v>
      </c>
      <c r="U768">
        <v>0</v>
      </c>
      <c r="V768">
        <v>33.641999999999996</v>
      </c>
    </row>
    <row r="769" spans="1:22" x14ac:dyDescent="0.3">
      <c r="A769">
        <v>1077</v>
      </c>
      <c r="B769" t="s">
        <v>3172</v>
      </c>
      <c r="C769">
        <v>2013</v>
      </c>
      <c r="D769" s="11">
        <v>41547</v>
      </c>
      <c r="E769" s="11">
        <v>41548</v>
      </c>
      <c r="F769" t="s">
        <v>188</v>
      </c>
      <c r="G769" t="s">
        <v>3173</v>
      </c>
      <c r="H769" t="s">
        <v>3174</v>
      </c>
      <c r="I769" t="s">
        <v>102</v>
      </c>
      <c r="J769" t="s">
        <v>27</v>
      </c>
      <c r="K769" t="s">
        <v>497</v>
      </c>
      <c r="L769" t="s">
        <v>254</v>
      </c>
      <c r="M769">
        <v>47201</v>
      </c>
      <c r="N769" t="s">
        <v>105</v>
      </c>
      <c r="O769" t="s">
        <v>3175</v>
      </c>
      <c r="P769" t="s">
        <v>46</v>
      </c>
      <c r="Q769" t="s">
        <v>68</v>
      </c>
      <c r="R769" t="s">
        <v>3176</v>
      </c>
      <c r="S769">
        <v>40.879999999999995</v>
      </c>
      <c r="T769">
        <v>7</v>
      </c>
      <c r="U769">
        <v>0</v>
      </c>
      <c r="V769">
        <v>10.628799999999998</v>
      </c>
    </row>
    <row r="770" spans="1:22" x14ac:dyDescent="0.3">
      <c r="A770">
        <v>1071</v>
      </c>
      <c r="B770" t="s">
        <v>3154</v>
      </c>
      <c r="C770">
        <v>2012</v>
      </c>
      <c r="D770" s="11">
        <v>41233</v>
      </c>
      <c r="E770" s="11">
        <v>41239</v>
      </c>
      <c r="F770" t="s">
        <v>50</v>
      </c>
      <c r="G770" t="s">
        <v>3155</v>
      </c>
      <c r="H770" t="s">
        <v>3156</v>
      </c>
      <c r="I770" t="s">
        <v>102</v>
      </c>
      <c r="J770" t="s">
        <v>27</v>
      </c>
      <c r="K770" t="s">
        <v>42</v>
      </c>
      <c r="L770" t="s">
        <v>43</v>
      </c>
      <c r="M770">
        <v>90008</v>
      </c>
      <c r="N770" t="s">
        <v>44</v>
      </c>
      <c r="O770" t="s">
        <v>1282</v>
      </c>
      <c r="P770" t="s">
        <v>46</v>
      </c>
      <c r="Q770" t="s">
        <v>68</v>
      </c>
      <c r="R770" t="s">
        <v>1283</v>
      </c>
      <c r="S770">
        <v>19.459999999999997</v>
      </c>
      <c r="T770">
        <v>7</v>
      </c>
      <c r="U770">
        <v>0</v>
      </c>
      <c r="V770">
        <v>5.0595999999999997</v>
      </c>
    </row>
    <row r="771" spans="1:22" x14ac:dyDescent="0.3">
      <c r="A771">
        <v>1064</v>
      </c>
      <c r="B771" t="s">
        <v>3135</v>
      </c>
      <c r="C771">
        <v>2012</v>
      </c>
      <c r="D771" s="11">
        <v>41015</v>
      </c>
      <c r="E771" s="11">
        <v>41020</v>
      </c>
      <c r="F771" t="s">
        <v>50</v>
      </c>
      <c r="G771" t="s">
        <v>3136</v>
      </c>
      <c r="H771" t="s">
        <v>3137</v>
      </c>
      <c r="I771" t="s">
        <v>41</v>
      </c>
      <c r="J771" t="s">
        <v>27</v>
      </c>
      <c r="K771" t="s">
        <v>2835</v>
      </c>
      <c r="L771" t="s">
        <v>498</v>
      </c>
      <c r="M771">
        <v>43615</v>
      </c>
      <c r="N771" t="s">
        <v>148</v>
      </c>
      <c r="O771" t="s">
        <v>1367</v>
      </c>
      <c r="P771" t="s">
        <v>46</v>
      </c>
      <c r="Q771" t="s">
        <v>68</v>
      </c>
      <c r="R771" t="s">
        <v>1368</v>
      </c>
      <c r="S771">
        <v>7.8719999999999999</v>
      </c>
      <c r="T771">
        <v>3</v>
      </c>
      <c r="U771">
        <v>0.2</v>
      </c>
      <c r="V771">
        <v>1.2791999999999994</v>
      </c>
    </row>
    <row r="772" spans="1:22" x14ac:dyDescent="0.3">
      <c r="A772">
        <v>1054</v>
      </c>
      <c r="B772" t="s">
        <v>3115</v>
      </c>
      <c r="C772">
        <v>2012</v>
      </c>
      <c r="D772" s="11">
        <v>41003</v>
      </c>
      <c r="E772" s="11">
        <v>41007</v>
      </c>
      <c r="F772" t="s">
        <v>50</v>
      </c>
      <c r="G772" t="s">
        <v>3116</v>
      </c>
      <c r="H772" t="s">
        <v>3117</v>
      </c>
      <c r="I772" t="s">
        <v>102</v>
      </c>
      <c r="J772" t="s">
        <v>27</v>
      </c>
      <c r="K772" t="s">
        <v>266</v>
      </c>
      <c r="L772" t="s">
        <v>267</v>
      </c>
      <c r="M772">
        <v>10009</v>
      </c>
      <c r="N772" t="s">
        <v>148</v>
      </c>
      <c r="O772" t="s">
        <v>3118</v>
      </c>
      <c r="P772" t="s">
        <v>46</v>
      </c>
      <c r="Q772" t="s">
        <v>68</v>
      </c>
      <c r="R772" t="s">
        <v>3119</v>
      </c>
      <c r="S772">
        <v>11.16</v>
      </c>
      <c r="T772">
        <v>2</v>
      </c>
      <c r="U772">
        <v>0</v>
      </c>
      <c r="V772">
        <v>4.3524000000000003</v>
      </c>
    </row>
    <row r="773" spans="1:22" x14ac:dyDescent="0.3">
      <c r="A773">
        <v>1044</v>
      </c>
      <c r="B773" t="s">
        <v>3093</v>
      </c>
      <c r="C773">
        <v>2014</v>
      </c>
      <c r="D773" s="11">
        <v>41830</v>
      </c>
      <c r="E773" s="11">
        <v>41833</v>
      </c>
      <c r="F773" t="s">
        <v>188</v>
      </c>
      <c r="G773" t="s">
        <v>3094</v>
      </c>
      <c r="H773" t="s">
        <v>3095</v>
      </c>
      <c r="I773" t="s">
        <v>41</v>
      </c>
      <c r="J773" t="s">
        <v>27</v>
      </c>
      <c r="K773" t="s">
        <v>303</v>
      </c>
      <c r="L773" t="s">
        <v>211</v>
      </c>
      <c r="M773">
        <v>60610</v>
      </c>
      <c r="N773" t="s">
        <v>105</v>
      </c>
      <c r="O773" t="s">
        <v>3096</v>
      </c>
      <c r="P773" t="s">
        <v>46</v>
      </c>
      <c r="Q773" t="s">
        <v>68</v>
      </c>
      <c r="R773" t="s">
        <v>3097</v>
      </c>
      <c r="S773">
        <v>8.84</v>
      </c>
      <c r="T773">
        <v>5</v>
      </c>
      <c r="U773">
        <v>0.2</v>
      </c>
      <c r="V773">
        <v>2.9835000000000003</v>
      </c>
    </row>
    <row r="774" spans="1:22" x14ac:dyDescent="0.3">
      <c r="A774">
        <v>1040</v>
      </c>
      <c r="B774" t="s">
        <v>3076</v>
      </c>
      <c r="C774">
        <v>2014</v>
      </c>
      <c r="D774" s="11">
        <v>41964</v>
      </c>
      <c r="E774" s="11">
        <v>41965</v>
      </c>
      <c r="F774" t="s">
        <v>188</v>
      </c>
      <c r="G774" t="s">
        <v>3077</v>
      </c>
      <c r="H774" t="s">
        <v>3078</v>
      </c>
      <c r="I774" t="s">
        <v>26</v>
      </c>
      <c r="J774" t="s">
        <v>27</v>
      </c>
      <c r="K774" t="s">
        <v>2221</v>
      </c>
      <c r="L774" t="s">
        <v>88</v>
      </c>
      <c r="M774">
        <v>27217</v>
      </c>
      <c r="N774" t="s">
        <v>30</v>
      </c>
      <c r="O774" t="s">
        <v>3081</v>
      </c>
      <c r="P774" t="s">
        <v>46</v>
      </c>
      <c r="Q774" t="s">
        <v>68</v>
      </c>
      <c r="R774" t="s">
        <v>186</v>
      </c>
      <c r="S774">
        <v>28.728000000000002</v>
      </c>
      <c r="T774">
        <v>3</v>
      </c>
      <c r="U774">
        <v>0.2</v>
      </c>
      <c r="V774">
        <v>1.7954999999999988</v>
      </c>
    </row>
    <row r="775" spans="1:22" x14ac:dyDescent="0.3">
      <c r="A775">
        <v>1039</v>
      </c>
      <c r="B775" t="s">
        <v>3076</v>
      </c>
      <c r="C775">
        <v>2014</v>
      </c>
      <c r="D775" s="11">
        <v>41964</v>
      </c>
      <c r="E775" s="11">
        <v>41965</v>
      </c>
      <c r="F775" t="s">
        <v>188</v>
      </c>
      <c r="G775" t="s">
        <v>3077</v>
      </c>
      <c r="H775" t="s">
        <v>3078</v>
      </c>
      <c r="I775" t="s">
        <v>26</v>
      </c>
      <c r="J775" t="s">
        <v>27</v>
      </c>
      <c r="K775" t="s">
        <v>2221</v>
      </c>
      <c r="L775" t="s">
        <v>88</v>
      </c>
      <c r="M775">
        <v>27217</v>
      </c>
      <c r="N775" t="s">
        <v>30</v>
      </c>
      <c r="O775" t="s">
        <v>3079</v>
      </c>
      <c r="P775" t="s">
        <v>46</v>
      </c>
      <c r="Q775" t="s">
        <v>68</v>
      </c>
      <c r="R775" t="s">
        <v>3080</v>
      </c>
      <c r="S775">
        <v>23.968000000000004</v>
      </c>
      <c r="T775">
        <v>7</v>
      </c>
      <c r="U775">
        <v>0.2</v>
      </c>
      <c r="V775">
        <v>2.696399999999997</v>
      </c>
    </row>
    <row r="776" spans="1:22" x14ac:dyDescent="0.3">
      <c r="A776">
        <v>775</v>
      </c>
      <c r="B776" t="s">
        <v>2438</v>
      </c>
      <c r="C776">
        <v>2014</v>
      </c>
      <c r="D776" s="11">
        <v>41670</v>
      </c>
      <c r="E776" s="1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1021</v>
      </c>
      <c r="B777" t="s">
        <v>3033</v>
      </c>
      <c r="C777">
        <v>2012</v>
      </c>
      <c r="D777" s="11">
        <v>41026</v>
      </c>
      <c r="E777" s="11">
        <v>41032</v>
      </c>
      <c r="F777" t="s">
        <v>50</v>
      </c>
      <c r="G777" t="s">
        <v>1878</v>
      </c>
      <c r="H777" t="s">
        <v>1879</v>
      </c>
      <c r="I777" t="s">
        <v>26</v>
      </c>
      <c r="J777" t="s">
        <v>27</v>
      </c>
      <c r="K777" t="s">
        <v>96</v>
      </c>
      <c r="L777" t="s">
        <v>3034</v>
      </c>
      <c r="M777">
        <v>20016</v>
      </c>
      <c r="N777" t="s">
        <v>148</v>
      </c>
      <c r="O777" t="s">
        <v>3035</v>
      </c>
      <c r="P777" t="s">
        <v>46</v>
      </c>
      <c r="Q777" t="s">
        <v>68</v>
      </c>
      <c r="R777" t="s">
        <v>186</v>
      </c>
      <c r="S777">
        <v>22.740000000000002</v>
      </c>
      <c r="T777">
        <v>3</v>
      </c>
      <c r="U777">
        <v>0</v>
      </c>
      <c r="V777">
        <v>8.8686000000000007</v>
      </c>
    </row>
    <row r="778" spans="1:22" x14ac:dyDescent="0.3">
      <c r="A778">
        <v>777</v>
      </c>
      <c r="B778" t="s">
        <v>2449</v>
      </c>
      <c r="C778">
        <v>2011</v>
      </c>
      <c r="D778" s="11">
        <v>40723</v>
      </c>
      <c r="E778" s="1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
      <c r="A779">
        <v>1001</v>
      </c>
      <c r="B779" t="s">
        <v>2991</v>
      </c>
      <c r="C779">
        <v>2013</v>
      </c>
      <c r="D779" s="11">
        <v>41592</v>
      </c>
      <c r="E779" s="11">
        <v>41596</v>
      </c>
      <c r="F779" t="s">
        <v>50</v>
      </c>
      <c r="G779" t="s">
        <v>751</v>
      </c>
      <c r="H779" t="s">
        <v>752</v>
      </c>
      <c r="I779" t="s">
        <v>102</v>
      </c>
      <c r="J779" t="s">
        <v>27</v>
      </c>
      <c r="K779" t="s">
        <v>2142</v>
      </c>
      <c r="L779" t="s">
        <v>96</v>
      </c>
      <c r="M779">
        <v>98661</v>
      </c>
      <c r="N779" t="s">
        <v>44</v>
      </c>
      <c r="O779" t="s">
        <v>2589</v>
      </c>
      <c r="P779" t="s">
        <v>46</v>
      </c>
      <c r="Q779" t="s">
        <v>68</v>
      </c>
      <c r="R779" t="s">
        <v>2590</v>
      </c>
      <c r="S779">
        <v>44.02</v>
      </c>
      <c r="T779">
        <v>2</v>
      </c>
      <c r="U779">
        <v>0</v>
      </c>
      <c r="V779">
        <v>11.4452</v>
      </c>
    </row>
    <row r="780" spans="1:22" x14ac:dyDescent="0.3">
      <c r="A780">
        <v>990</v>
      </c>
      <c r="B780" t="s">
        <v>2965</v>
      </c>
      <c r="C780">
        <v>2014</v>
      </c>
      <c r="D780" s="11">
        <v>41781</v>
      </c>
      <c r="E780" s="11">
        <v>41786</v>
      </c>
      <c r="F780" t="s">
        <v>50</v>
      </c>
      <c r="G780" t="s">
        <v>1648</v>
      </c>
      <c r="H780" t="s">
        <v>1649</v>
      </c>
      <c r="I780" t="s">
        <v>41</v>
      </c>
      <c r="J780" t="s">
        <v>27</v>
      </c>
      <c r="K780" t="s">
        <v>1560</v>
      </c>
      <c r="L780" t="s">
        <v>267</v>
      </c>
      <c r="M780">
        <v>13021</v>
      </c>
      <c r="N780" t="s">
        <v>148</v>
      </c>
      <c r="O780" t="s">
        <v>2966</v>
      </c>
      <c r="P780" t="s">
        <v>46</v>
      </c>
      <c r="Q780" t="s">
        <v>68</v>
      </c>
      <c r="R780" t="s">
        <v>2967</v>
      </c>
      <c r="S780">
        <v>17.97</v>
      </c>
      <c r="T780">
        <v>3</v>
      </c>
      <c r="U780">
        <v>0</v>
      </c>
      <c r="V780">
        <v>5.2112999999999996</v>
      </c>
    </row>
    <row r="781" spans="1:22" x14ac:dyDescent="0.3">
      <c r="A781">
        <v>982</v>
      </c>
      <c r="B781" t="s">
        <v>2946</v>
      </c>
      <c r="C781">
        <v>2011</v>
      </c>
      <c r="D781" s="11">
        <v>40858</v>
      </c>
      <c r="E781" s="11">
        <v>40861</v>
      </c>
      <c r="F781" t="s">
        <v>23</v>
      </c>
      <c r="G781" t="s">
        <v>2947</v>
      </c>
      <c r="H781" t="s">
        <v>2948</v>
      </c>
      <c r="I781" t="s">
        <v>26</v>
      </c>
      <c r="J781" t="s">
        <v>27</v>
      </c>
      <c r="K781" t="s">
        <v>1473</v>
      </c>
      <c r="L781" t="s">
        <v>457</v>
      </c>
      <c r="M781">
        <v>80027</v>
      </c>
      <c r="N781" t="s">
        <v>44</v>
      </c>
      <c r="O781" t="s">
        <v>2949</v>
      </c>
      <c r="P781" t="s">
        <v>46</v>
      </c>
      <c r="Q781" t="s">
        <v>68</v>
      </c>
      <c r="R781" t="s">
        <v>2950</v>
      </c>
      <c r="S781">
        <v>3.3920000000000003</v>
      </c>
      <c r="T781">
        <v>1</v>
      </c>
      <c r="U781">
        <v>0.2</v>
      </c>
      <c r="V781">
        <v>0.80559999999999987</v>
      </c>
    </row>
    <row r="782" spans="1:22" x14ac:dyDescent="0.3">
      <c r="A782">
        <v>966</v>
      </c>
      <c r="B782" t="s">
        <v>2920</v>
      </c>
      <c r="C782">
        <v>2014</v>
      </c>
      <c r="D782" s="11">
        <v>41739</v>
      </c>
      <c r="E782" s="11">
        <v>41741</v>
      </c>
      <c r="F782" t="s">
        <v>188</v>
      </c>
      <c r="G782" t="s">
        <v>2921</v>
      </c>
      <c r="H782" t="s">
        <v>2922</v>
      </c>
      <c r="I782" t="s">
        <v>102</v>
      </c>
      <c r="J782" t="s">
        <v>27</v>
      </c>
      <c r="K782" t="s">
        <v>266</v>
      </c>
      <c r="L782" t="s">
        <v>267</v>
      </c>
      <c r="M782">
        <v>10011</v>
      </c>
      <c r="N782" t="s">
        <v>148</v>
      </c>
      <c r="O782" t="s">
        <v>1456</v>
      </c>
      <c r="P782" t="s">
        <v>46</v>
      </c>
      <c r="Q782" t="s">
        <v>68</v>
      </c>
      <c r="R782" t="s">
        <v>1457</v>
      </c>
      <c r="S782">
        <v>35.97</v>
      </c>
      <c r="T782">
        <v>3</v>
      </c>
      <c r="U782">
        <v>0</v>
      </c>
      <c r="V782">
        <v>9.7118999999999982</v>
      </c>
    </row>
    <row r="783" spans="1:22" x14ac:dyDescent="0.3">
      <c r="A783">
        <v>954</v>
      </c>
      <c r="B783" t="s">
        <v>2888</v>
      </c>
      <c r="C783">
        <v>2014</v>
      </c>
      <c r="D783" s="11">
        <v>42002</v>
      </c>
      <c r="E783" s="11">
        <v>42006</v>
      </c>
      <c r="F783" t="s">
        <v>50</v>
      </c>
      <c r="G783" t="s">
        <v>2889</v>
      </c>
      <c r="H783" t="s">
        <v>2890</v>
      </c>
      <c r="I783" t="s">
        <v>26</v>
      </c>
      <c r="J783" t="s">
        <v>27</v>
      </c>
      <c r="K783" t="s">
        <v>2891</v>
      </c>
      <c r="L783" t="s">
        <v>104</v>
      </c>
      <c r="M783">
        <v>78664</v>
      </c>
      <c r="N783" t="s">
        <v>105</v>
      </c>
      <c r="O783" t="s">
        <v>875</v>
      </c>
      <c r="P783" t="s">
        <v>46</v>
      </c>
      <c r="Q783" t="s">
        <v>68</v>
      </c>
      <c r="R783" t="s">
        <v>876</v>
      </c>
      <c r="S783">
        <v>27.168000000000003</v>
      </c>
      <c r="T783">
        <v>2</v>
      </c>
      <c r="U783">
        <v>0.2</v>
      </c>
      <c r="V783">
        <v>2.7168000000000001</v>
      </c>
    </row>
    <row r="784" spans="1:22" x14ac:dyDescent="0.3">
      <c r="A784">
        <v>931</v>
      </c>
      <c r="B784" t="s">
        <v>2834</v>
      </c>
      <c r="C784">
        <v>2014</v>
      </c>
      <c r="D784" s="11">
        <v>41744</v>
      </c>
      <c r="E784" s="11">
        <v>41747</v>
      </c>
      <c r="F784" t="s">
        <v>188</v>
      </c>
      <c r="G784" t="s">
        <v>2243</v>
      </c>
      <c r="H784" t="s">
        <v>2244</v>
      </c>
      <c r="I784" t="s">
        <v>26</v>
      </c>
      <c r="J784" t="s">
        <v>27</v>
      </c>
      <c r="K784" t="s">
        <v>2835</v>
      </c>
      <c r="L784" t="s">
        <v>498</v>
      </c>
      <c r="M784">
        <v>43615</v>
      </c>
      <c r="N784" t="s">
        <v>148</v>
      </c>
      <c r="O784" t="s">
        <v>2836</v>
      </c>
      <c r="P784" t="s">
        <v>46</v>
      </c>
      <c r="Q784" t="s">
        <v>68</v>
      </c>
      <c r="R784" t="s">
        <v>2837</v>
      </c>
      <c r="S784">
        <v>89.855999999999995</v>
      </c>
      <c r="T784">
        <v>3</v>
      </c>
      <c r="U784">
        <v>0.2</v>
      </c>
      <c r="V784">
        <v>21.340800000000002</v>
      </c>
    </row>
    <row r="785" spans="1:22" x14ac:dyDescent="0.3">
      <c r="A785">
        <v>930</v>
      </c>
      <c r="B785" t="s">
        <v>2834</v>
      </c>
      <c r="C785">
        <v>2014</v>
      </c>
      <c r="D785" s="11">
        <v>41744</v>
      </c>
      <c r="E785" s="11">
        <v>41747</v>
      </c>
      <c r="F785" t="s">
        <v>188</v>
      </c>
      <c r="G785" t="s">
        <v>2243</v>
      </c>
      <c r="H785" t="s">
        <v>2244</v>
      </c>
      <c r="I785" t="s">
        <v>26</v>
      </c>
      <c r="J785" t="s">
        <v>27</v>
      </c>
      <c r="K785" t="s">
        <v>2835</v>
      </c>
      <c r="L785" t="s">
        <v>498</v>
      </c>
      <c r="M785">
        <v>43615</v>
      </c>
      <c r="N785" t="s">
        <v>148</v>
      </c>
      <c r="O785" t="s">
        <v>1889</v>
      </c>
      <c r="P785" t="s">
        <v>46</v>
      </c>
      <c r="Q785" t="s">
        <v>68</v>
      </c>
      <c r="R785" t="s">
        <v>1890</v>
      </c>
      <c r="S785">
        <v>14.592000000000002</v>
      </c>
      <c r="T785">
        <v>3</v>
      </c>
      <c r="U785">
        <v>0.2</v>
      </c>
      <c r="V785">
        <v>2.5535999999999985</v>
      </c>
    </row>
    <row r="786" spans="1:22" x14ac:dyDescent="0.3">
      <c r="A786">
        <v>928</v>
      </c>
      <c r="B786" t="s">
        <v>2831</v>
      </c>
      <c r="C786">
        <v>2012</v>
      </c>
      <c r="D786" s="11">
        <v>41187</v>
      </c>
      <c r="E786" s="11">
        <v>41191</v>
      </c>
      <c r="F786" t="s">
        <v>50</v>
      </c>
      <c r="G786" t="s">
        <v>2832</v>
      </c>
      <c r="H786" t="s">
        <v>2833</v>
      </c>
      <c r="I786" t="s">
        <v>102</v>
      </c>
      <c r="J786" t="s">
        <v>27</v>
      </c>
      <c r="K786" t="s">
        <v>318</v>
      </c>
      <c r="L786" t="s">
        <v>319</v>
      </c>
      <c r="M786">
        <v>22153</v>
      </c>
      <c r="N786" t="s">
        <v>30</v>
      </c>
      <c r="O786" t="s">
        <v>1313</v>
      </c>
      <c r="P786" t="s">
        <v>46</v>
      </c>
      <c r="Q786" t="s">
        <v>68</v>
      </c>
      <c r="R786" t="s">
        <v>1314</v>
      </c>
      <c r="S786">
        <v>46.2</v>
      </c>
      <c r="T786">
        <v>4</v>
      </c>
      <c r="U786">
        <v>0</v>
      </c>
      <c r="V786">
        <v>12.936</v>
      </c>
    </row>
    <row r="787" spans="1:22" x14ac:dyDescent="0.3">
      <c r="A787">
        <v>893</v>
      </c>
      <c r="B787" t="s">
        <v>2740</v>
      </c>
      <c r="C787">
        <v>2014</v>
      </c>
      <c r="D787" s="11">
        <v>41817</v>
      </c>
      <c r="E787" s="11">
        <v>41818</v>
      </c>
      <c r="F787" t="s">
        <v>188</v>
      </c>
      <c r="G787" t="s">
        <v>2284</v>
      </c>
      <c r="H787" t="s">
        <v>2285</v>
      </c>
      <c r="I787" t="s">
        <v>102</v>
      </c>
      <c r="J787" t="s">
        <v>27</v>
      </c>
      <c r="K787" t="s">
        <v>880</v>
      </c>
      <c r="L787" t="s">
        <v>238</v>
      </c>
      <c r="M787">
        <v>48227</v>
      </c>
      <c r="N787" t="s">
        <v>105</v>
      </c>
      <c r="O787" t="s">
        <v>2743</v>
      </c>
      <c r="P787" t="s">
        <v>46</v>
      </c>
      <c r="Q787" t="s">
        <v>68</v>
      </c>
      <c r="R787" t="s">
        <v>2744</v>
      </c>
      <c r="S787">
        <v>15.92</v>
      </c>
      <c r="T787">
        <v>4</v>
      </c>
      <c r="U787">
        <v>0</v>
      </c>
      <c r="V787">
        <v>5.4127999999999989</v>
      </c>
    </row>
    <row r="788" spans="1:22" x14ac:dyDescent="0.3">
      <c r="A788">
        <v>883</v>
      </c>
      <c r="B788" t="s">
        <v>2715</v>
      </c>
      <c r="C788">
        <v>2014</v>
      </c>
      <c r="D788" s="11">
        <v>41997</v>
      </c>
      <c r="E788" s="11">
        <v>41997</v>
      </c>
      <c r="F788" t="s">
        <v>1290</v>
      </c>
      <c r="G788" t="s">
        <v>449</v>
      </c>
      <c r="H788" t="s">
        <v>450</v>
      </c>
      <c r="I788" t="s">
        <v>26</v>
      </c>
      <c r="J788" t="s">
        <v>27</v>
      </c>
      <c r="K788" t="s">
        <v>127</v>
      </c>
      <c r="L788" t="s">
        <v>43</v>
      </c>
      <c r="M788">
        <v>94109</v>
      </c>
      <c r="N788" t="s">
        <v>44</v>
      </c>
      <c r="O788" t="s">
        <v>2257</v>
      </c>
      <c r="P788" t="s">
        <v>46</v>
      </c>
      <c r="Q788" t="s">
        <v>68</v>
      </c>
      <c r="R788" t="s">
        <v>2258</v>
      </c>
      <c r="S788">
        <v>13.48</v>
      </c>
      <c r="T788">
        <v>4</v>
      </c>
      <c r="U788">
        <v>0</v>
      </c>
      <c r="V788">
        <v>5.9312000000000014</v>
      </c>
    </row>
    <row r="789" spans="1:22" x14ac:dyDescent="0.3">
      <c r="A789">
        <v>864</v>
      </c>
      <c r="B789" t="s">
        <v>2664</v>
      </c>
      <c r="C789">
        <v>2013</v>
      </c>
      <c r="D789" s="11">
        <v>41279</v>
      </c>
      <c r="E789" s="11">
        <v>41281</v>
      </c>
      <c r="F789" t="s">
        <v>23</v>
      </c>
      <c r="G789" t="s">
        <v>2431</v>
      </c>
      <c r="H789" t="s">
        <v>2432</v>
      </c>
      <c r="I789" t="s">
        <v>41</v>
      </c>
      <c r="J789" t="s">
        <v>27</v>
      </c>
      <c r="K789" t="s">
        <v>1521</v>
      </c>
      <c r="L789" t="s">
        <v>54</v>
      </c>
      <c r="M789">
        <v>32216</v>
      </c>
      <c r="N789" t="s">
        <v>30</v>
      </c>
      <c r="O789" t="s">
        <v>2667</v>
      </c>
      <c r="P789" t="s">
        <v>46</v>
      </c>
      <c r="Q789" t="s">
        <v>68</v>
      </c>
      <c r="R789" t="s">
        <v>2668</v>
      </c>
      <c r="S789">
        <v>5.2480000000000002</v>
      </c>
      <c r="T789">
        <v>2</v>
      </c>
      <c r="U789">
        <v>0.2</v>
      </c>
      <c r="V789">
        <v>0.59039999999999915</v>
      </c>
    </row>
    <row r="790" spans="1:22" x14ac:dyDescent="0.3">
      <c r="A790">
        <v>862</v>
      </c>
      <c r="B790" t="s">
        <v>2659</v>
      </c>
      <c r="C790">
        <v>2011</v>
      </c>
      <c r="D790" s="11">
        <v>40703</v>
      </c>
      <c r="E790" s="11">
        <v>40710</v>
      </c>
      <c r="F790" t="s">
        <v>50</v>
      </c>
      <c r="G790" t="s">
        <v>2660</v>
      </c>
      <c r="H790" t="s">
        <v>2661</v>
      </c>
      <c r="I790" t="s">
        <v>26</v>
      </c>
      <c r="J790" t="s">
        <v>27</v>
      </c>
      <c r="K790" t="s">
        <v>127</v>
      </c>
      <c r="L790" t="s">
        <v>43</v>
      </c>
      <c r="M790">
        <v>94122</v>
      </c>
      <c r="N790" t="s">
        <v>44</v>
      </c>
      <c r="O790" t="s">
        <v>2662</v>
      </c>
      <c r="P790" t="s">
        <v>46</v>
      </c>
      <c r="Q790" t="s">
        <v>68</v>
      </c>
      <c r="R790" t="s">
        <v>2663</v>
      </c>
      <c r="S790">
        <v>23.1</v>
      </c>
      <c r="T790">
        <v>2</v>
      </c>
      <c r="U790">
        <v>0</v>
      </c>
      <c r="V790">
        <v>10.625999999999999</v>
      </c>
    </row>
    <row r="791" spans="1:22" x14ac:dyDescent="0.3">
      <c r="A791">
        <v>853</v>
      </c>
      <c r="B791" t="s">
        <v>2645</v>
      </c>
      <c r="C791">
        <v>2013</v>
      </c>
      <c r="D791" s="11">
        <v>41423</v>
      </c>
      <c r="E791" s="11">
        <v>41430</v>
      </c>
      <c r="F791" t="s">
        <v>50</v>
      </c>
      <c r="G791" t="s">
        <v>888</v>
      </c>
      <c r="H791" t="s">
        <v>889</v>
      </c>
      <c r="I791" t="s">
        <v>26</v>
      </c>
      <c r="J791" t="s">
        <v>27</v>
      </c>
      <c r="K791" t="s">
        <v>328</v>
      </c>
      <c r="L791" t="s">
        <v>1487</v>
      </c>
      <c r="M791">
        <v>39212</v>
      </c>
      <c r="N791" t="s">
        <v>30</v>
      </c>
      <c r="O791" t="s">
        <v>1159</v>
      </c>
      <c r="P791" t="s">
        <v>46</v>
      </c>
      <c r="Q791" t="s">
        <v>68</v>
      </c>
      <c r="R791" t="s">
        <v>1160</v>
      </c>
      <c r="S791">
        <v>185.88</v>
      </c>
      <c r="T791">
        <v>6</v>
      </c>
      <c r="U791">
        <v>0</v>
      </c>
      <c r="V791">
        <v>50.187599999999996</v>
      </c>
    </row>
    <row r="792" spans="1:22" x14ac:dyDescent="0.3">
      <c r="A792">
        <v>851</v>
      </c>
      <c r="B792" t="s">
        <v>2637</v>
      </c>
      <c r="C792">
        <v>2013</v>
      </c>
      <c r="D792" s="11">
        <v>41446</v>
      </c>
      <c r="E792" s="11">
        <v>41451</v>
      </c>
      <c r="F792" t="s">
        <v>23</v>
      </c>
      <c r="G792" t="s">
        <v>2638</v>
      </c>
      <c r="H792" t="s">
        <v>2639</v>
      </c>
      <c r="I792" t="s">
        <v>41</v>
      </c>
      <c r="J792" t="s">
        <v>27</v>
      </c>
      <c r="K792" t="s">
        <v>2640</v>
      </c>
      <c r="L792" t="s">
        <v>43</v>
      </c>
      <c r="M792">
        <v>93905</v>
      </c>
      <c r="N792" t="s">
        <v>44</v>
      </c>
      <c r="O792" t="s">
        <v>2641</v>
      </c>
      <c r="P792" t="s">
        <v>46</v>
      </c>
      <c r="Q792" t="s">
        <v>68</v>
      </c>
      <c r="R792" t="s">
        <v>2642</v>
      </c>
      <c r="S792">
        <v>5.16</v>
      </c>
      <c r="T792">
        <v>2</v>
      </c>
      <c r="U792">
        <v>0</v>
      </c>
      <c r="V792">
        <v>1.3416000000000001</v>
      </c>
    </row>
    <row r="793" spans="1:22" x14ac:dyDescent="0.3">
      <c r="A793">
        <v>841</v>
      </c>
      <c r="B793" t="s">
        <v>2604</v>
      </c>
      <c r="C793">
        <v>2012</v>
      </c>
      <c r="D793" s="11">
        <v>41233</v>
      </c>
      <c r="E793" s="11">
        <v>41238</v>
      </c>
      <c r="F793" t="s">
        <v>50</v>
      </c>
      <c r="G793" t="s">
        <v>2605</v>
      </c>
      <c r="H793" t="s">
        <v>2606</v>
      </c>
      <c r="I793" t="s">
        <v>41</v>
      </c>
      <c r="J793" t="s">
        <v>27</v>
      </c>
      <c r="K793" t="s">
        <v>266</v>
      </c>
      <c r="L793" t="s">
        <v>267</v>
      </c>
      <c r="M793">
        <v>10035</v>
      </c>
      <c r="N793" t="s">
        <v>148</v>
      </c>
      <c r="O793" t="s">
        <v>2607</v>
      </c>
      <c r="P793" t="s">
        <v>46</v>
      </c>
      <c r="Q793" t="s">
        <v>68</v>
      </c>
      <c r="R793" t="s">
        <v>2608</v>
      </c>
      <c r="S793">
        <v>11.52</v>
      </c>
      <c r="T793">
        <v>4</v>
      </c>
      <c r="U793">
        <v>0</v>
      </c>
      <c r="V793">
        <v>3.3407999999999998</v>
      </c>
    </row>
    <row r="794" spans="1:22" x14ac:dyDescent="0.3">
      <c r="A794">
        <v>840</v>
      </c>
      <c r="B794" t="s">
        <v>2604</v>
      </c>
      <c r="C794">
        <v>2012</v>
      </c>
      <c r="D794" s="11">
        <v>41233</v>
      </c>
      <c r="E794" s="11">
        <v>41238</v>
      </c>
      <c r="F794" t="s">
        <v>50</v>
      </c>
      <c r="G794" t="s">
        <v>2605</v>
      </c>
      <c r="H794" t="s">
        <v>2606</v>
      </c>
      <c r="I794" t="s">
        <v>41</v>
      </c>
      <c r="J794" t="s">
        <v>27</v>
      </c>
      <c r="K794" t="s">
        <v>266</v>
      </c>
      <c r="L794" t="s">
        <v>267</v>
      </c>
      <c r="M794">
        <v>10035</v>
      </c>
      <c r="N794" t="s">
        <v>148</v>
      </c>
      <c r="O794" t="s">
        <v>2445</v>
      </c>
      <c r="P794" t="s">
        <v>46</v>
      </c>
      <c r="Q794" t="s">
        <v>68</v>
      </c>
      <c r="R794" t="s">
        <v>2446</v>
      </c>
      <c r="S794">
        <v>60.449999999999996</v>
      </c>
      <c r="T794">
        <v>3</v>
      </c>
      <c r="U794">
        <v>0</v>
      </c>
      <c r="V794">
        <v>16.3215</v>
      </c>
    </row>
    <row r="795" spans="1:22" x14ac:dyDescent="0.3">
      <c r="A795">
        <v>834</v>
      </c>
      <c r="B795" t="s">
        <v>2588</v>
      </c>
      <c r="C795">
        <v>2013</v>
      </c>
      <c r="D795" s="11">
        <v>41479</v>
      </c>
      <c r="E795" s="11">
        <v>41483</v>
      </c>
      <c r="F795" t="s">
        <v>50</v>
      </c>
      <c r="G795" t="s">
        <v>704</v>
      </c>
      <c r="H795" t="s">
        <v>705</v>
      </c>
      <c r="I795" t="s">
        <v>41</v>
      </c>
      <c r="J795" t="s">
        <v>27</v>
      </c>
      <c r="K795" t="s">
        <v>900</v>
      </c>
      <c r="L795" t="s">
        <v>54</v>
      </c>
      <c r="M795">
        <v>33614</v>
      </c>
      <c r="N795" t="s">
        <v>30</v>
      </c>
      <c r="O795" t="s">
        <v>2589</v>
      </c>
      <c r="P795" t="s">
        <v>46</v>
      </c>
      <c r="Q795" t="s">
        <v>68</v>
      </c>
      <c r="R795" t="s">
        <v>2590</v>
      </c>
      <c r="S795">
        <v>35.216000000000001</v>
      </c>
      <c r="T795">
        <v>2</v>
      </c>
      <c r="U795">
        <v>0.2</v>
      </c>
      <c r="V795">
        <v>2.6411999999999995</v>
      </c>
    </row>
    <row r="796" spans="1:22" x14ac:dyDescent="0.3">
      <c r="A796">
        <v>810</v>
      </c>
      <c r="B796" t="s">
        <v>2533</v>
      </c>
      <c r="C796">
        <v>2011</v>
      </c>
      <c r="D796" s="11">
        <v>40829</v>
      </c>
      <c r="E796" s="11">
        <v>40831</v>
      </c>
      <c r="F796" t="s">
        <v>188</v>
      </c>
      <c r="G796" t="s">
        <v>1974</v>
      </c>
      <c r="H796" t="s">
        <v>1975</v>
      </c>
      <c r="I796" t="s">
        <v>26</v>
      </c>
      <c r="J796" t="s">
        <v>27</v>
      </c>
      <c r="K796" t="s">
        <v>2534</v>
      </c>
      <c r="L796" t="s">
        <v>96</v>
      </c>
      <c r="M796">
        <v>98026</v>
      </c>
      <c r="N796" t="s">
        <v>44</v>
      </c>
      <c r="O796" t="s">
        <v>2535</v>
      </c>
      <c r="P796" t="s">
        <v>46</v>
      </c>
      <c r="Q796" t="s">
        <v>68</v>
      </c>
      <c r="R796" t="s">
        <v>2536</v>
      </c>
      <c r="S796">
        <v>11.52</v>
      </c>
      <c r="T796">
        <v>4</v>
      </c>
      <c r="U796">
        <v>0</v>
      </c>
      <c r="V796">
        <v>3.2256</v>
      </c>
    </row>
    <row r="797" spans="1:22" x14ac:dyDescent="0.3">
      <c r="A797">
        <v>806</v>
      </c>
      <c r="B797" t="s">
        <v>2524</v>
      </c>
      <c r="C797">
        <v>2011</v>
      </c>
      <c r="D797" s="11">
        <v>40848</v>
      </c>
      <c r="E797" s="11">
        <v>40854</v>
      </c>
      <c r="F797" t="s">
        <v>50</v>
      </c>
      <c r="G797" t="s">
        <v>1329</v>
      </c>
      <c r="H797" t="s">
        <v>1330</v>
      </c>
      <c r="I797" t="s">
        <v>26</v>
      </c>
      <c r="J797" t="s">
        <v>27</v>
      </c>
      <c r="K797" t="s">
        <v>807</v>
      </c>
      <c r="L797" t="s">
        <v>457</v>
      </c>
      <c r="M797">
        <v>80219</v>
      </c>
      <c r="N797" t="s">
        <v>44</v>
      </c>
      <c r="O797" t="s">
        <v>2525</v>
      </c>
      <c r="P797" t="s">
        <v>46</v>
      </c>
      <c r="Q797" t="s">
        <v>68</v>
      </c>
      <c r="R797" t="s">
        <v>2526</v>
      </c>
      <c r="S797">
        <v>43.176000000000002</v>
      </c>
      <c r="T797">
        <v>3</v>
      </c>
      <c r="U797">
        <v>0.2</v>
      </c>
      <c r="V797">
        <v>4.3176000000000005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YEAR('Transformed 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YEAR('Transformed 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YEAR('Transformed 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YEAR('Transformed 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YEAR('Transformed 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YEAR('Transformed 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YEAR('Transformed 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YEAR('Transformed 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YEAR('Transformed 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YEAR('Transformed 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YEAR('Transformed 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YEAR('Transformed 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YEAR('Transformed 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YEAR('Transformed 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YEAR('Transformed 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YEAR('Transformed 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YEAR('Transformed 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YEAR('Transformed 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YEAR('Transformed 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YEAR('Transformed 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YEAR('Transformed 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YEAR('Transformed 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YEAR('Transformed 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YEAR('Transformed 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YEAR('Transformed 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YEAR('Transformed 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YEAR('Transformed 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YEAR('Transformed 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YEAR('Transformed 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YEAR('Transformed 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YEAR('Transformed 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YEAR('Transformed 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YEAR('Transformed 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YEAR('Transformed 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YEAR('Transformed 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YEAR('Transformed 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YEAR('Transformed 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YEAR('Transformed 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YEAR('Transformed 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YEAR('Transformed 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YEAR('Transformed 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YEAR('Transformed 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YEAR('Transformed 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YEAR('Transformed 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YEAR('Transformed 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YEAR('Transformed 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YEAR('Transformed 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YEAR('Transformed 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YEAR('Transformed 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YEAR('Transformed 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YEAR('Transformed 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YEAR('Transformed 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YEAR('Transformed 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YEAR('Transformed 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YEAR('Transformed 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YEAR('Transformed 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YEAR('Transformed 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YEAR('Transformed 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YEAR('Transformed 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YEAR('Transformed 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YEAR('Transformed 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YEAR('Transformed 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YEAR('Transformed 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YEAR('Transformed 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YEAR('Transformed 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YEAR('Transformed 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YEAR('Transformed 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YEAR('Transformed 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YEAR('Transformed 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YEAR('Transformed 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YEAR('Transformed 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YEAR('Transformed 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YEAR('Transformed 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YEAR('Transformed 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YEAR('Transformed 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YEAR('Transformed 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YEAR('Transformed 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YEAR('Transformed 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YEAR('Transformed 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YEAR('Transformed 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YEAR('Transformed 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YEAR('Transformed 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YEAR('Transformed 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YEAR('Transformed 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YEAR('Transformed 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YEAR('Transformed 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YEAR('Transformed 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YEAR('Transformed 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YEAR('Transformed 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YEAR('Transformed 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YEAR('Transformed 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YEAR('Transformed 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YEAR('Transformed 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YEAR('Transformed 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YEAR('Transformed 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YEAR('Transformed 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YEAR('Transformed 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YEAR('Transformed 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YEAR('Transformed 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YEAR('Transformed 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YEAR('Transformed 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YEAR('Transformed 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YEAR('Transformed 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YEAR('Transformed 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YEAR('Transformed 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YEAR('Transformed 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YEAR('Transformed 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YEAR('Transformed 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YEAR('Transformed 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YEAR('Transformed 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YEAR('Transformed 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YEAR('Transformed 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YEAR('Transformed 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YEAR('Transformed 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YEAR('Transformed 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YEAR('Transformed 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YEAR('Transformed 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YEAR('Transformed 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YEAR('Transformed 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YEAR('Transformed 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YEAR('Transformed 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YEAR('Transformed 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YEAR('Transformed 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YEAR('Transformed 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YEAR('Transformed 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YEAR('Transformed 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YEAR('Transformed 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YEAR('Transformed 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YEAR('Transformed 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YEAR('Transformed 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YEAR('Transformed 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YEAR('Transformed 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YEAR('Transformed 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YEAR('Transformed 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YEAR('Transformed 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YEAR('Transformed 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YEAR('Transformed 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YEAR('Transformed 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YEAR('Transformed 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YEAR('Transformed 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YEAR('Transformed 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YEAR('Transformed 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YEAR('Transformed 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YEAR('Transformed 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YEAR('Transformed 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YEAR('Transformed 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YEAR('Transformed 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YEAR('Transformed 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YEAR('Transformed 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YEAR('Transformed 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YEAR('Transformed 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YEAR('Transformed 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YEAR('Transformed 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YEAR('Transformed 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YEAR('Transformed 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YEAR('Transformed 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YEAR('Transformed 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YEAR('Transformed 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YEAR('Transformed 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YEAR('Transformed 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YEAR('Transformed 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YEAR('Transformed 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YEAR('Transformed 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YEAR('Transformed 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YEAR('Transformed 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YEAR('Transformed 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YEAR('Transformed 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YEAR('Transformed 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YEAR('Transformed 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YEAR('Transformed 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YEAR('Transformed 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YEAR('Transformed 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YEAR('Transformed 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YEAR('Transformed 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YEAR('Transformed 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YEAR('Transformed 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YEAR('Transformed 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YEAR('Transformed 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YEAR('Transformed 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YEAR('Transformed 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YEAR('Transformed 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YEAR('Transformed 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YEAR('Transformed 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YEAR('Transformed 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YEAR('Transformed 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YEAR('Transformed 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YEAR('Transformed 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YEAR('Transformed 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YEAR('Transformed 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YEAR('Transformed 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YEAR('Transformed 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YEAR('Transformed 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YEAR('Transformed 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YEAR('Transformed 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YEAR('Transformed 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YEAR('Transformed 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YEAR('Transformed 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YEAR('Transformed 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YEAR('Transformed 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YEAR('Transformed 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YEAR('Transformed 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YEAR('Transformed 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YEAR('Transformed 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YEAR('Transformed 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YEAR('Transformed 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YEAR('Transformed 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YEAR('Transformed 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YEAR('Transformed 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YEAR('Transformed 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YEAR('Transformed 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YEAR('Transformed 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YEAR('Transformed 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YEAR('Transformed 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YEAR('Transformed 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YEAR('Transformed 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YEAR('Transformed 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YEAR('Transformed 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YEAR('Transformed 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YEAR('Transformed 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YEAR('Transformed 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YEAR('Transformed 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YEAR('Transformed 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YEAR('Transformed 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YEAR('Transformed 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YEAR('Transformed 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YEAR('Transformed 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YEAR('Transformed 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YEAR('Transformed 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YEAR('Transformed 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YEAR('Transformed 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YEAR('Transformed 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YEAR('Transformed 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YEAR('Transformed 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YEAR('Transformed 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YEAR('Transformed 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YEAR('Transformed 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YEAR('Transformed 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YEAR('Transformed 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YEAR('Transformed 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YEAR('Transformed 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YEAR('Transformed 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YEAR('Transformed 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YEAR('Transformed 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YEAR('Transformed 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YEAR('Transformed 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YEAR('Transformed 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YEAR('Transformed 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YEAR('Transformed 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YEAR('Transformed 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YEAR('Transformed 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YEAR('Transformed 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YEAR('Transformed 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YEAR('Transformed 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YEAR('Transformed 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YEAR('Transformed 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YEAR('Transformed 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YEAR('Transformed 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YEAR('Transformed 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YEAR('Transformed 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YEAR('Transformed 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YEAR('Transformed 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YEAR('Transformed 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YEAR('Transformed 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YEAR('Transformed 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YEAR('Transformed 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YEAR('Transformed 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YEAR('Transformed 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YEAR('Transformed 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YEAR('Transformed 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YEAR('Transformed 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YEAR('Transformed 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YEAR('Transformed 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YEAR('Transformed 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YEAR('Transformed 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YEAR('Transformed 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YEAR('Transformed 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YEAR('Transformed 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YEAR('Transformed 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YEAR('Transformed 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YEAR('Transformed 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YEAR('Transformed 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YEAR('Transformed 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YEAR('Transformed 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YEAR('Transformed 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YEAR('Transformed 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YEAR('Transformed 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YEAR('Transformed 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YEAR('Transformed 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YEAR('Transformed 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YEAR('Transformed 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YEAR('Transformed 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YEAR('Transformed 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YEAR('Transformed 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YEAR('Transformed 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YEAR('Transformed 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YEAR('Transformed 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YEAR('Transformed 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YEAR('Transformed 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YEAR('Transformed 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YEAR('Transformed 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YEAR('Transformed 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YEAR('Transformed 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YEAR('Transformed 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YEAR('Transformed 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YEAR('Transformed 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YEAR('Transformed 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YEAR('Transformed 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YEAR('Transformed 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YEAR('Transformed 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YEAR('Transformed 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YEAR('Transformed 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YEAR('Transformed 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YEAR('Transformed 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YEAR('Transformed 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YEAR('Transformed 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YEAR('Transformed 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YEAR('Transformed 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YEAR('Transformed 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YEAR('Transformed 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YEAR('Transformed 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YEAR('Transformed 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YEAR('Transformed 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YEAR('Transformed 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YEAR('Transformed 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YEAR('Transformed 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YEAR('Transformed 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YEAR('Transformed 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YEAR('Transformed 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YEAR('Transformed 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YEAR('Transformed 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YEAR('Transformed 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YEAR('Transformed 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YEAR('Transformed 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YEAR('Transformed 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YEAR('Transformed 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YEAR('Transformed 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YEAR('Transformed 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YEAR('Transformed 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YEAR('Transformed 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YEAR('Transformed 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YEAR('Transformed 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YEAR('Transformed 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YEAR('Transformed 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YEAR('Transformed 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YEAR('Transformed 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YEAR('Transformed 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YEAR('Transformed 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YEAR('Transformed 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YEAR('Transformed 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YEAR('Transformed 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YEAR('Transformed 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YEAR('Transformed 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YEAR('Transformed 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YEAR('Transformed 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YEAR('Transformed 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YEAR('Transformed 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YEAR('Transformed 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YEAR('Transformed 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YEAR('Transformed 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YEAR('Transformed 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YEAR('Transformed 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YEAR('Transformed 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YEAR('Transformed 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YEAR('Transformed 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YEAR('Transformed 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YEAR('Transformed 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YEAR('Transformed 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YEAR('Transformed 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YEAR('Transformed 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YEAR('Transformed 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YEAR('Transformed 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YEAR('Transformed 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YEAR('Transformed 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YEAR('Transformed 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YEAR('Transformed 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YEAR('Transformed 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YEAR('Transformed 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YEAR('Transformed 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YEAR('Transformed 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YEAR('Transformed 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YEAR('Transformed 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YEAR('Transformed 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YEAR('Transformed 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YEAR('Transformed 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YEAR('Transformed 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YEAR('Transformed 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YEAR('Transformed 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YEAR('Transformed 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YEAR('Transformed 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YEAR('Transformed 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YEAR('Transformed 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YEAR('Transformed 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YEAR('Transformed 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YEAR('Transformed 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YEAR('Transformed 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YEAR('Transformed 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YEAR('Transformed 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YEAR('Transformed 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YEAR('Transformed 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YEAR('Transformed 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YEAR('Transformed 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YEAR('Transformed 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YEAR('Transformed 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YEAR('Transformed 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YEAR('Transformed 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YEAR('Transformed 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YEAR('Transformed 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YEAR('Transformed 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YEAR('Transformed 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YEAR('Transformed 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YEAR('Transformed 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YEAR('Transformed 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YEAR('Transformed 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YEAR('Transformed 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YEAR('Transformed 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YEAR('Transformed 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YEAR('Transformed 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YEAR('Transformed 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YEAR('Transformed 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YEAR('Transformed 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YEAR('Transformed 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YEAR('Transformed 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YEAR('Transformed 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YEAR('Transformed 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YEAR('Transformed 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YEAR('Transformed 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YEAR('Transformed 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YEAR('Transformed 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YEAR('Transformed 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YEAR('Transformed 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YEAR('Transformed 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YEAR('Transformed 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YEAR('Transformed 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YEAR('Transformed 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YEAR('Transformed 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YEAR('Transformed 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YEAR('Transformed 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YEAR('Transformed 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YEAR('Transformed 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YEAR('Transformed 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YEAR('Transformed 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YEAR('Transformed 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YEAR('Transformed 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YEAR('Transformed 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YEAR('Transformed 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YEAR('Transformed 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YEAR('Transformed 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YEAR('Transformed 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YEAR('Transformed 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YEAR('Transformed 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YEAR('Transformed 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YEAR('Transformed 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YEAR('Transformed 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YEAR('Transformed 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YEAR('Transformed 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YEAR('Transformed 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YEAR('Transformed 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YEAR('Transformed 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YEAR('Transformed 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YEAR('Transformed 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YEAR('Transformed 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YEAR('Transformed 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YEAR('Transformed 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YEAR('Transformed 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YEAR('Transformed 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YEAR('Transformed 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YEAR('Transformed 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YEAR('Transformed 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YEAR('Transformed 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YEAR('Transformed 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YEAR('Transformed 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YEAR('Transformed 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YEAR('Transformed 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YEAR('Transformed 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YEAR('Transformed 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YEAR('Transformed 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YEAR('Transformed 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YEAR('Transformed 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YEAR('Transformed 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YEAR('Transformed 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YEAR('Transformed 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YEAR('Transformed 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YEAR('Transformed 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YEAR('Transformed 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YEAR('Transformed 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YEAR('Transformed 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YEAR('Transformed 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YEAR('Transformed 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YEAR('Transformed 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YEAR('Transformed 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YEAR('Transformed 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YEAR('Transformed 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YEAR('Transformed 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YEAR('Transformed 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YEAR('Transformed 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YEAR('Transformed 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YEAR('Transformed 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YEAR('Transformed 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YEAR('Transformed 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YEAR('Transformed 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YEAR('Transformed 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YEAR('Transformed 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YEAR('Transformed 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YEAR('Transformed 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YEAR('Transformed 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YEAR('Transformed 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YEAR('Transformed 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YEAR('Transformed 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YEAR('Transformed 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YEAR('Transformed 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YEAR('Transformed 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YEAR('Transformed 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YEAR('Transformed 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YEAR('Transformed 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YEAR('Transformed 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YEAR('Transformed 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YEAR('Transformed 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YEAR('Transformed 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YEAR('Transformed 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YEAR('Transformed 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YEAR('Transformed 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YEAR('Transformed 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YEAR('Transformed 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YEAR('Transformed 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YEAR('Transformed 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YEAR('Transformed 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YEAR('Transformed 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YEAR('Transformed 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YEAR('Transformed 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YEAR('Transformed 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YEAR('Transformed 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YEAR('Transformed 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YEAR('Transformed 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YEAR('Transformed 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YEAR('Transformed 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YEAR('Transformed 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YEAR('Transformed 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YEAR('Transformed 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YEAR('Transformed 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YEAR('Transformed 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YEAR('Transformed 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YEAR('Transformed 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YEAR('Transformed 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YEAR('Transformed 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YEAR('Transformed 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YEAR('Transformed 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YEAR('Transformed 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YEAR('Transformed 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YEAR('Transformed 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YEAR('Transformed 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YEAR('Transformed 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YEAR('Transformed 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YEAR('Transformed 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YEAR('Transformed 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YEAR('Transformed 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YEAR('Transformed 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YEAR('Transformed 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YEAR('Transformed 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YEAR('Transformed 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YEAR('Transformed 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YEAR('Transformed 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YEAR('Transformed 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YEAR('Transformed 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YEAR('Transformed 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YEAR('Transformed 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YEAR('Transformed 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YEAR('Transformed 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YEAR('Transformed 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YEAR('Transformed 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YEAR('Transformed 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YEAR('Transformed 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YEAR('Transformed 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YEAR('Transformed 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YEAR('Transformed 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YEAR('Transformed 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YEAR('Transformed 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YEAR('Transformed 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YEAR('Transformed 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YEAR('Transformed 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YEAR('Transformed 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YEAR('Transformed 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YEAR('Transformed 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YEAR('Transformed 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YEAR('Transformed 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YEAR('Transformed 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YEAR('Transformed 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YEAR('Transformed 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YEAR('Transformed 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YEAR('Transformed 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YEAR('Transformed 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YEAR('Transformed 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YEAR('Transformed 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YEAR('Transformed 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YEAR('Transformed 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YEAR('Transformed 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YEAR('Transformed 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YEAR('Transformed 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YEAR('Transformed 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YEAR('Transformed 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YEAR('Transformed 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YEAR('Transformed 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YEAR('Transformed 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YEAR('Transformed 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YEAR('Transformed 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YEAR('Transformed 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YEAR('Transformed 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YEAR('Transformed 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YEAR('Transformed 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YEAR('Transformed 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YEAR('Transformed 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YEAR('Transformed 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YEAR('Transformed 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YEAR('Transformed 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YEAR('Transformed 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YEAR('Transformed 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YEAR('Transformed 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YEAR('Transformed 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YEAR('Transformed 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YEAR('Transformed 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YEAR('Transformed 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YEAR('Transformed 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YEAR('Transformed 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YEAR('Transformed 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YEAR('Transformed 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YEAR('Transformed 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YEAR('Transformed 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YEAR('Transformed 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YEAR('Transformed 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YEAR('Transformed 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YEAR('Transformed 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YEAR('Transformed 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YEAR('Transformed 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YEAR('Transformed 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YEAR('Transformed 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YEAR('Transformed 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YEAR('Transformed 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YEAR('Transformed 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YEAR('Transformed 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YEAR('Transformed 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YEAR('Transformed 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YEAR('Transformed 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YEAR('Transformed 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YEAR('Transformed 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YEAR('Transformed 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YEAR('Transformed 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YEAR('Transformed 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YEAR('Transformed 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YEAR('Transformed 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YEAR('Transformed 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YEAR('Transformed 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YEAR('Transformed 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YEAR('Transformed 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YEAR('Transformed 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YEAR('Transformed 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YEAR('Transformed 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YEAR('Transformed 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YEAR('Transformed 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YEAR('Transformed 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YEAR('Transformed 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YEAR('Transformed 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YEAR('Transformed 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YEAR('Transformed 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YEAR('Transformed 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YEAR('Transformed 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YEAR('Transformed 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YEAR('Transformed 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YEAR('Transformed 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YEAR('Transformed 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YEAR('Transformed 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YEAR('Transformed 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YEAR('Transformed 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YEAR('Transformed 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YEAR('Transformed 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YEAR('Transformed 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YEAR('Transformed 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YEAR('Transformed 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YEAR('Transformed 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YEAR('Transformed 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YEAR('Transformed 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YEAR('Transformed 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YEAR('Transformed 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YEAR('Transformed 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YEAR('Transformed 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YEAR('Transformed 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YEAR('Transformed 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YEAR('Transformed 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YEAR('Transformed 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YEAR('Transformed 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YEAR('Transformed 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YEAR('Transformed 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YEAR('Transformed 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YEAR('Transformed 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YEAR('Transformed 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YEAR('Transformed 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YEAR('Transformed 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YEAR('Transformed 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YEAR('Transformed 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YEAR('Transformed 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YEAR('Transformed 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YEAR('Transformed 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YEAR('Transformed 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YEAR('Transformed 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YEAR('Transformed 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YEAR('Transformed 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YEAR('Transformed 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YEAR('Transformed 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YEAR('Transformed 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YEAR('Transformed 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YEAR('Transformed 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YEAR('Transformed 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YEAR('Transformed 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YEAR('Transformed 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YEAR('Transformed 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YEAR('Transformed 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YEAR('Transformed 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YEAR('Transformed 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YEAR('Transformed 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YEAR('Transformed 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YEAR('Transformed 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YEAR('Transformed 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YEAR('Transformed 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YEAR('Transformed 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YEAR('Transformed 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YEAR('Transformed 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YEAR('Transformed 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YEAR('Transformed 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YEAR('Transformed 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YEAR('Transformed 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YEAR('Transformed 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YEAR('Transformed 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YEAR('Transformed 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YEAR('Transformed 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YEAR('Transformed 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YEAR('Transformed 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YEAR('Transformed 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YEAR('Transformed 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YEAR('Transformed 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YEAR('Transformed 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YEAR('Transformed 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YEAR('Transformed 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YEAR('Transformed 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YEAR('Transformed 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YEAR('Transformed 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YEAR('Transformed 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YEAR('Transformed 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YEAR('Transformed 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YEAR('Transformed 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YEAR('Transformed 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YEAR('Transformed 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YEAR('Transformed 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YEAR('Transformed 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YEAR('Transformed 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YEAR('Transformed 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YEAR('Transformed 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YEAR('Transformed 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YEAR('Transformed 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YEAR('Transformed 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YEAR('Transformed 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YEAR('Transformed 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YEAR('Transformed 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YEAR('Transformed 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YEAR('Transformed 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YEAR('Transformed 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YEAR('Transformed 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YEAR('Transformed 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YEAR('Transformed 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YEAR('Transformed 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YEAR('Transformed 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YEAR('Transformed 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YEAR('Transformed 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YEAR('Transformed 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YEAR('Transformed 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YEAR('Transformed 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YEAR('Transformed 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YEAR('Transformed 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YEAR('Transformed 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YEAR('Transformed 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YEAR('Transformed 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YEAR('Transformed 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YEAR('Transformed 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YEAR('Transformed 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YEAR('Transformed 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YEAR('Transformed 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YEAR('Transformed 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YEAR('Transformed 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YEAR('Transformed 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YEAR('Transformed 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YEAR('Transformed 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YEAR('Transformed 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YEAR('Transformed 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YEAR('Transformed 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YEAR('Transformed 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YEAR('Transformed 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YEAR('Transformed 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YEAR('Transformed 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YEAR('Transformed 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YEAR('Transformed 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YEAR('Transformed 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YEAR('Transformed 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YEAR('Transformed 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YEAR('Transformed 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YEAR('Transformed 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YEAR('Transformed 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YEAR('Transformed 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YEAR('Transformed 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YEAR('Transformed 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YEAR('Transformed 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YEAR('Transformed 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YEAR('Transformed 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YEAR('Transformed 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YEAR('Transformed 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YEAR('Transformed 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YEAR('Transformed 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YEAR('Transformed 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YEAR('Transformed 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YEAR('Transformed 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YEAR('Transformed 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YEAR('Transformed 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YEAR('Transformed 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YEAR('Transformed 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YEAR('Transformed 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YEAR('Transformed 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YEAR('Transformed 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YEAR('Transformed 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YEAR('Transformed 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YEAR('Transformed 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YEAR('Transformed 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YEAR('Transformed 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YEAR('Transformed 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YEAR('Transformed 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YEAR('Transformed 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YEAR('Transformed 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YEAR('Transformed 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YEAR('Transformed 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YEAR('Transformed 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YEAR('Transformed 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YEAR('Transformed 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YEAR('Transformed 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YEAR('Transformed 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YEAR('Transformed 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YEAR('Transformed 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YEAR('Transformed 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YEAR('Transformed 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YEAR('Transformed 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YEAR('Transformed 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YEAR('Transformed 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YEAR('Transformed 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YEAR('Transformed 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YEAR('Transformed 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YEAR('Transformed 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YEAR('Transformed 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YEAR('Transformed 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YEAR('Transformed 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YEAR('Transformed 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YEAR('Transformed 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YEAR('Transformed 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YEAR('Transformed 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YEAR('Transformed 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YEAR('Transformed 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YEAR('Transformed 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YEAR('Transformed 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YEAR('Transformed 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YEAR('Transformed 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YEAR('Transformed 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YEAR('Transformed 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YEAR('Transformed 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YEAR('Transformed 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YEAR('Transformed 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YEAR('Transformed 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YEAR('Transformed 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YEAR('Transformed 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YEAR('Transformed 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YEAR('Transformed 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YEAR('Transformed 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YEAR('Transformed 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YEAR('Transformed 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YEAR('Transformed 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YEAR('Transformed 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YEAR('Transformed 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YEAR('Transformed 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YEAR('Transformed 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YEAR('Transformed 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YEAR('Transformed 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YEAR('Transformed 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YEAR('Transformed 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YEAR('Transformed 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YEAR('Transformed 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YEAR('Transformed 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YEAR('Transformed 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YEAR('Transformed 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YEAR('Transformed 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YEAR('Transformed 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YEAR('Transformed 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YEAR('Transformed 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YEAR('Transformed 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YEAR('Transformed 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YEAR('Transformed 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YEAR('Transformed 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YEAR('Transformed 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YEAR('Transformed 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YEAR('Transformed 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YEAR('Transformed 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YEAR('Transformed 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YEAR('Transformed 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YEAR('Transformed 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YEAR('Transformed 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YEAR('Transformed 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YEAR('Transformed 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YEAR('Transformed 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YEAR('Transformed 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YEAR('Transformed 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YEAR('Transformed 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YEAR('Transformed 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YEAR('Transformed 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YEAR('Transformed 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YEAR('Transformed 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YEAR('Transformed 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YEAR('Transformed 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YEAR('Transformed 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YEAR('Transformed 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YEAR('Transformed 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YEAR('Transformed 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YEAR('Transformed 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YEAR('Transformed 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YEAR('Transformed 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YEAR('Transformed 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YEAR('Transformed 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YEAR('Transformed 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YEAR('Transformed 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YEAR('Transformed 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YEAR('Transformed 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YEAR('Transformed 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YEAR('Transformed 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YEAR('Transformed 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YEAR('Transformed 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YEAR('Transformed 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YEAR('Transformed 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YEAR('Transformed 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YEAR('Transformed 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YEAR('Transformed 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YEAR('Transformed 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YEAR('Transformed 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YEAR('Transformed 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YEAR('Transformed 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YEAR('Transformed 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YEAR('Transformed 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YEAR('Transformed 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YEAR('Transformed 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YEAR('Transformed 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YEAR('Transformed 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YEAR('Transformed 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YEAR('Transformed 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YEAR('Transformed 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YEAR('Transformed 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YEAR('Transformed 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YEAR('Transformed 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YEAR('Transformed 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YEAR('Transformed 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YEAR('Transformed 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YEAR('Transformed 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YEAR('Transformed 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YEAR('Transformed 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YEAR('Transformed 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YEAR('Transformed 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YEAR('Transformed 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YEAR('Transformed 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YEAR('Transformed 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YEAR('Transformed 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YEAR('Transformed 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YEAR('Transformed 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YEAR('Transformed 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YEAR('Transformed 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YEAR('Transformed 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YEAR('Transformed 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YEAR('Transformed 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YEAR('Transformed 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YEAR('Transformed 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YEAR('Transformed 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YEAR('Transformed 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YEAR('Transformed 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YEAR('Transformed 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YEAR('Transformed 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YEAR('Transformed 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YEAR('Transformed 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YEAR('Transformed 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YEAR('Transformed 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YEAR('Transformed 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YEAR('Transformed 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YEAR('Transformed 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YEAR('Transformed 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YEAR('Transformed 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YEAR('Transformed 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YEAR('Transformed 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YEAR('Transformed 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YEAR('Transformed 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YEAR('Transformed 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YEAR('Transformed 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YEAR('Transformed 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YEAR('Transformed 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YEAR('Transformed 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YEAR('Transformed 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YEAR('Transformed 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YEAR('Transformed 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YEAR('Transformed 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YEAR('Transformed 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YEAR('Transformed 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YEAR('Transformed 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YEAR('Transformed 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YEAR('Transformed 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YEAR('Transformed 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YEAR('Transformed 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YEAR('Transformed 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YEAR('Transformed 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YEAR('Transformed 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YEAR('Transformed 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YEAR('Transformed 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YEAR('Transformed 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YEAR('Transformed 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YEAR('Transformed 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YEAR('Transformed 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YEAR('Transformed 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YEAR('Transformed 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YEAR('Transformed 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YEAR('Transformed 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YEAR('Transformed 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YEAR('Transformed 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YEAR('Transformed 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YEAR('Transformed 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YEAR('Transformed 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YEAR('Transformed 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YEAR('Transformed 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YEAR('Transformed 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YEAR('Transformed 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YEAR('Transformed 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YEAR('Transformed 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YEAR('Transformed 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YEAR('Transformed 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YEAR('Transformed 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YEAR('Transformed 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YEAR('Transformed 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YEAR('Transformed 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YEAR('Transformed 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YEAR('Transformed 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YEAR('Transformed 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YEAR('Transformed 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YEAR('Transformed 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YEAR('Transformed 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YEAR('Transformed 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YEAR('Transformed 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YEAR('Transformed 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YEAR('Transformed 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YEAR('Transformed 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YEAR('Transformed 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YEAR('Transformed 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YEAR('Transformed 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YEAR('Transformed 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YEAR('Transformed 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YEAR('Transformed 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YEAR('Transformed 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YEAR('Transformed 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YEAR('Transformed 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YEAR('Transformed 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YEAR('Transformed 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YEAR('Transformed 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YEAR('Transformed 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YEAR('Transformed 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YEAR('Transformed 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YEAR('Transformed 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YEAR('Transformed 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YEAR('Transformed 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YEAR('Transformed 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YEAR('Transformed 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YEAR('Transformed 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YEAR('Transformed 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YEAR('Transformed 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YEAR('Transformed 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YEAR('Transformed 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YEAR('Transformed 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YEAR('Transformed 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YEAR('Transformed 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YEAR('Transformed 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YEAR('Transformed 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YEAR('Transformed 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YEAR('Transformed 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YEAR('Transformed 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YEAR('Transformed 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YEAR('Transformed 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YEAR('Transformed 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YEAR('Transformed 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YEAR('Transformed 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YEAR('Transformed 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YEAR('Transformed 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YEAR('Transformed 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YEAR('Transformed 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YEAR('Transformed 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YEAR('Transformed 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YEAR('Transformed 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YEAR('Transformed 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YEAR('Transformed 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YEAR('Transformed 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YEAR('Transformed 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YEAR('Transformed 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YEAR('Transformed 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YEAR('Transformed 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YEAR('Transformed 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YEAR('Transformed 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YEAR('Transformed 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YEAR('Transformed 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YEAR('Transformed 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YEAR('Transformed 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YEAR('Transformed 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YEAR('Transformed 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YEAR('Transformed 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YEAR('Transformed 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YEAR('Transformed 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YEAR('Transformed 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YEAR('Transformed 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YEAR('Transformed 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YEAR('Transformed 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YEAR('Transformed 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YEAR('Transformed 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YEAR('Transformed 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YEAR('Transformed 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YEAR('Transformed 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YEAR('Transformed 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YEAR('Transformed 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YEAR('Transformed 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YEAR('Transformed 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YEAR('Transformed 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YEAR('Transformed 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YEAR('Transformed 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YEAR('Transformed 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YEAR('Transformed 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YEAR('Transformed 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YEAR('Transformed 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YEAR('Transformed 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YEAR('Transformed 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YEAR('Transformed 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YEAR('Transformed 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YEAR('Transformed 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YEAR('Transformed 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YEAR('Transformed 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YEAR('Transformed 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YEAR('Transformed 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YEAR('Transformed 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YEAR('Transformed 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YEAR('Transformed 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YEAR('Transformed 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YEAR('Transformed 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YEAR('Transformed 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YEAR('Transformed 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YEAR('Transformed 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YEAR('Transformed 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YEAR('Transformed 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YEAR('Transformed 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YEAR('Transformed 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YEAR('Transformed 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YEAR('Transformed 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YEAR('Transformed 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YEAR('Transformed 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YEAR('Transformed 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YEAR('Transformed 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YEAR('Transformed 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YEAR('Transformed 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YEAR('Transformed 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YEAR('Transformed 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YEAR('Transformed 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YEAR('Transformed 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YEAR('Transformed 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YEAR('Transformed 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YEAR('Transformed 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YEAR('Transformed 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YEAR('Transformed 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YEAR('Transformed 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YEAR('Transformed 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YEAR('Transformed 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YEAR('Transformed 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YEAR('Transformed 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YEAR('Transformed 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YEAR('Transformed 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YEAR('Transformed 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YEAR('Transformed 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YEAR('Transformed 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YEAR('Transformed 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YEAR('Transformed 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YEAR('Transformed 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YEAR('Transformed 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YEAR('Transformed 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YEAR('Transformed 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YEAR('Transformed 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YEAR('Transformed 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YEAR('Transformed 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YEAR('Transformed 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YEAR('Transformed 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YEAR('Transformed 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YEAR('Transformed 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YEAR('Transformed 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YEAR('Transformed 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YEAR('Transformed 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YEAR('Transformed 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YEAR('Transformed 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YEAR('Transformed 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YEAR('Transformed 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YEAR('Transformed 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YEAR('Transformed 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YEAR('Transformed 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YEAR('Transformed 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YEAR('Transformed 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YEAR('Transformed 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YEAR('Transformed 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YEAR('Transformed 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YEAR('Transformed 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YEAR('Transformed 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YEAR('Transformed 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YEAR('Transformed 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YEAR('Transformed 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YEAR('Transformed 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YEAR('Transformed 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YEAR('Transformed 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YEAR('Transformed 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YEAR('Transformed 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YEAR('Transformed 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YEAR('Transformed 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YEAR('Transformed 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YEAR('Transformed 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YEAR('Transformed 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YEAR('Transformed 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YEAR('Transformed 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YEAR('Transformed 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YEAR('Transformed 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YEAR('Transformed 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YEAR('Transformed 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YEAR('Transformed 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YEAR('Transformed 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YEAR('Transformed 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YEAR('Transformed 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YEAR('Transformed 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YEAR('Transformed 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YEAR('Transformed 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YEAR('Transformed 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YEAR('Transformed 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YEAR('Transformed 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YEAR('Transformed 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YEAR('Transformed 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YEAR('Transformed 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YEAR('Transformed 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YEAR('Transformed 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YEAR('Transformed 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YEAR('Transformed 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YEAR('Transformed 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YEAR('Transformed 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YEAR('Transformed 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YEAR('Transformed 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YEAR('Transformed 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YEAR('Transformed 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YEAR('Transformed 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YEAR('Transformed 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YEAR('Transformed 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YEAR('Transformed 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YEAR('Transformed 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YEAR('Transformed 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YEAR('Transformed 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YEAR('Transformed 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YEAR('Transformed 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YEAR('Transformed 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YEAR('Transformed 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YEAR('Transformed 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YEAR('Transformed 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YEAR('Transformed 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YEAR('Transformed 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YEAR('Transformed 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YEAR('Transformed 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YEAR('Transformed 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YEAR('Transformed 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YEAR('Transformed 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YEAR('Transformed 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YEAR('Transformed 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YEAR('Transformed 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YEAR('Transformed 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YEAR('Transformed 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YEAR('Transformed 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YEAR('Transformed 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YEAR('Transformed 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YEAR('Transformed 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YEAR('Transformed 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YEAR('Transformed 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YEAR('Transformed 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YEAR('Transformed 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YEAR('Transformed 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YEAR('Transformed 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YEAR('Transformed 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YEAR('Transformed 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YEAR('Transformed 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YEAR('Transformed 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YEAR('Transformed 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YEAR('Transformed 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YEAR('Transformed 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YEAR('Transformed 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YEAR('Transformed 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YEAR('Transformed 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YEAR('Transformed 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YEAR('Transformed 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YEAR('Transformed 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YEAR('Transformed 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YEAR('Transformed 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YEAR('Transformed 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YEAR('Transformed 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YEAR('Transformed 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YEAR('Transformed 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YEAR('Transformed 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YEAR('Transformed 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YEAR('Transformed 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YEAR('Transformed 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YEAR('Transformed 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YEAR('Transformed 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YEAR('Transformed 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YEAR('Transformed 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YEAR('Transformed 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YEAR('Transformed 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YEAR('Transformed 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YEAR('Transformed 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YEAR('Transformed 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YEAR('Transformed 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YEAR('Transformed 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YEAR('Transformed 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YEAR('Transformed 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YEAR('Transformed 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YEAR('Transformed 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YEAR('Transformed 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YEAR('Transformed 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YEAR('Transformed 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YEAR('Transformed 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YEAR('Transformed 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YEAR('Transformed 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YEAR('Transformed 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YEAR('Transformed 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YEAR('Transformed 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YEAR('Transformed 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YEAR('Transformed 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YEAR('Transformed 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YEAR('Transformed 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YEAR('Transformed 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YEAR('Transformed 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YEAR('Transformed 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YEAR('Transformed 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YEAR('Transformed 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YEAR('Transformed 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YEAR('Transformed 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YEAR('Transformed 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YEAR('Transformed 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YEAR('Transformed 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YEAR('Transformed 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YEAR('Transformed 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YEAR('Transformed 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YEAR('Transformed 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YEAR('Transformed 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YEAR('Transformed 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YEAR('Transformed 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YEAR('Transformed 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YEAR('Transformed 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YEAR('Transformed 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YEAR('Transformed 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YEAR('Transformed 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YEAR('Transformed 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YEAR('Transformed 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YEAR('Transformed 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YEAR('Transformed 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YEAR('Transformed 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YEAR('Transformed 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YEAR('Transformed 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YEAR('Transformed 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YEAR('Transformed 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YEAR('Transformed 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YEAR('Transformed 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YEAR('Transformed 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YEAR('Transformed 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YEAR('Transformed 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YEAR('Transformed 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YEAR('Transformed 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YEAR('Transformed 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YEAR('Transformed 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YEAR('Transformed 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YEAR('Transformed 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YEAR('Transformed 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YEAR('Transformed 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YEAR('Transformed 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YEAR('Transformed 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YEAR('Transformed 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YEAR('Transformed 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YEAR('Transformed 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YEAR('Transformed 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YEAR('Transformed 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YEAR('Transformed 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YEAR('Transformed 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YEAR('Transformed 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YEAR('Transformed 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YEAR('Transformed 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YEAR('Transformed 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YEAR('Transformed 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YEAR('Transformed 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YEAR('Transformed 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YEAR('Transformed 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YEAR('Transformed 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YEAR('Transformed 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YEAR('Transformed 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YEAR('Transformed 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YEAR('Transformed 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YEAR('Transformed 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YEAR('Transformed 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YEAR('Transformed 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YEAR('Transformed 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YEAR('Transformed 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YEAR('Transformed 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YEAR('Transformed 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YEAR('Transformed 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YEAR('Transformed 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YEAR('Transformed 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YEAR('Transformed 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YEAR('Transformed 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YEAR('Transformed 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YEAR('Transformed 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YEAR('Transformed 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YEAR('Transformed 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YEAR('Transformed 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YEAR('Transformed 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YEAR('Transformed 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YEAR('Transformed 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YEAR('Transformed 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YEAR('Transformed 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YEAR('Transformed 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YEAR('Transformed 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YEAR('Transformed 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YEAR('Transformed 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YEAR('Transformed 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YEAR('Transformed 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YEAR('Transformed 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YEAR('Transformed 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YEAR('Transformed 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YEAR('Transformed 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YEAR('Transformed 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YEAR('Transformed 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YEAR('Transformed 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YEAR('Transformed 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YEAR('Transformed 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YEAR('Transformed 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YEAR('Transformed 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YEAR('Transformed 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YEAR('Transformed 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YEAR('Transformed 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YEAR('Transformed 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YEAR('Transformed 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YEAR('Transformed 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YEAR('Transformed 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YEAR('Transformed 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YEAR('Transformed 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YEAR('Transformed 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YEAR('Transformed 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YEAR('Transformed 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YEAR('Transformed 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YEAR('Transformed 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YEAR('Transformed 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YEAR('Transformed 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YEAR('Transformed 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YEAR('Transformed 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YEAR('Transformed 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YEAR('Transformed 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YEAR('Transformed 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YEAR('Transformed 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YEAR('Transformed 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YEAR('Transformed 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YEAR('Transformed 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YEAR('Transformed 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YEAR('Transformed 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YEAR('Transformed 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YEAR('Transformed 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YEAR('Transformed 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YEAR('Transformed 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YEAR('Transformed 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YEAR('Transformed 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YEAR('Transformed 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YEAR('Transformed 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YEAR('Transformed 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YEAR('Transformed 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YEAR('Transformed 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YEAR('Transformed 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YEAR('Transformed 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YEAR('Transformed 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YEAR('Transformed 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YEAR('Transformed 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YEAR('Transformed 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YEAR('Transformed 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YEAR('Transformed 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YEAR('Transformed 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YEAR('Transformed 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YEAR('Transformed 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YEAR('Transformed 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YEAR('Transformed 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YEAR('Transformed 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YEAR('Transformed 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YEAR('Transformed 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YEAR('Transformed 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YEAR('Transformed 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YEAR('Transformed 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YEAR('Transformed 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YEAR('Transformed 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YEAR('Transformed 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YEAR('Transformed 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YEAR('Transformed 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YEAR('Transformed 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YEAR('Transformed 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YEAR('Transformed 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YEAR('Transformed 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YEAR('Transformed 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YEAR('Transformed 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YEAR('Transformed 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YEAR('Transformed 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YEAR('Transformed 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YEAR('Transformed 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YEAR('Transformed 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YEAR('Transformed 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YEAR('Transformed 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YEAR('Transformed 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YEAR('Transformed 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YEAR('Transformed 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YEAR('Transformed 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YEAR('Transformed 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YEAR('Transformed 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YEAR('Transformed 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YEAR('Transformed 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YEAR('Transformed 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YEAR('Transformed 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YEAR('Transformed 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YEAR('Transformed 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YEAR('Transformed 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YEAR('Transformed 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YEAR('Transformed 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YEAR('Transformed 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YEAR('Transformed 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YEAR('Transformed 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YEAR('Transformed 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YEAR('Transformed 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YEAR('Transformed 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YEAR('Transformed 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YEAR('Transformed 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YEAR('Transformed 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YEAR('Transformed 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YEAR('Transformed 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YEAR('Transformed 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YEAR('Transformed 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YEAR('Transformed 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YEAR('Transformed 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YEAR('Transformed 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YEAR('Transformed 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YEAR('Transformed 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YEAR('Transformed 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YEAR('Transformed 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YEAR('Transformed 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YEAR('Transformed 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YEAR('Transformed 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YEAR('Transformed 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YEAR('Transformed 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YEAR('Transformed 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YEAR('Transformed 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YEAR('Transformed 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YEAR('Transformed 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YEAR('Transformed 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YEAR('Transformed 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YEAR('Transformed 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YEAR('Transformed 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YEAR('Transformed 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YEAR('Transformed 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YEAR('Transformed 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YEAR('Transformed 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YEAR('Transformed 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YEAR('Transformed 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YEAR('Transformed 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YEAR('Transformed 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YEAR('Transformed 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YEAR('Transformed 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YEAR('Transformed 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YEAR('Transformed 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YEAR('Transformed 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YEAR('Transformed 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YEAR('Transformed 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YEAR('Transformed 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YEAR('Transformed 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YEAR('Transformed 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YEAR('Transformed 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YEAR('Transformed 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YEAR('Transformed 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YEAR('Transformed 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YEAR('Transformed 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YEAR('Transformed 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YEAR('Transformed 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YEAR('Transformed 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YEAR('Transformed 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YEAR('Transformed 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YEAR('Transformed 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YEAR('Transformed 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YEAR('Transformed 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YEAR('Transformed 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YEAR('Transformed 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YEAR('Transformed 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YEAR('Transformed 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YEAR('Transformed 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YEAR('Transformed 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YEAR('Transformed 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YEAR('Transformed 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YEAR('Transformed 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YEAR('Transformed 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YEAR('Transformed 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YEAR('Transformed 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YEAR('Transformed 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YEAR('Transformed 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YEAR('Transformed 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YEAR('Transformed 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YEAR('Transformed 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YEAR('Transformed 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YEAR('Transformed 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YEAR('Transformed 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YEAR('Transformed 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YEAR('Transformed 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YEAR('Transformed 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YEAR('Transformed 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YEAR('Transformed 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YEAR('Transformed 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YEAR('Transformed 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YEAR('Transformed 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YEAR('Transformed 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YEAR('Transformed 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YEAR('Transformed 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YEAR('Transformed 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YEAR('Transformed 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YEAR('Transformed 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YEAR('Transformed 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YEAR('Transformed 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YEAR('Transformed 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YEAR('Transformed 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YEAR('Transformed 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YEAR('Transformed 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YEAR('Transformed 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YEAR('Transformed 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YEAR('Transformed 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YEAR('Transformed 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YEAR('Transformed 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YEAR('Transformed 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YEAR('Transformed 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YEAR('Transformed 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YEAR('Transformed 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YEAR('Transformed 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YEAR('Transformed 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YEAR('Transformed 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YEAR('Transformed 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YEAR('Transformed 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YEAR('Transformed 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YEAR('Transformed 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YEAR('Transformed 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YEAR('Transformed 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YEAR('Transformed 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YEAR('Transformed 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YEAR('Transformed 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YEAR('Transformed 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YEAR('Transformed 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YEAR('Transformed 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YEAR('Transformed 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YEAR('Transformed 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YEAR('Transformed 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YEAR('Transformed 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YEAR('Transformed 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YEAR('Transformed 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YEAR('Transformed 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YEAR('Transformed 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YEAR('Transformed 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YEAR('Transformed 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YEAR('Transformed 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YEAR('Transformed 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YEAR('Transformed 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YEAR('Transformed 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YEAR('Transformed 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YEAR('Transformed 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YEAR('Transformed 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YEAR('Transformed 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YEAR('Transformed 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YEAR('Transformed 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YEAR('Transformed 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YEAR('Transformed 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YEAR('Transformed 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YEAR('Transformed 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YEAR('Transformed 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YEAR('Transformed 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YEAR('Transformed 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YEAR('Transformed 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YEAR('Transformed 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YEAR('Transformed 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YEAR('Transformed 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YEAR('Transformed 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YEAR('Transformed 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YEAR('Transformed 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YEAR('Transformed 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YEAR('Transformed 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YEAR('Transformed 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YEAR('Transformed 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YEAR('Transformed 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YEAR('Transformed 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YEAR('Transformed 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YEAR('Transformed 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YEAR('Transformed 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YEAR('Transformed 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YEAR('Transformed 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YEAR('Transformed 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YEAR('Transformed 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YEAR('Transformed 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YEAR('Transformed 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YEAR('Transformed 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YEAR('Transformed 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YEAR('Transformed 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YEAR('Transformed 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YEAR('Transformed 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YEAR('Transformed 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YEAR('Transformed 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YEAR('Transformed 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YEAR('Transformed 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YEAR('Transformed 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YEAR('Transformed 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YEAR('Transformed 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YEAR('Transformed 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YEAR('Transformed 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YEAR('Transformed 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YEAR('Transformed 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YEAR('Transformed 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YEAR('Transformed 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YEAR('Transformed 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YEAR('Transformed 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YEAR('Transformed 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YEAR('Transformed 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YEAR('Transformed 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YEAR('Transformed 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YEAR('Transformed 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YEAR('Transformed 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YEAR('Transformed 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YEAR('Transformed 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YEAR('Transformed 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YEAR('Transformed 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YEAR('Transformed 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YEAR('Transformed 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YEAR('Transformed 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YEAR('Transformed 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YEAR('Transformed 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YEAR('Transformed 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YEAR('Transformed 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YEAR('Transformed 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YEAR('Transformed 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YEAR('Transformed 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YEAR('Transformed 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YEAR('Transformed 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YEAR('Transformed 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YEAR('Transformed 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YEAR('Transformed 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YEAR('Transformed 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YEAR('Transformed 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YEAR('Transformed 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YEAR('Transformed 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YEAR('Transformed 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YEAR('Transformed 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YEAR('Transformed 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YEAR('Transformed 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YEAR('Transformed 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YEAR('Transformed 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YEAR('Transformed 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YEAR('Transformed 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YEAR('Transformed 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YEAR('Transformed 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YEAR('Transformed 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YEAR('Transformed 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YEAR('Transformed 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YEAR('Transformed 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YEAR('Transformed 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YEAR('Transformed 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YEAR('Transformed 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YEAR('Transformed 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YEAR('Transformed 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YEAR('Transformed 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YEAR('Transformed 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YEAR('Transformed 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YEAR('Transformed 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YEAR('Transformed 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YEAR('Transformed 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YEAR('Transformed 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YEAR('Transformed 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YEAR('Transformed 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YEAR('Transformed 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YEAR('Transformed 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YEAR('Transformed 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YEAR('Transformed 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YEAR('Transformed 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YEAR('Transformed 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YEAR('Transformed 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YEAR('Transformed 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YEAR('Transformed 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YEAR('Transformed 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YEAR('Transformed 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YEAR('Transformed 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YEAR('Transformed 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YEAR('Transformed 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YEAR('Transformed 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YEAR('Transformed 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YEAR('Transformed 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YEAR('Transformed 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YEAR('Transformed 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YEAR('Transformed 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YEAR('Transformed 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YEAR('Transformed 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YEAR('Transformed 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YEAR('Transformed 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YEAR('Transformed 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YEAR('Transformed 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YEAR('Transformed 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YEAR('Transformed 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YEAR('Transformed 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YEAR('Transformed 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YEAR('Transformed 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YEAR('Transformed 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YEAR('Transformed 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YEAR('Transformed 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YEAR('Transformed 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YEAR('Transformed 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YEAR('Transformed 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YEAR('Transformed 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YEAR('Transformed 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YEAR('Transformed 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YEAR('Transformed 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YEAR('Transformed 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YEAR('Transformed 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YEAR('Transformed 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YEAR('Transformed 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YEAR('Transformed 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YEAR('Transformed 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YEAR('Transformed 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YEAR('Transformed 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YEAR('Transformed 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YEAR('Transformed 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YEAR('Transformed 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YEAR('Transformed 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YEAR('Transformed 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YEAR('Transformed 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YEAR('Transformed 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YEAR('Transformed 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YEAR('Transformed 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YEAR('Transformed 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YEAR('Transformed 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YEAR('Transformed 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YEAR('Transformed 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YEAR('Transformed 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YEAR('Transformed 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YEAR('Transformed 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YEAR('Transformed 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YEAR('Transformed 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YEAR('Transformed 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YEAR('Transformed 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YEAR('Transformed 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YEAR('Transformed 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YEAR('Transformed 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YEAR('Transformed 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YEAR('Transformed 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YEAR('Transformed 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YEAR('Transformed 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YEAR('Transformed 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YEAR('Transformed 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YEAR('Transformed 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YEAR('Transformed 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YEAR('Transformed 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YEAR('Transformed 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YEAR('Transformed 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YEAR('Transformed 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YEAR('Transformed 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YEAR('Transformed 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YEAR('Transformed 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YEAR('Transformed 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YEAR('Transformed 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YEAR('Transformed 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YEAR('Transformed 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YEAR('Transformed 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YEAR('Transformed 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YEAR('Transformed 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YEAR('Transformed 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YEAR('Transformed 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YEAR('Transformed 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YEAR('Transformed 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YEAR('Transformed 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YEAR('Transformed 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YEAR('Transformed 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YEAR('Transformed 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YEAR('Transformed 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YEAR('Transformed 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YEAR('Transformed 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YEAR('Transformed 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YEAR('Transformed 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YEAR('Transformed 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YEAR('Transformed 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YEAR('Transformed 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YEAR('Transformed 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YEAR('Transformed 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YEAR('Transformed 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YEAR('Transformed 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YEAR('Transformed 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YEAR('Transformed 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YEAR('Transformed 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YEAR('Transformed 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YEAR('Transformed 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YEAR('Transformed 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YEAR('Transformed 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YEAR('Transformed 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YEAR('Transformed 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YEAR('Transformed 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YEAR('Transformed 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YEAR('Transformed 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YEAR('Transformed 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YEAR('Transformed 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YEAR('Transformed 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YEAR('Transformed 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YEAR('Transformed 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YEAR('Transformed 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YEAR('Transformed 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YEAR('Transformed 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YEAR('Transformed 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YEAR('Transformed 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YEAR('Transformed 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YEAR('Transformed 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YEAR('Transformed 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YEAR('Transformed 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YEAR('Transformed 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YEAR('Transformed 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YEAR('Transformed 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YEAR('Transformed 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YEAR('Transformed 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YEAR('Transformed 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YEAR('Transformed 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YEAR('Transformed 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YEAR('Transformed 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YEAR('Transformed 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YEAR('Transformed 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YEAR('Transformed 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YEAR('Transformed 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YEAR('Transformed 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YEAR('Transformed 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YEAR('Transformed 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YEAR('Transformed 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YEAR('Transformed 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YEAR('Transformed 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YEAR('Transformed 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YEAR('Transformed 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YEAR('Transformed 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YEAR('Transformed 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YEAR('Transformed 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YEAR('Transformed 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YEAR('Transformed 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YEAR('Transformed 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YEAR('Transformed 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YEAR('Transformed 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YEAR('Transformed 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YEAR('Transformed 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YEAR('Transformed 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YEAR('Transformed 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YEAR('Transformed 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YEAR('Transformed 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YEAR('Transformed 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YEAR('Transformed 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YEAR('Transformed 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YEAR('Transformed 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YEAR('Transformed 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YEAR('Transformed 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YEAR('Transformed 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YEAR('Transformed 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YEAR('Transformed 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YEAR('Transformed 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YEAR('Transformed 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YEAR('Transformed 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YEAR('Transformed 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YEAR('Transformed 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YEAR('Transformed 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YEAR('Transformed 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YEAR('Transformed 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YEAR('Transformed 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YEAR('Transformed 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YEAR('Transformed 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YEAR('Transformed 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YEAR('Transformed 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YEAR('Transformed 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YEAR('Transformed 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YEAR('Transformed 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YEAR('Transformed 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YEAR('Transformed 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YEAR('Transformed 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YEAR('Transformed 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YEAR('Transformed 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YEAR('Transformed 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YEAR('Transformed 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YEAR('Transformed 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YEAR('Transformed 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YEAR('Transformed 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YEAR('Transformed 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YEAR('Transformed 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YEAR('Transformed 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YEAR('Transformed 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YEAR('Transformed 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YEAR('Transformed 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YEAR('Transformed 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YEAR('Transformed 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YEAR('Transformed 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YEAR('Transformed 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YEAR('Transformed 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YEAR('Transformed 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YEAR('Transformed 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YEAR('Transformed 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YEAR('Transformed 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YEAR('Transformed 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YEAR('Transformed 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YEAR('Transformed 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YEAR('Transformed 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YEAR('Transformed 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YEAR('Transformed 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YEAR('Transformed 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YEAR('Transformed 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YEAR('Transformed 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YEAR('Transformed 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YEAR('Transformed 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YEAR('Transformed 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YEAR('Transformed 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YEAR('Transformed 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YEAR('Transformed 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YEAR('Transformed 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YEAR('Transformed 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YEAR('Transformed 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YEAR('Transformed 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YEAR('Transformed 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YEAR('Transformed 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YEAR('Transformed 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YEAR('Transformed 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YEAR('Transformed 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YEAR('Transformed 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YEAR('Transformed 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YEAR('Transformed 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YEAR('Transformed 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YEAR('Transformed 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YEAR('Transformed 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YEAR('Transformed 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YEAR('Transformed 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YEAR('Transformed 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YEAR('Transformed 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YEAR('Transformed 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YEAR('Transformed 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YEAR('Transformed 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YEAR('Transformed 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YEAR('Transformed 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YEAR('Transformed 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YEAR('Transformed 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YEAR('Transformed 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YEAR('Transformed 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YEAR('Transformed 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YEAR('Transformed 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YEAR('Transformed 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YEAR('Transformed 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YEAR('Transformed 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YEAR('Transformed 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YEAR('Transformed 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YEAR('Transformed 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YEAR('Transformed 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YEAR('Transformed 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YEAR('Transformed 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YEAR('Transformed 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YEAR('Transformed 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YEAR('Transformed 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YEAR('Transformed 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YEAR('Transformed 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YEAR('Transformed 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YEAR('Transformed 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YEAR('Transformed 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YEAR('Transformed 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YEAR('Transformed 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YEAR('Transformed 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YEAR('Transformed 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YEAR('Transformed 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YEAR('Transformed 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YEAR('Transformed 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YEAR('Transformed 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YEAR('Transformed 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YEAR('Transformed 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YEAR('Transformed 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YEAR('Transformed 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YEAR('Transformed 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YEAR('Transformed 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YEAR('Transformed 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YEAR('Transformed 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YEAR('Transformed 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YEAR('Transformed 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YEAR('Transformed 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YEAR('Transformed 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YEAR('Transformed 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YEAR('Transformed 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YEAR('Transformed 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YEAR('Transformed 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YEAR('Transformed 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YEAR('Transformed 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YEAR('Transformed 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YEAR('Transformed 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YEAR('Transformed 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YEAR('Transformed 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YEAR('Transformed 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YEAR('Transformed 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YEAR('Transformed 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YEAR('Transformed 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YEAR('Transformed 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YEAR('Transformed 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YEAR('Transformed 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YEAR('Transformed 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YEAR('Transformed 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YEAR('Transformed 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YEAR('Transformed 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YEAR('Transformed 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YEAR('Transformed 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YEAR('Transformed 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YEAR('Transformed 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YEAR('Transformed 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YEAR('Transformed 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YEAR('Transformed 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YEAR('Transformed 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YEAR('Transformed 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YEAR('Transformed 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YEAR('Transformed 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YEAR('Transformed 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YEAR('Transformed 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YEAR('Transformed 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YEAR('Transformed 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YEAR('Transformed 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YEAR('Transformed 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YEAR('Transformed 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YEAR('Transformed 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YEAR('Transformed 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YEAR('Transformed 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YEAR('Transformed 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YEAR('Transformed 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YEAR('Transformed 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YEAR('Transformed 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YEAR('Transformed 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YEAR('Transformed 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YEAR('Transformed 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YEAR('Transformed 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YEAR('Transformed 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YEAR('Transformed 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YEAR('Transformed 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YEAR('Transformed 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YEAR('Transformed 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YEAR('Transformed 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YEAR('Transformed 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YEAR('Transformed 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YEAR('Transformed 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YEAR('Transformed 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YEAR('Transformed 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YEAR('Transformed 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YEAR('Transformed 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YEAR('Transformed 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YEAR('Transformed 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YEAR('Transformed 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YEAR('Transformed 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YEAR('Transformed 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YEAR('Transformed 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YEAR('Transformed 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YEAR('Transformed 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YEAR('Transformed 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YEAR('Transformed 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YEAR('Transformed 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YEAR('Transformed 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YEAR('Transformed 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YEAR('Transformed 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YEAR('Transformed 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YEAR('Transformed 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YEAR('Transformed 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YEAR('Transformed 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YEAR('Transformed 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YEAR('Transformed 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YEAR('Transformed 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YEAR('Transformed 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YEAR('Transformed 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YEAR('Transformed 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YEAR('Transformed 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YEAR('Transformed 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YEAR('Transformed 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YEAR('Transformed 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YEAR('Transformed 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YEAR('Transformed 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YEAR('Transformed 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YEAR('Transformed 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YEAR('Transformed 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YEAR('Transformed 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YEAR('Transformed 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YEAR('Transformed 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YEAR('Transformed 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YEAR('Transformed 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YEAR('Transformed 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YEAR('Transformed 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YEAR('Transformed 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YEAR('Transformed 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YEAR('Transformed 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YEAR('Transformed 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YEAR('Transformed 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YEAR('Transformed 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YEAR('Transformed 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YEAR('Transformed 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YEAR('Transformed 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YEAR('Transformed 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YEAR('Transformed 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YEAR('Transformed 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YEAR('Transformed 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YEAR('Transformed 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YEAR('Transformed 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YEAR('Transformed 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YEAR('Transformed 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YEAR('Transformed 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YEAR('Transformed 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YEAR('Transformed 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YEAR('Transformed 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YEAR('Transformed 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YEAR('Transformed 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YEAR('Transformed 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YEAR('Transformed 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YEAR('Transformed 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YEAR('Transformed 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YEAR('Transformed 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YEAR('Transformed 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YEAR('Transformed 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YEAR('Transformed 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YEAR('Transformed 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YEAR('Transformed 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YEAR('Transformed 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YEAR('Transformed 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YEAR('Transformed 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YEAR('Transformed 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YEAR('Transformed 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YEAR('Transformed 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YEAR('Transformed 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YEAR('Transformed 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YEAR('Transformed 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YEAR('Transformed 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YEAR('Transformed 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YEAR('Transformed 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YEAR('Transformed 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YEAR('Transformed 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YEAR('Transformed 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YEAR('Transformed 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YEAR('Transformed 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YEAR('Transformed 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YEAR('Transformed 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YEAR('Transformed 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YEAR('Transformed 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YEAR('Transformed 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YEAR('Transformed 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YEAR('Transformed 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YEAR('Transformed 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YEAR('Transformed 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YEAR('Transformed 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YEAR('Transformed 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YEAR('Transformed 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YEAR('Transformed 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YEAR('Transformed 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YEAR('Transformed 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YEAR('Transformed 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YEAR('Transformed 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YEAR('Transformed 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YEAR('Transformed 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YEAR('Transformed 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YEAR('Transformed 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YEAR('Transformed 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YEAR('Transformed 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YEAR('Transformed 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YEAR('Transformed 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YEAR('Transformed 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YEAR('Transformed 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YEAR('Transformed 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YEAR('Transformed 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YEAR('Transformed 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YEAR('Transformed 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YEAR('Transformed 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YEAR('Transformed 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YEAR('Transformed 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YEAR('Transformed 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YEAR('Transformed 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YEAR('Transformed 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YEAR('Transformed 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YEAR('Transformed 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YEAR('Transformed 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YEAR('Transformed 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YEAR('Transformed 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YEAR('Transformed 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YEAR('Transformed 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YEAR('Transformed 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YEAR('Transformed 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YEAR('Transformed 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YEAR('Transformed 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YEAR('Transformed 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YEAR('Transformed 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YEAR('Transformed 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YEAR('Transformed 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YEAR('Transformed 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YEAR('Transformed 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YEAR('Transformed 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YEAR('Transformed 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YEAR('Transformed 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YEAR('Transformed 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YEAR('Transformed 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YEAR('Transformed 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YEAR('Transformed 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YEAR('Transformed 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YEAR('Transformed 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YEAR('Transformed 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YEAR('Transformed 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YEAR('Transformed 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YEAR('Transformed 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YEAR('Transformed 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YEAR('Transformed 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YEAR('Transformed 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YEAR('Transformed 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YEAR('Transformed 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YEAR('Transformed 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YEAR('Transformed 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YEAR('Transformed 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YEAR('Transformed 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YEAR('Transformed 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YEAR('Transformed 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YEAR('Transformed 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YEAR('Transformed 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YEAR('Transformed 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YEAR('Transformed 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YEAR('Transformed 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YEAR('Transformed 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YEAR('Transformed 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YEAR('Transformed 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YEAR('Transformed 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YEAR('Transformed 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YEAR('Transformed 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YEAR('Transformed 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YEAR('Transformed 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YEAR('Transformed 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YEAR('Transformed 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YEAR('Transformed 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YEAR('Transformed 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YEAR('Transformed 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YEAR('Transformed 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YEAR('Transformed 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YEAR('Transformed 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YEAR('Transformed 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YEAR('Transformed 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YEAR('Transformed 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YEAR('Transformed 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YEAR('Transformed 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YEAR('Transformed 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YEAR('Transformed 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YEAR('Transformed 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YEAR('Transformed 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YEAR('Transformed 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YEAR('Transformed 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YEAR('Transformed 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YEAR('Transformed 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YEAR('Transformed 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YEAR('Transformed 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YEAR('Transformed 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YEAR('Transformed 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YEAR('Transformed 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YEAR('Transformed 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YEAR('Transformed 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YEAR('Transformed 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YEAR('Transformed 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YEAR('Transformed 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YEAR('Transformed 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YEAR('Transformed 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YEAR('Transformed 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YEAR('Transformed 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YEAR('Transformed 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YEAR('Transformed 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YEAR('Transformed 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YEAR('Transformed 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YEAR('Transformed 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YEAR('Transformed 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YEAR('Transformed 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YEAR('Transformed 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YEAR('Transformed 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YEAR('Transformed 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YEAR('Transformed 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YEAR('Transformed 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YEAR('Transformed 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YEAR('Transformed 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YEAR('Transformed 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YEAR('Transformed 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YEAR('Transformed 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YEAR('Transformed 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YEAR('Transformed 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YEAR('Transformed 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YEAR('Transformed 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YEAR('Transformed 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YEAR('Transformed 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YEAR('Transformed 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YEAR('Transformed 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YEAR('Transformed 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YEAR('Transformed 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YEAR('Transformed 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YEAR('Transformed 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YEAR('Transformed 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YEAR('Transformed 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YEAR('Transformed 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YEAR('Transformed 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YEAR('Transformed 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YEAR('Transformed 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YEAR('Transformed 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YEAR('Transformed 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YEAR('Transformed 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YEAR('Transformed 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YEAR('Transformed 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YEAR('Transformed 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YEAR('Transformed 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YEAR('Transformed 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YEAR('Transformed 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YEAR('Transformed 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YEAR('Transformed 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YEAR('Transformed 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YEAR('Transformed 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YEAR('Transformed 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YEAR('Transformed 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YEAR('Transformed 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YEAR('Transformed 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YEAR('Transformed 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YEAR('Transformed 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YEAR('Transformed 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YEAR('Transformed 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YEAR('Transformed 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YEAR('Transformed 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YEAR('Transformed 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YEAR('Transformed 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YEAR('Transformed 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YEAR('Transformed 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YEAR('Transformed 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YEAR('Transformed 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YEAR('Transformed 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YEAR('Transformed 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YEAR('Transformed 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YEAR('Transformed 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YEAR('Transformed 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YEAR('Transformed 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YEAR('Transformed 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YEAR('Transformed 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YEAR('Transformed 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YEAR('Transformed 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YEAR('Transformed 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YEAR('Transformed 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YEAR('Transformed 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YEAR('Transformed 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YEAR('Transformed 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YEAR('Transformed 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YEAR('Transformed 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YEAR('Transformed 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YEAR('Transformed 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YEAR('Transformed 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YEAR('Transformed 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YEAR('Transformed 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YEAR('Transformed 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YEAR('Transformed 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YEAR('Transformed 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YEAR('Transformed 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YEAR('Transformed 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YEAR('Transformed 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YEAR('Transformed 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YEAR('Transformed 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YEAR('Transformed 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YEAR('Transformed 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YEAR('Transformed 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YEAR('Transformed 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YEAR('Transformed 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YEAR('Transformed 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YEAR('Transformed 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YEAR('Transformed 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YEAR('Transformed 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YEAR('Transformed 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YEAR('Transformed 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YEAR('Transformed 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YEAR('Transformed 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YEAR('Transformed 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YEAR('Transformed 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YEAR('Transformed 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YEAR('Transformed 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YEAR('Transformed 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YEAR('Transformed 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YEAR('Transformed 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YEAR('Transformed 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YEAR('Transformed 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YEAR('Transformed 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YEAR('Transformed 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YEAR('Transformed 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YEAR('Transformed 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YEAR('Transformed 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YEAR('Transformed 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YEAR('Transformed 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YEAR('Transformed 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YEAR('Transformed 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YEAR('Transformed 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YEAR('Transformed 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YEAR('Transformed 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YEAR('Transformed 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YEAR('Transformed 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YEAR('Transformed 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YEAR('Transformed 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YEAR('Transformed 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YEAR('Transformed 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YEAR('Transformed 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YEAR('Transformed 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YEAR('Transformed 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YEAR('Transformed 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YEAR('Transformed 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YEAR('Transformed 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YEAR('Transformed 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YEAR('Transformed 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YEAR('Transformed 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YEAR('Transformed 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YEAR('Transformed 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YEAR('Transformed 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YEAR('Transformed 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YEAR('Transformed 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YEAR('Transformed 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YEAR('Transformed 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YEAR('Transformed 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YEAR('Transformed 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YEAR('Transformed 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YEAR('Transformed 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YEAR('Transformed 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YEAR('Transformed 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YEAR('Transformed 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YEAR('Transformed 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YEAR('Transformed 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YEAR('Transformed 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YEAR('Transformed 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YEAR('Transformed 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YEAR('Transformed 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YEAR('Transformed 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YEAR('Transformed 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YEAR('Transformed 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YEAR('Transformed 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YEAR('Transformed 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YEAR('Transformed 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YEAR('Transformed 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YEAR('Transformed 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YEAR('Transformed 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YEAR('Transformed 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YEAR('Transformed 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YEAR('Transformed 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YEAR('Transformed 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YEAR('Transformed 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YEAR('Transformed 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YEAR('Transformed 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YEAR('Transformed 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YEAR('Transformed 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YEAR('Transformed 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YEAR('Transformed 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YEAR('Transformed 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YEAR('Transformed 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YEAR('Transformed 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YEAR('Transformed 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YEAR('Transformed 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YEAR('Transformed 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YEAR('Transformed 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YEAR('Transformed 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YEAR('Transformed 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YEAR('Transformed 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YEAR('Transformed 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YEAR('Transformed 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YEAR('Transformed 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YEAR('Transformed 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YEAR('Transformed 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YEAR('Transformed 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YEAR('Transformed 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YEAR('Transformed 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YEAR('Transformed 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YEAR('Transformed 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YEAR('Transformed 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YEAR('Transformed 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YEAR('Transformed 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YEAR('Transformed 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YEAR('Transformed 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YEAR('Transformed 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YEAR('Transformed 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YEAR('Transformed 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YEAR('Transformed 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YEAR('Transformed 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YEAR('Transformed 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YEAR('Transformed 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YEAR('Transformed 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YEAR('Transformed 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YEAR('Transformed 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YEAR('Transformed 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YEAR('Transformed 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YEAR('Transformed 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YEAR('Transformed 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YEAR('Transformed 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YEAR('Transformed 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YEAR('Transformed 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YEAR('Transformed 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YEAR('Transformed 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YEAR('Transformed 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YEAR('Transformed 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YEAR('Transformed 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YEAR('Transformed 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YEAR('Transformed 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YEAR('Transformed 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YEAR('Transformed 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YEAR('Transformed 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YEAR('Transformed 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YEAR('Transformed 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YEAR('Transformed 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YEAR('Transformed 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YEAR('Transformed 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YEAR('Transformed 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YEAR('Transformed 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YEAR('Transformed 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YEAR('Transformed 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YEAR('Transformed 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YEAR('Transformed 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YEAR('Transformed 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YEAR('Transformed 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YEAR('Transformed 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YEAR('Transformed 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YEAR('Transformed 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YEAR('Transformed 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YEAR('Transformed 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YEAR('Transformed 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YEAR('Transformed 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YEAR('Transformed 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YEAR('Transformed 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YEAR('Transformed 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YEAR('Transformed 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YEAR('Transformed 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YEAR('Transformed 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YEAR('Transformed 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YEAR('Transformed 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YEAR('Transformed 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YEAR('Transformed 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YEAR('Transformed 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YEAR('Transformed 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YEAR('Transformed 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YEAR('Transformed 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YEAR('Transformed 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YEAR('Transformed 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YEAR('Transformed 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YEAR('Transformed 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YEAR('Transformed 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YEAR('Transformed 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YEAR('Transformed 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YEAR('Transformed 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YEAR('Transformed 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YEAR('Transformed 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YEAR('Transformed 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YEAR('Transformed 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YEAR('Transformed 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YEAR('Transformed 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YEAR('Transformed 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YEAR('Transformed 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YEAR('Transformed 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YEAR('Transformed 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YEAR('Transformed 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YEAR('Transformed 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YEAR('Transformed 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YEAR('Transformed 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YEAR('Transformed 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YEAR('Transformed 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YEAR('Transformed 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YEAR('Transformed 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YEAR('Transformed 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YEAR('Transformed 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YEAR('Transformed 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YEAR('Transformed 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YEAR('Transformed 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YEAR('Transformed 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YEAR('Transformed 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YEAR('Transformed 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YEAR('Transformed 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YEAR('Transformed 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YEAR('Transformed 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YEAR('Transformed 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YEAR('Transformed 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YEAR('Transformed 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YEAR('Transformed 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YEAR('Transformed 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YEAR('Transformed 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YEAR('Transformed 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YEAR('Transformed 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YEAR('Transformed 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YEAR('Transformed 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YEAR('Transformed 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YEAR('Transformed 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YEAR('Transformed 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YEAR('Transformed 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YEAR('Transformed 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YEAR('Transformed 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YEAR('Transformed 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YEAR('Transformed 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YEAR('Transformed 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YEAR('Transformed 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YEAR('Transformed 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YEAR('Transformed 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YEAR('Transformed 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YEAR('Transformed 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YEAR('Transformed 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YEAR('Transformed 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YEAR('Transformed 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YEAR('Transformed 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YEAR('Transformed 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YEAR('Transformed 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YEAR('Transformed 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YEAR('Transformed 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YEAR('Transformed 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YEAR('Transformed 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YEAR('Transformed 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YEAR('Transformed 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YEAR('Transformed 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YEAR('Transformed 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YEAR('Transformed 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YEAR('Transformed 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YEAR('Transformed 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YEAR('Transformed 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YEAR('Transformed 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YEAR('Transformed 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YEAR('Transformed 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YEAR('Transformed 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YEAR('Transformed 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YEAR('Transformed 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YEAR('Transformed 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YEAR('Transformed 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YEAR('Transformed 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YEAR('Transformed 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YEAR('Transformed 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YEAR('Transformed 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YEAR('Transformed 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YEAR('Transformed 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YEAR('Transformed 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YEAR('Transformed 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YEAR('Transformed 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YEAR('Transformed 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YEAR('Transformed 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YEAR('Transformed 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YEAR('Transformed 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YEAR('Transformed 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YEAR('Transformed 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YEAR('Transformed 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YEAR('Transformed 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YEAR('Transformed 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YEAR('Transformed 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YEAR('Transformed 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YEAR('Transformed 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YEAR('Transformed 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YEAR('Transformed 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YEAR('Transformed 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YEAR('Transformed 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YEAR('Transformed 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YEAR('Transformed 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YEAR('Transformed 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YEAR('Transformed 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YEAR('Transformed 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YEAR('Transformed 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YEAR('Transformed 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YEAR('Transformed 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YEAR('Transformed 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YEAR('Transformed 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YEAR('Transformed 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YEAR('Transformed 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YEAR('Transformed 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YEAR('Transformed 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YEAR('Transformed 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YEAR('Transformed 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YEAR('Transformed 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YEAR('Transformed 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YEAR('Transformed 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YEAR('Transformed 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YEAR('Transformed 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YEAR('Transformed 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YEAR('Transformed 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YEAR('Transformed 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YEAR('Transformed 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YEAR('Transformed 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YEAR('Transformed 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YEAR('Transformed 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YEAR('Transformed 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YEAR('Transformed 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YEAR('Transformed 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YEAR('Transformed 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YEAR('Transformed 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YEAR('Transformed 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YEAR('Transformed 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YEAR('Transformed 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YEAR('Transformed 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YEAR('Transformed 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YEAR('Transformed 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YEAR('Transformed 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YEAR('Transformed 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YEAR('Transformed 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YEAR('Transformed 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YEAR('Transformed 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YEAR('Transformed 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YEAR('Transformed 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YEAR('Transformed 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YEAR('Transformed 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YEAR('Transformed 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YEAR('Transformed 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YEAR('Transformed 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YEAR('Transformed 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YEAR('Transformed 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YEAR('Transformed 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YEAR('Transformed 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YEAR('Transformed 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YEAR('Transformed 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YEAR('Transformed 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YEAR('Transformed 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YEAR('Transformed 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YEAR('Transformed 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YEAR('Transformed 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YEAR('Transformed 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YEAR('Transformed 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YEAR('Transformed 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YEAR('Transformed 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YEAR('Transformed 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YEAR('Transformed 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YEAR('Transformed 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YEAR('Transformed 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YEAR('Transformed 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YEAR('Transformed 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YEAR('Transformed 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YEAR('Transformed 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YEAR('Transformed 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YEAR('Transformed 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YEAR('Transformed 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YEAR('Transformed 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YEAR('Transformed 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YEAR('Transformed 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YEAR('Transformed 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YEAR('Transformed 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YEAR('Transformed 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YEAR('Transformed 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YEAR('Transformed 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YEAR('Transformed 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YEAR('Transformed 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YEAR('Transformed 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YEAR('Transformed 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YEAR('Transformed 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YEAR('Transformed 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YEAR('Transformed 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YEAR('Transformed 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YEAR('Transformed 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YEAR('Transformed 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YEAR('Transformed 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YEAR('Transformed 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YEAR('Transformed 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YEAR('Transformed 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YEAR('Transformed 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YEAR('Transformed 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YEAR('Transformed 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YEAR('Transformed 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YEAR('Transformed 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YEAR('Transformed 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YEAR('Transformed 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YEAR('Transformed 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YEAR('Transformed 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YEAR('Transformed 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YEAR('Transformed 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YEAR('Transformed 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YEAR('Transformed 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YEAR('Transformed 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YEAR('Transformed 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YEAR('Transformed 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YEAR('Transformed 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YEAR('Transformed 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YEAR('Transformed 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YEAR('Transformed 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YEAR('Transformed 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YEAR('Transformed 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YEAR('Transformed 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YEAR('Transformed 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YEAR('Transformed 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YEAR('Transformed 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YEAR('Transformed 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YEAR('Transformed 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YEAR('Transformed 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YEAR('Transformed 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YEAR('Transformed 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YEAR('Transformed 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YEAR('Transformed 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YEAR('Transformed 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YEAR('Transformed 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YEAR('Transformed 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YEAR('Transformed 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YEAR('Transformed 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YEAR('Transformed 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YEAR('Transformed 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YEAR('Transformed 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YEAR('Transformed 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YEAR('Transformed 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YEAR('Transformed 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YEAR('Transformed 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YEAR('Transformed 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YEAR('Transformed 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YEAR('Transformed 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YEAR('Transformed 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YEAR('Transformed 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YEAR('Transformed 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YEAR('Transformed 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YEAR('Transformed 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YEAR('Transformed 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YEAR('Transformed 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YEAR('Transformed 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YEAR('Transformed 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YEAR('Transformed 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YEAR('Transformed 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YEAR('Transformed 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YEAR('Transformed 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YEAR('Transformed 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YEAR('Transformed 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YEAR('Transformed 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YEAR('Transformed 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YEAR('Transformed 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YEAR('Transformed 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YEAR('Transformed 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YEAR('Transformed 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YEAR('Transformed 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YEAR('Transformed 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YEAR('Transformed 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YEAR('Transformed 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YEAR('Transformed 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YEAR('Transformed 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YEAR('Transformed 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YEAR('Transformed 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YEAR('Transformed 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YEAR('Transformed 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YEAR('Transformed 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YEAR('Transformed 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YEAR('Transformed 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YEAR('Transformed 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YEAR('Transformed 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YEAR('Transformed 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YEAR('Transformed 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YEAR('Transformed 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YEAR('Transformed 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YEAR('Transformed 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YEAR('Transformed 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YEAR('Transformed 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YEAR('Transformed 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YEAR('Transformed 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YEAR('Transformed 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YEAR('Transformed 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YEAR('Transformed 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YEAR('Transformed 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YEAR('Transformed 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YEAR('Transformed 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YEAR('Transformed 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YEAR('Transformed 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YEAR('Transformed 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YEAR('Transformed 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YEAR('Transformed 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YEAR('Transformed 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YEAR('Transformed 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YEAR('Transformed 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YEAR('Transformed 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YEAR('Transformed 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YEAR('Transformed 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YEAR('Transformed 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YEAR('Transformed 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YEAR('Transformed 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YEAR('Transformed 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YEAR('Transformed 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YEAR('Transformed 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YEAR('Transformed 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YEAR('Transformed 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YEAR('Transformed 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YEAR('Transformed 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YEAR('Transformed 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YEAR('Transformed 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YEAR('Transformed 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YEAR('Transformed 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YEAR('Transformed 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YEAR('Transformed 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YEAR('Transformed 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YEAR('Transformed 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YEAR('Transformed 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YEAR('Transformed 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YEAR('Transformed 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YEAR('Transformed 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YEAR('Transformed 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YEAR('Transformed 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YEAR('Transformed 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YEAR('Transformed 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YEAR('Transformed 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YEAR('Transformed 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YEAR('Transformed 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YEAR('Transformed 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YEAR('Transformed 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YEAR('Transformed 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YEAR('Transformed 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YEAR('Transformed 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YEAR('Transformed 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YEAR('Transformed 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YEAR('Transformed 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YEAR('Transformed 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YEAR('Transformed 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YEAR('Transformed 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YEAR('Transformed 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YEAR('Transformed 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YEAR('Transformed 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YEAR('Transformed 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YEAR('Transformed 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YEAR('Transformed 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YEAR('Transformed 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YEAR('Transformed 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YEAR('Transformed 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YEAR('Transformed 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YEAR('Transformed 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YEAR('Transformed 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YEAR('Transformed 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YEAR('Transformed 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YEAR('Transformed 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YEAR('Transformed 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YEAR('Transformed 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YEAR('Transformed 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YEAR('Transformed 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YEAR('Transformed 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YEAR('Transformed 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YEAR('Transformed 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YEAR('Transformed 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YEAR('Transformed 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YEAR('Transformed 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YEAR('Transformed 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YEAR('Transformed 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YEAR('Transformed 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YEAR('Transformed 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YEAR('Transformed 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YEAR('Transformed 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YEAR('Transformed 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YEAR('Transformed 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YEAR('Transformed 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YEAR('Transformed 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YEAR('Transformed 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YEAR('Transformed 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YEAR('Transformed 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YEAR('Transformed 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YEAR('Transformed 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YEAR('Transformed 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YEAR('Transformed 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YEAR('Transformed 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YEAR('Transformed 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YEAR('Transformed 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YEAR('Transformed 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YEAR('Transformed 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YEAR('Transformed 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YEAR('Transformed 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YEAR('Transformed 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YEAR('Transformed 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YEAR('Transformed 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YEAR('Transformed 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YEAR('Transformed 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YEAR('Transformed 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YEAR('Transformed 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YEAR('Transformed 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YEAR('Transformed 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YEAR('Transformed 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YEAR('Transformed 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YEAR('Transformed 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YEAR('Transformed 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YEAR('Transformed 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YEAR('Transformed 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YEAR('Transformed 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YEAR('Transformed 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YEAR('Transformed 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YEAR('Transformed 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YEAR('Transformed 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YEAR('Transformed 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YEAR('Transformed 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YEAR('Transformed 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YEAR('Transformed 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YEAR('Transformed 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YEAR('Transformed 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YEAR('Transformed 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YEAR('Transformed 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YEAR('Transformed 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YEAR('Transformed 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YEAR('Transformed 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YEAR('Transformed 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YEAR('Transformed 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YEAR('Transformed 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YEAR('Transformed 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YEAR('Transformed 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YEAR('Transformed 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YEAR('Transformed 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YEAR('Transformed 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YEAR('Transformed 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YEAR('Transformed 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YEAR('Transformed 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YEAR('Transformed 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YEAR('Transformed 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YEAR('Transformed 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YEAR('Transformed 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YEAR('Transformed 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YEAR('Transformed 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YEAR('Transformed 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YEAR('Transformed 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YEAR('Transformed 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YEAR('Transformed 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YEAR('Transformed 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YEAR('Transformed 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YEAR('Transformed 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YEAR('Transformed 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YEAR('Transformed 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YEAR('Transformed 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YEAR('Transformed 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YEAR('Transformed 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YEAR('Transformed 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YEAR('Transformed 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YEAR('Transformed 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YEAR('Transformed 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YEAR('Transformed 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YEAR('Transformed 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YEAR('Transformed 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YEAR('Transformed 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YEAR('Transformed 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YEAR('Transformed 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YEAR('Transformed 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YEAR('Transformed 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YEAR('Transformed 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YEAR('Transformed 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YEAR('Transformed 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YEAR('Transformed 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YEAR('Transformed 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YEAR('Transformed 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YEAR('Transformed 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YEAR('Transformed 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YEAR('Transformed 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YEAR('Transformed 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YEAR('Transformed 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YEAR('Transformed 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YEAR('Transformed 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YEAR('Transformed 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YEAR('Transformed 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YEAR('Transformed 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YEAR('Transformed 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YEAR('Transformed 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YEAR('Transformed 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YEAR('Transformed 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YEAR('Transformed 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YEAR('Transformed 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YEAR('Transformed 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YEAR('Transformed 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YEAR('Transformed 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YEAR('Transformed 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YEAR('Transformed 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YEAR('Transformed 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YEAR('Transformed 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YEAR('Transformed 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YEAR('Transformed 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YEAR('Transformed 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YEAR('Transformed 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YEAR('Transformed 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YEAR('Transformed 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YEAR('Transformed 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YEAR('Transformed 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YEAR('Transformed 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YEAR('Transformed 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YEAR('Transformed 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YEAR('Transformed 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YEAR('Transformed 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YEAR('Transformed 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YEAR('Transformed 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YEAR('Transformed 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YEAR('Transformed 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YEAR('Transformed 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YEAR('Transformed 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YEAR('Transformed 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YEAR('Transformed 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YEAR('Transformed 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YEAR('Transformed 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YEAR('Transformed 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YEAR('Transformed 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YEAR('Transformed 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YEAR('Transformed 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YEAR('Transformed 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YEAR('Transformed 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YEAR('Transformed 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YEAR('Transformed 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YEAR('Transformed 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YEAR('Transformed 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YEAR('Transformed 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YEAR('Transformed 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YEAR('Transformed 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YEAR('Transformed 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YEAR('Transformed 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YEAR('Transformed 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YEAR('Transformed 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YEAR('Transformed 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YEAR('Transformed 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YEAR('Transformed 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YEAR('Transformed 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YEAR('Transformed 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YEAR('Transformed 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YEAR('Transformed 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YEAR('Transformed 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YEAR('Transformed 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YEAR('Transformed 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YEAR('Transformed 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YEAR('Transformed 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YEAR('Transformed 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YEAR('Transformed 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YEAR('Transformed 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YEAR('Transformed 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YEAR('Transformed 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YEAR('Transformed 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YEAR('Transformed 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YEAR('Transformed 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YEAR('Transformed 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YEAR('Transformed 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YEAR('Transformed 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YEAR('Transformed 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YEAR('Transformed 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YEAR('Transformed 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YEAR('Transformed 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YEAR('Transformed 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YEAR('Transformed 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YEAR('Transformed 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YEAR('Transformed 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YEAR('Transformed 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YEAR('Transformed 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YEAR('Transformed 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YEAR('Transformed 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YEAR('Transformed 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YEAR('Transformed 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YEAR('Transformed 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YEAR('Transformed 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YEAR('Transformed 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YEAR('Transformed 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YEAR('Transformed 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YEAR('Transformed 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YEAR('Transformed 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YEAR('Transformed 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YEAR('Transformed 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YEAR('Transformed 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YEAR('Transformed 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YEAR('Transformed 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YEAR('Transformed 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YEAR('Transformed 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YEAR('Transformed 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YEAR('Transformed 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YEAR('Transformed 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YEAR('Transformed 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YEAR('Transformed 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YEAR('Transformed 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YEAR('Transformed 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YEAR('Transformed 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YEAR('Transformed 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YEAR('Transformed 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YEAR('Transformed 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YEAR('Transformed 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YEAR('Transformed 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YEAR('Transformed 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YEAR('Transformed 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YEAR('Transformed 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YEAR('Transformed 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YEAR('Transformed 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YEAR('Transformed 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YEAR('Transformed 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YEAR('Transformed 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YEAR('Transformed 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YEAR('Transformed 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YEAR('Transformed 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YEAR('Transformed 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YEAR('Transformed 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YEAR('Transformed 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YEAR('Transformed 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YEAR('Transformed 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YEAR('Transformed 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YEAR('Transformed 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YEAR('Transformed 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YEAR('Transformed 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YEAR('Transformed 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YEAR('Transformed 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YEAR('Transformed 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YEAR('Transformed 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YEAR('Transformed 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YEAR('Transformed 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YEAR('Transformed 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YEAR('Transformed 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YEAR('Transformed 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YEAR('Transformed 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YEAR('Transformed 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YEAR('Transformed 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YEAR('Transformed 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YEAR('Transformed 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YEAR('Transformed 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YEAR('Transformed 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YEAR('Transformed 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YEAR('Transformed 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YEAR('Transformed 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YEAR('Transformed 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YEAR('Transformed 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YEAR('Transformed 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YEAR('Transformed 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YEAR('Transformed 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YEAR('Transformed 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YEAR('Transformed 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YEAR('Transformed 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YEAR('Transformed 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YEAR('Transformed 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YEAR('Transformed 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YEAR('Transformed 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YEAR('Transformed 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YEAR('Transformed 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YEAR('Transformed 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YEAR('Transformed 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YEAR('Transformed 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YEAR('Transformed 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YEAR('Transformed 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YEAR('Transformed 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YEAR('Transformed 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YEAR('Transformed 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YEAR('Transformed 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YEAR('Transformed 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YEAR('Transformed 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YEAR('Transformed 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YEAR('Transformed 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YEAR('Transformed 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YEAR('Transformed 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YEAR('Transformed 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YEAR('Transformed 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YEAR('Transformed 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YEAR('Transformed 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YEAR('Transformed 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YEAR('Transformed 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YEAR('Transformed 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YEAR('Transformed 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YEAR('Transformed 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YEAR('Transformed 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YEAR('Transformed 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YEAR('Transformed 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YEAR('Transformed 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YEAR('Transformed 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YEAR('Transformed 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YEAR('Transformed 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YEAR('Transformed 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YEAR('Transformed 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YEAR('Transformed 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YEAR('Transformed 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YEAR('Transformed 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YEAR('Transformed 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YEAR('Transformed 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YEAR('Transformed 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YEAR('Transformed 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YEAR('Transformed 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YEAR('Transformed 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YEAR('Transformed 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YEAR('Transformed 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YEAR('Transformed 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YEAR('Transformed 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YEAR('Transformed 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YEAR('Transformed 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YEAR('Transformed 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YEAR('Transformed 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YEAR('Transformed 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YEAR('Transformed 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YEAR('Transformed 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YEAR('Transformed 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YEAR('Transformed 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YEAR('Transformed 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YEAR('Transformed 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YEAR('Transformed 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YEAR('Transformed 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YEAR('Transformed 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YEAR('Transformed 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YEAR('Transformed 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YEAR('Transformed 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YEAR('Transformed 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YEAR('Transformed 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YEAR('Transformed 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YEAR('Transformed 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YEAR('Transformed 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YEAR('Transformed 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YEAR('Transformed 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YEAR('Transformed 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YEAR('Transformed 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YEAR('Transformed 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YEAR('Transformed 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YEAR('Transformed 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YEAR('Transformed 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YEAR('Transformed 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YEAR('Transformed 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YEAR('Transformed 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YEAR('Transformed 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YEAR('Transformed 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YEAR('Transformed 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YEAR('Transformed 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YEAR('Transformed 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YEAR('Transformed 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YEAR('Transformed 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YEAR('Transformed 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YEAR('Transformed 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YEAR('Transformed 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YEAR('Transformed 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YEAR('Transformed 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YEAR('Transformed 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YEAR('Transformed 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YEAR('Transformed 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YEAR('Transformed 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YEAR('Transformed 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YEAR('Transformed 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YEAR('Transformed 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YEAR('Transformed 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YEAR('Transformed 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YEAR('Transformed 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YEAR('Transformed 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YEAR('Transformed 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YEAR('Transformed 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YEAR('Transformed 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YEAR('Transformed 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YEAR('Transformed 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YEAR('Transformed 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YEAR('Transformed 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YEAR('Transformed 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YEAR('Transformed 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YEAR('Transformed 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YEAR('Transformed 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YEAR('Transformed 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YEAR('Transformed 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YEAR('Transformed 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YEAR('Transformed 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YEAR('Transformed 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YEAR('Transformed 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YEAR('Transformed 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YEAR('Transformed 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YEAR('Transformed 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YEAR('Transformed 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YEAR('Transformed 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YEAR('Transformed 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YEAR('Transformed 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YEAR('Transformed 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YEAR('Transformed 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YEAR('Transformed 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YEAR('Transformed 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YEAR('Transformed 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YEAR('Transformed 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YEAR('Transformed 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YEAR('Transformed 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YEAR('Transformed 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YEAR('Transformed 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YEAR('Transformed 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YEAR('Transformed 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YEAR('Transformed 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YEAR('Transformed 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YEAR('Transformed 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YEAR('Transformed 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YEAR('Transformed 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YEAR('Transformed 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YEAR('Transformed 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YEAR('Transformed 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YEAR('Transformed 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YEAR('Transformed 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YEAR('Transformed 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YEAR('Transformed 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YEAR('Transformed 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YEAR('Transformed 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YEAR('Transformed 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YEAR('Transformed 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YEAR('Transformed 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YEAR('Transformed 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YEAR('Transformed 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YEAR('Transformed 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YEAR('Transformed 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YEAR('Transformed 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YEAR('Transformed 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YEAR('Transformed 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YEAR('Transformed 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YEAR('Transformed 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YEAR('Transformed 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YEAR('Transformed 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YEAR('Transformed 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YEAR('Transformed 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YEAR('Transformed 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YEAR('Transformed 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YEAR('Transformed 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YEAR('Transformed 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YEAR('Transformed 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YEAR('Transformed 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YEAR('Transformed 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YEAR('Transformed 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YEAR('Transformed 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YEAR('Transformed 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YEAR('Transformed 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YEAR('Transformed 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YEAR('Transformed 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YEAR('Transformed 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YEAR('Transformed 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YEAR('Transformed 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YEAR('Transformed 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YEAR('Transformed 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YEAR('Transformed 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YEAR('Transformed 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YEAR('Transformed 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YEAR('Transformed 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YEAR('Transformed 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YEAR('Transformed 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YEAR('Transformed 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YEAR('Transformed 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YEAR('Transformed 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YEAR('Transformed 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YEAR('Transformed 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YEAR('Transformed 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YEAR('Transformed 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YEAR('Transformed 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YEAR('Transformed 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YEAR('Transformed 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YEAR('Transformed 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YEAR('Transformed 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YEAR('Transformed 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YEAR('Transformed 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YEAR('Transformed 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YEAR('Transformed 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YEAR('Transformed 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YEAR('Transformed 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YEAR('Transformed 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YEAR('Transformed 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YEAR('Transformed 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YEAR('Transformed 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YEAR('Transformed 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YEAR('Transformed 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YEAR('Transformed 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YEAR('Transformed 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YEAR('Transformed 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YEAR('Transformed 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YEAR('Transformed 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YEAR('Transformed 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YEAR('Transformed 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YEAR('Transformed 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YEAR('Transformed 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YEAR('Transformed 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YEAR('Transformed 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YEAR('Transformed 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YEAR('Transformed 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YEAR('Transformed 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YEAR('Transformed 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YEAR('Transformed 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YEAR('Transformed 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YEAR('Transformed 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YEAR('Transformed 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YEAR('Transformed 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YEAR('Transformed 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YEAR('Transformed 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YEAR('Transformed 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YEAR('Transformed 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YEAR('Transformed 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YEAR('Transformed 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YEAR('Transformed 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YEAR('Transformed 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YEAR('Transformed 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YEAR('Transformed 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YEAR('Transformed 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YEAR('Transformed 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YEAR('Transformed 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YEAR('Transformed 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YEAR('Transformed 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YEAR('Transformed 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YEAR('Transformed 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YEAR('Transformed 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YEAR('Transformed 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YEAR('Transformed 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YEAR('Transformed 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YEAR('Transformed 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YEAR('Transformed 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YEAR('Transformed 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YEAR('Transformed 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YEAR('Transformed 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YEAR('Transformed 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YEAR('Transformed 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YEAR('Transformed 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YEAR('Transformed 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YEAR('Transformed 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YEAR('Transformed 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YEAR('Transformed 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YEAR('Transformed 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YEAR('Transformed 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YEAR('Transformed 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YEAR('Transformed 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YEAR('Transformed 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YEAR('Transformed 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YEAR('Transformed 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YEAR('Transformed 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YEAR('Transformed 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YEAR('Transformed 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YEAR('Transformed 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YEAR('Transformed 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YEAR('Transformed 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YEAR('Transformed 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YEAR('Transformed 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YEAR('Transformed 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YEAR('Transformed 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YEAR('Transformed 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YEAR('Transformed 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YEAR('Transformed 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YEAR('Transformed 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YEAR('Transformed 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YEAR('Transformed 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YEAR('Transformed 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YEAR('Transformed 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YEAR('Transformed 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YEAR('Transformed 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YEAR('Transformed 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YEAR('Transformed 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YEAR('Transformed 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YEAR('Transformed 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YEAR('Transformed 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YEAR('Transformed 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YEAR('Transformed 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YEAR('Transformed 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YEAR('Transformed 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YEAR('Transformed 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YEAR('Transformed 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YEAR('Transformed 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YEAR('Transformed 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YEAR('Transformed 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YEAR('Transformed 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YEAR('Transformed 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YEAR('Transformed 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YEAR('Transformed 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YEAR('Transformed 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YEAR('Transformed 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YEAR('Transformed 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YEAR('Transformed 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YEAR('Transformed 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YEAR('Transformed 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YEAR('Transformed 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YEAR('Transformed 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YEAR('Transformed 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YEAR('Transformed 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YEAR('Transformed 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YEAR('Transformed 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YEAR('Transformed 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YEAR('Transformed 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YEAR('Transformed 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YEAR('Transformed 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YEAR('Transformed 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YEAR('Transformed 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YEAR('Transformed 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YEAR('Transformed 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YEAR('Transformed 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YEAR('Transformed 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YEAR('Transformed 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YEAR('Transformed 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YEAR('Transformed 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YEAR('Transformed 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YEAR('Transformed 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YEAR('Transformed 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YEAR('Transformed 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YEAR('Transformed 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YEAR('Transformed 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YEAR('Transformed 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YEAR('Transformed 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YEAR('Transformed 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YEAR('Transformed 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YEAR('Transformed 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YEAR('Transformed 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YEAR('Transformed 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YEAR('Transformed 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YEAR('Transformed 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YEAR('Transformed 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YEAR('Transformed 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YEAR('Transformed 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YEAR('Transformed 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YEAR('Transformed 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YEAR('Transformed 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YEAR('Transformed 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YEAR('Transformed 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YEAR('Transformed 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YEAR('Transformed 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YEAR('Transformed 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YEAR('Transformed 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YEAR('Transformed 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YEAR('Transformed 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YEAR('Transformed 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YEAR('Transformed 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YEAR('Transformed 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YEAR('Transformed 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YEAR('Transformed 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YEAR('Transformed 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YEAR('Transformed 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YEAR('Transformed 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YEAR('Transformed 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YEAR('Transformed 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YEAR('Transformed 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YEAR('Transformed 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YEAR('Transformed 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YEAR('Transformed 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YEAR('Transformed 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YEAR('Transformed 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YEAR('Transformed 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YEAR('Transformed 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YEAR('Transformed 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YEAR('Transformed 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YEAR('Transformed 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YEAR('Transformed 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YEAR('Transformed 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YEAR('Transformed 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YEAR('Transformed 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YEAR('Transformed 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YEAR('Transformed 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YEAR('Transformed 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YEAR('Transformed 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YEAR('Transformed 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YEAR('Transformed 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YEAR('Transformed 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YEAR('Transformed 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YEAR('Transformed 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YEAR('Transformed 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YEAR('Transformed 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YEAR('Transformed 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YEAR('Transformed 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YEAR('Transformed 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YEAR('Transformed 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YEAR('Transformed 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YEAR('Transformed 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YEAR('Transformed 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YEAR('Transformed 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YEAR('Transformed 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YEAR('Transformed 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YEAR('Transformed 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YEAR('Transformed 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YEAR('Transformed 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YEAR('Transformed 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YEAR('Transformed 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YEAR('Transformed 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YEAR('Transformed 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YEAR('Transformed 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YEAR('Transformed 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YEAR('Transformed 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YEAR('Transformed 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YEAR('Transformed 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YEAR('Transformed 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YEAR('Transformed 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YEAR('Transformed 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YEAR('Transformed 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YEAR('Transformed 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YEAR('Transformed 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YEAR('Transformed 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YEAR('Transformed 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YEAR('Transformed 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YEAR('Transformed 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YEAR('Transformed 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YEAR('Transformed 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YEAR('Transformed 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YEAR('Transformed 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YEAR('Transformed 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YEAR('Transformed 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YEAR('Transformed 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YEAR('Transformed 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YEAR('Transformed 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YEAR('Transformed 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YEAR('Transformed 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YEAR('Transformed 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YEAR('Transformed 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YEAR('Transformed 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YEAR('Transformed 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YEAR('Transformed 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YEAR('Transformed 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YEAR('Transformed 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YEAR('Transformed 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YEAR('Transformed 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YEAR('Transformed 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YEAR('Transformed 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YEAR('Transformed 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YEAR('Transformed 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YEAR('Transformed 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YEAR('Transformed 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YEAR('Transformed 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YEAR('Transformed 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YEAR('Transformed 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YEAR('Transformed 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YEAR('Transformed 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YEAR('Transformed 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YEAR('Transformed 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YEAR('Transformed 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YEAR('Transformed 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YEAR('Transformed 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YEAR('Transformed 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YEAR('Transformed 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YEAR('Transformed 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YEAR('Transformed 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YEAR('Transformed 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YEAR('Transformed 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YEAR('Transformed 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YEAR('Transformed 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YEAR('Transformed 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YEAR('Transformed 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YEAR('Transformed 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YEAR('Transformed 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YEAR('Transformed 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YEAR('Transformed 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YEAR('Transformed 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YEAR('Transformed 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YEAR('Transformed 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YEAR('Transformed 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YEAR('Transformed 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YEAR('Transformed 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YEAR('Transformed 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YEAR('Transformed 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YEAR('Transformed 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YEAR('Transformed 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YEAR('Transformed 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YEAR('Transformed 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YEAR('Transformed 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YEAR('Transformed 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YEAR('Transformed 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YEAR('Transformed 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YEAR('Transformed 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YEAR('Transformed 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YEAR('Transformed 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YEAR('Transformed 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YEAR('Transformed 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YEAR('Transformed 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YEAR('Transformed 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YEAR('Transformed 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YEAR('Transformed 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YEAR('Transformed 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YEAR('Transformed 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YEAR('Transformed 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YEAR('Transformed 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YEAR('Transformed 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YEAR('Transformed 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YEAR('Transformed 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YEAR('Transformed 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YEAR('Transformed 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YEAR('Transformed 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YEAR('Transformed 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YEAR('Transformed 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YEAR('Transformed 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YEAR('Transformed 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YEAR('Transformed 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YEAR('Transformed 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YEAR('Transformed 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YEAR('Transformed 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YEAR('Transformed 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YEAR('Transformed 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YEAR('Transformed 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YEAR('Transformed 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YEAR('Transformed 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YEAR('Transformed 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YEAR('Transformed 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YEAR('Transformed 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YEAR('Transformed 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YEAR('Transformed 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YEAR('Transformed 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YEAR('Transformed 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YEAR('Transformed 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YEAR('Transformed 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YEAR('Transformed 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YEAR('Transformed 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YEAR('Transformed 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YEAR('Transformed 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YEAR('Transformed 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YEAR('Transformed 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YEAR('Transformed 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YEAR('Transformed 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YEAR('Transformed 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YEAR('Transformed 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YEAR('Transformed 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YEAR('Transformed 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YEAR('Transformed 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YEAR('Transformed 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YEAR('Transformed 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YEAR('Transformed 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YEAR('Transformed 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YEAR('Transformed 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YEAR('Transformed 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YEAR('Transformed 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YEAR('Transformed 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YEAR('Transformed 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YEAR('Transformed 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YEAR('Transformed 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YEAR('Transformed 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YEAR('Transformed 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YEAR('Transformed 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YEAR('Transformed 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YEAR('Transformed 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YEAR('Transformed 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YEAR('Transformed 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YEAR('Transformed 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YEAR('Transformed 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YEAR('Transformed 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YEAR('Transformed 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YEAR('Transformed 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YEAR('Transformed 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YEAR('Transformed 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YEAR('Transformed 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YEAR('Transformed 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YEAR('Transformed 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YEAR('Transformed 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YEAR('Transformed 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YEAR('Transformed 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YEAR('Transformed 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YEAR('Transformed 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YEAR('Transformed 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YEAR('Transformed 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YEAR('Transformed 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YEAR('Transformed 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YEAR('Transformed 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YEAR('Transformed 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YEAR('Transformed 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YEAR('Transformed 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YEAR('Transformed 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YEAR('Transformed 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YEAR('Transformed 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YEAR('Transformed 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YEAR('Transformed 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YEAR('Transformed 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YEAR('Transformed 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YEAR('Transformed 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YEAR('Transformed 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YEAR('Transformed 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YEAR('Transformed 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YEAR('Transformed 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YEAR('Transformed 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YEAR('Transformed 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YEAR('Transformed 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YEAR('Transformed 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YEAR('Transformed 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YEAR('Transformed 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YEAR('Transformed 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YEAR('Transformed 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YEAR('Transformed 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YEAR('Transformed 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YEAR('Transformed 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YEAR('Transformed 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YEAR('Transformed 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YEAR('Transformed 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YEAR('Transformed 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YEAR('Transformed 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YEAR('Transformed 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YEAR('Transformed 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YEAR('Transformed 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YEAR('Transformed 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YEAR('Transformed 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YEAR('Transformed 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YEAR('Transformed 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YEAR('Transformed 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YEAR('Transformed 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YEAR('Transformed 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YEAR('Transformed 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YEAR('Transformed 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YEAR('Transformed 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YEAR('Transformed 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YEAR('Transformed 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YEAR('Transformed 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YEAR('Transformed 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YEAR('Transformed 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YEAR('Transformed 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YEAR('Transformed 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YEAR('Transformed 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YEAR('Transformed 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YEAR('Transformed 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YEAR('Transformed 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YEAR('Transformed 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YEAR('Transformed 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YEAR('Transformed 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YEAR('Transformed 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YEAR('Transformed 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YEAR('Transformed 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YEAR('Transformed 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YEAR('Transformed 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YEAR('Transformed 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YEAR('Transformed 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YEAR('Transformed 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YEAR('Transformed 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YEAR('Transformed 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YEAR('Transformed 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YEAR('Transformed 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YEAR('Transformed 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YEAR('Transformed 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YEAR('Transformed 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YEAR('Transformed 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YEAR('Transformed 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YEAR('Transformed 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YEAR('Transformed 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YEAR('Transformed 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YEAR('Transformed 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YEAR('Transformed 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YEAR('Transformed 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YEAR('Transformed 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YEAR('Transformed 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YEAR('Transformed 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YEAR('Transformed 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YEAR('Transformed 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YEAR('Transformed 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YEAR('Transformed 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YEAR('Transformed 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YEAR('Transformed 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YEAR('Transformed 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YEAR('Transformed 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YEAR('Transformed 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YEAR('Transformed 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YEAR('Transformed 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YEAR('Transformed 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YEAR('Transformed 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YEAR('Transformed 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YEAR('Transformed 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YEAR('Transformed 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YEAR('Transformed 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YEAR('Transformed 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YEAR('Transformed 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YEAR('Transformed 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YEAR('Transformed 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YEAR('Transformed 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YEAR('Transformed 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YEAR('Transformed 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YEAR('Transformed 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YEAR('Transformed 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YEAR('Transformed 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YEAR('Transformed 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YEAR('Transformed 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YEAR('Transformed 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YEAR('Transformed 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YEAR('Transformed 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YEAR('Transformed 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YEAR('Transformed 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YEAR('Transformed 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YEAR('Transformed 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YEAR('Transformed 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YEAR('Transformed 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YEAR('Transformed 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YEAR('Transformed 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YEAR('Transformed 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YEAR('Transformed 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YEAR('Transformed 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YEAR('Transformed 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YEAR('Transformed 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YEAR('Transformed 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YEAR('Transformed 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YEAR('Transformed 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YEAR('Transformed 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YEAR('Transformed 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YEAR('Transformed 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YEAR('Transformed 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YEAR('Transformed 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YEAR('Transformed 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YEAR('Transformed 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YEAR('Transformed 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YEAR('Transformed 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YEAR('Transformed 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YEAR('Transformed 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YEAR('Transformed 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YEAR('Transformed 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YEAR('Transformed 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YEAR('Transformed 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YEAR('Transformed 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YEAR('Transformed 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YEAR('Transformed 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YEAR('Transformed 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YEAR('Transformed 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YEAR('Transformed 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YEAR('Transformed 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YEAR('Transformed 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YEAR('Transformed 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YEAR('Transformed 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YEAR('Transformed 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YEAR('Transformed 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YEAR('Transformed 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YEAR('Transformed 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YEAR('Transformed 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YEAR('Transformed 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YEAR('Transformed 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YEAR('Transformed 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YEAR('Transformed 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YEAR('Transformed 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YEAR('Transformed 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YEAR('Transformed 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YEAR('Transformed 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YEAR('Transformed 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YEAR('Transformed 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YEAR('Transformed 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YEAR('Transformed 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YEAR('Transformed 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YEAR('Transformed 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YEAR('Transformed 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YEAR('Transformed 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YEAR('Transformed 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YEAR('Transformed 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YEAR('Transformed 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YEAR('Transformed 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YEAR('Transformed 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YEAR('Transformed 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YEAR('Transformed 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YEAR('Transformed 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YEAR('Transformed 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YEAR('Transformed 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YEAR('Transformed 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YEAR('Transformed 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YEAR('Transformed 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YEAR('Transformed 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YEAR('Transformed 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YEAR('Transformed 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YEAR('Transformed 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YEAR('Transformed 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YEAR('Transformed 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YEAR('Transformed 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YEAR('Transformed 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YEAR('Transformed 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YEAR('Transformed 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YEAR('Transformed 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YEAR('Transformed 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YEAR('Transformed 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YEAR('Transformed 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YEAR('Transformed 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YEAR('Transformed 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YEAR('Transformed 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YEAR('Transformed 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YEAR('Transformed 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YEAR('Transformed 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YEAR('Transformed 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YEAR('Transformed 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YEAR('Transformed 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YEAR('Transformed 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YEAR('Transformed 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YEAR('Transformed 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YEAR('Transformed 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YEAR('Transformed 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YEAR('Transformed 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YEAR('Transformed 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YEAR('Transformed 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YEAR('Transformed 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YEAR('Transformed 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YEAR('Transformed 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YEAR('Transformed 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YEAR('Transformed 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YEAR('Transformed 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YEAR('Transformed 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YEAR('Transformed 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YEAR('Transformed 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YEAR('Transformed 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YEAR('Transformed 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YEAR('Transformed 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YEAR('Transformed 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YEAR('Transformed 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YEAR('Transformed 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YEAR('Transformed 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YEAR('Transformed 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YEAR('Transformed 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YEAR('Transformed 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YEAR('Transformed 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YEAR('Transformed 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YEAR('Transformed 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YEAR('Transformed 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YEAR('Transformed 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YEAR('Transformed 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YEAR('Transformed 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YEAR('Transformed 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YEAR('Transformed 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YEAR('Transformed 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YEAR('Transformed 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YEAR('Transformed 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YEAR('Transformed 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YEAR('Transformed 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YEAR('Transformed 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YEAR('Transformed 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YEAR('Transformed 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YEAR('Transformed 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YEAR('Transformed 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YEAR('Transformed 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YEAR('Transformed 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YEAR('Transformed 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YEAR('Transformed 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YEAR('Transformed 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YEAR('Transformed 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YEAR('Transformed 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YEAR('Transformed 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YEAR('Transformed 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YEAR('Transformed 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YEAR('Transformed 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YEAR('Transformed 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YEAR('Transformed 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YEAR('Transformed 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YEAR('Transformed 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YEAR('Transformed 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YEAR('Transformed 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YEAR('Transformed 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YEAR('Transformed 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YEAR('Transformed 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YEAR('Transformed 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YEAR('Transformed 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YEAR('Transformed 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YEAR('Transformed 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YEAR('Transformed 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YEAR('Transformed 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YEAR('Transformed 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YEAR('Transformed 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YEAR('Transformed 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YEAR('Transformed 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YEAR('Transformed 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YEAR('Transformed 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YEAR('Transformed 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YEAR('Transformed 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YEAR('Transformed 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YEAR('Transformed 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YEAR('Transformed 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YEAR('Transformed 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YEAR('Transformed 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YEAR('Transformed 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YEAR('Transformed 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YEAR('Transformed 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YEAR('Transformed 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YEAR('Transformed 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YEAR('Transformed 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YEAR('Transformed 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YEAR('Transformed 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YEAR('Transformed 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YEAR('Transformed 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YEAR('Transformed 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YEAR('Transformed 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YEAR('Transformed 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YEAR('Transformed 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YEAR('Transformed 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YEAR('Transformed 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YEAR('Transformed 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YEAR('Transformed 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YEAR('Transformed 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YEAR('Transformed 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YEAR('Transformed 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YEAR('Transformed 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YEAR('Transformed 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YEAR('Transformed 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YEAR('Transformed 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YEAR('Transformed 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YEAR('Transformed 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YEAR('Transformed 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YEAR('Transformed 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YEAR('Transformed 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YEAR('Transformed 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YEAR('Transformed 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YEAR('Transformed 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YEAR('Transformed 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YEAR('Transformed 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YEAR('Transformed 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YEAR('Transformed 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YEAR('Transformed 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YEAR('Transformed 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YEAR('Transformed 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YEAR('Transformed 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YEAR('Transformed 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YEAR('Transformed 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YEAR('Transformed 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YEAR('Transformed 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YEAR('Transformed 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YEAR('Transformed 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YEAR('Transformed 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YEAR('Transformed 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YEAR('Transformed 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YEAR('Transformed 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YEAR('Transformed 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YEAR('Transformed 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YEAR('Transformed 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YEAR('Transformed 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YEAR('Transformed 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YEAR('Transformed 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YEAR('Transformed 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YEAR('Transformed 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YEAR('Transformed 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YEAR('Transformed 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YEAR('Transformed 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YEAR('Transformed 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YEAR('Transformed 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YEAR('Transformed 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YEAR('Transformed 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YEAR('Transformed 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YEAR('Transformed 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YEAR('Transformed 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YEAR('Transformed 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YEAR('Transformed 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YEAR('Transformed 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YEAR('Transformed 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YEAR('Transformed 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YEAR('Transformed 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YEAR('Transformed 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YEAR('Transformed 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YEAR('Transformed 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YEAR('Transformed 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YEAR('Transformed 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YEAR('Transformed 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YEAR('Transformed 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YEAR('Transformed 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YEAR('Transformed 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YEAR('Transformed 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YEAR('Transformed 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YEAR('Transformed 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YEAR('Transformed 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YEAR('Transformed 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YEAR('Transformed 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YEAR('Transformed 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YEAR('Transformed 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YEAR('Transformed 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YEAR('Transformed 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YEAR('Transformed 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YEAR('Transformed 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YEAR('Transformed 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YEAR('Transformed 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YEAR('Transformed 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YEAR('Transformed 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YEAR('Transformed 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YEAR('Transformed 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YEAR('Transformed 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YEAR('Transformed 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YEAR('Transformed 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YEAR('Transformed 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YEAR('Transformed 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YEAR('Transformed 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YEAR('Transformed 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YEAR('Transformed 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YEAR('Transformed 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YEAR('Transformed 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YEAR('Transformed 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YEAR('Transformed 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YEAR('Transformed 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YEAR('Transformed 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YEAR('Transformed 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YEAR('Transformed 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YEAR('Transformed 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YEAR('Transformed 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YEAR('Transformed 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YEAR('Transformed 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YEAR('Transformed 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YEAR('Transformed 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YEAR('Transformed 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YEAR('Transformed 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YEAR('Transformed 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YEAR('Transformed 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YEAR('Transformed 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YEAR('Transformed 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YEAR('Transformed 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YEAR('Transformed 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YEAR('Transformed 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YEAR('Transformed 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YEAR('Transformed 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YEAR('Transformed 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YEAR('Transformed 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YEAR('Transformed 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YEAR('Transformed 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YEAR('Transformed 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YEAR('Transformed 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YEAR('Transformed 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YEAR('Transformed 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YEAR('Transformed 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YEAR('Transformed 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YEAR('Transformed 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YEAR('Transformed 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YEAR('Transformed 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YEAR('Transformed 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YEAR('Transformed 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YEAR('Transformed 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YEAR('Transformed 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YEAR('Transformed 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YEAR('Transformed 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YEAR('Transformed 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YEAR('Transformed 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YEAR('Transformed 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YEAR('Transformed 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YEAR('Transformed 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YEAR('Transformed 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YEAR('Transformed 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YEAR('Transformed 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YEAR('Transformed 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YEAR('Transformed 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YEAR('Transformed 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YEAR('Transformed 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YEAR('Transformed 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YEAR('Transformed 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YEAR('Transformed 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YEAR('Transformed 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YEAR('Transformed 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YEAR('Transformed 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YEAR('Transformed 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YEAR('Transformed 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YEAR('Transformed 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YEAR('Transformed 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YEAR('Transformed 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YEAR('Transformed 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YEAR('Transformed 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YEAR('Transformed 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YEAR('Transformed 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YEAR('Transformed 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YEAR('Transformed 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YEAR('Transformed 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YEAR('Transformed 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YEAR('Transformed 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YEAR('Transformed 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YEAR('Transformed 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YEAR('Transformed 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YEAR('Transformed 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YEAR('Transformed 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YEAR('Transformed 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YEAR('Transformed 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YEAR('Transformed 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YEAR('Transformed 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YEAR('Transformed 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YEAR('Transformed 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YEAR('Transformed 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YEAR('Transformed 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YEAR('Transformed 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YEAR('Transformed 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YEAR('Transformed 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YEAR('Transformed 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YEAR('Transformed 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YEAR('Transformed 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YEAR('Transformed 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YEAR('Transformed 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YEAR('Transformed 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YEAR('Transformed 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YEAR('Transformed 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YEAR('Transformed 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YEAR('Transformed 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YEAR('Transformed 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YEAR('Transformed 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YEAR('Transformed 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YEAR('Transformed 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YEAR('Transformed 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YEAR('Transformed 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YEAR('Transformed 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YEAR('Transformed 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YEAR('Transformed 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YEAR('Transformed 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YEAR('Transformed 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YEAR('Transformed 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YEAR('Transformed 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YEAR('Transformed 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YEAR('Transformed 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YEAR('Transformed 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YEAR('Transformed 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YEAR('Transformed 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YEAR('Transformed 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YEAR('Transformed 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YEAR('Transformed 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YEAR('Transformed 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YEAR('Transformed 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YEAR('Transformed 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YEAR('Transformed 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YEAR('Transformed 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YEAR('Transformed 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YEAR('Transformed 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YEAR('Transformed 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YEAR('Transformed 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YEAR('Transformed 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YEAR('Transformed 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YEAR('Transformed 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YEAR('Transformed 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YEAR('Transformed 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YEAR('Transformed 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YEAR('Transformed 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YEAR('Transformed 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YEAR('Transformed 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YEAR('Transformed 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YEAR('Transformed 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YEAR('Transformed 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YEAR('Transformed 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YEAR('Transformed 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YEAR('Transformed 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YEAR('Transformed 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YEAR('Transformed 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YEAR('Transformed 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YEAR('Transformed 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YEAR('Transformed 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YEAR('Transformed 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YEAR('Transformed 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YEAR('Transformed 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YEAR('Transformed 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YEAR('Transformed 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YEAR('Transformed 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YEAR('Transformed 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YEAR('Transformed 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YEAR('Transformed 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YEAR('Transformed 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YEAR('Transformed 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YEAR('Transformed 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YEAR('Transformed 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YEAR('Transformed 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YEAR('Transformed 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YEAR('Transformed 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YEAR('Transformed 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YEAR('Transformed 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YEAR('Transformed 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YEAR('Transformed 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YEAR('Transformed 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YEAR('Transformed 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YEAR('Transformed 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YEAR('Transformed 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YEAR('Transformed 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YEAR('Transformed 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YEAR('Transformed 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YEAR('Transformed 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YEAR('Transformed 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YEAR('Transformed 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YEAR('Transformed 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YEAR('Transformed 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YEAR('Transformed 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YEAR('Transformed 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YEAR('Transformed 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YEAR('Transformed 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YEAR('Transformed 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YEAR('Transformed 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YEAR('Transformed 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YEAR('Transformed 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YEAR('Transformed 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YEAR('Transformed 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YEAR('Transformed 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YEAR('Transformed 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YEAR('Transformed 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YEAR('Transformed 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YEAR('Transformed 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YEAR('Transformed 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YEAR('Transformed 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YEAR('Transformed 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YEAR('Transformed 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YEAR('Transformed 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YEAR('Transformed 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YEAR('Transformed 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YEAR('Transformed 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YEAR('Transformed 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YEAR('Transformed 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YEAR('Transformed 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YEAR('Transformed 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YEAR('Transformed 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YEAR('Transformed 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YEAR('Transformed 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YEAR('Transformed 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YEAR('Transformed 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YEAR('Transformed 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YEAR('Transformed 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YEAR('Transformed 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YEAR('Transformed 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YEAR('Transformed 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YEAR('Transformed 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YEAR('Transformed 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YEAR('Transformed 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YEAR('Transformed 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YEAR('Transformed 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YEAR('Transformed 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YEAR('Transformed 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YEAR('Transformed 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YEAR('Transformed 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YEAR('Transformed 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YEAR('Transformed 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YEAR('Transformed 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YEAR('Transformed 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YEAR('Transformed 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YEAR('Transformed 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YEAR('Transformed 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YEAR('Transformed 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YEAR('Transformed 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YEAR('Transformed 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YEAR('Transformed 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YEAR('Transformed 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YEAR('Transformed 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YEAR('Transformed 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YEAR('Transformed 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YEAR('Transformed 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YEAR('Transformed 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YEAR('Transformed 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YEAR('Transformed 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YEAR('Transformed 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YEAR('Transformed 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YEAR('Transformed 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YEAR('Transformed 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YEAR('Transformed 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YEAR('Transformed 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YEAR('Transformed 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YEAR('Transformed 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YEAR('Transformed 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YEAR('Transformed 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YEAR('Transformed 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YEAR('Transformed 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YEAR('Transformed 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YEAR('Transformed 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YEAR('Transformed 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YEAR('Transformed 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YEAR('Transformed 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YEAR('Transformed 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YEAR('Transformed 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YEAR('Transformed 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YEAR('Transformed 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YEAR('Transformed 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YEAR('Transformed 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YEAR('Transformed 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YEAR('Transformed 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YEAR('Transformed 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YEAR('Transformed 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YEAR('Transformed 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YEAR('Transformed 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YEAR('Transformed 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YEAR('Transformed 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YEAR('Transformed 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YEAR('Transformed 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YEAR('Transformed 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YEAR('Transformed 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YEAR('Transformed 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YEAR('Transformed 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YEAR('Transformed 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YEAR('Transformed 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YEAR('Transformed 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YEAR('Transformed 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YEAR('Transformed 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YEAR('Transformed 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YEAR('Transformed 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YEAR('Transformed 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YEAR('Transformed 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YEAR('Transformed 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YEAR('Transformed 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YEAR('Transformed 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YEAR('Transformed 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YEAR('Transformed 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YEAR('Transformed 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YEAR('Transformed 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YEAR('Transformed 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YEAR('Transformed 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YEAR('Transformed 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YEAR('Transformed 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YEAR('Transformed 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YEAR('Transformed 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YEAR('Transformed 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YEAR('Transformed 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YEAR('Transformed 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YEAR('Transformed 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YEAR('Transformed 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YEAR('Transformed 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YEAR('Transformed 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YEAR('Transformed 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YEAR('Transformed 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YEAR('Transformed 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YEAR('Transformed 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YEAR('Transformed 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YEAR('Transformed 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YEAR('Transformed 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YEAR('Transformed 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YEAR('Transformed 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YEAR('Transformed 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YEAR('Transformed 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YEAR('Transformed 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YEAR('Transformed 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YEAR('Transformed 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YEAR('Transformed 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YEAR('Transformed 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YEAR('Transformed 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YEAR('Transformed 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YEAR('Transformed 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YEAR('Transformed 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YEAR('Transformed 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YEAR('Transformed 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YEAR('Transformed 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YEAR('Transformed 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YEAR('Transformed 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YEAR('Transformed 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YEAR('Transformed 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YEAR('Transformed 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YEAR('Transformed 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YEAR('Transformed 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YEAR('Transformed 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YEAR('Transformed 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YEAR('Transformed 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YEAR('Transformed 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YEAR('Transformed 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YEAR('Transformed 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YEAR('Transformed 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YEAR('Transformed 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YEAR('Transformed 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YEAR('Transformed 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YEAR('Transformed 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YEAR('Transformed 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YEAR('Transformed 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YEAR('Transformed 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YEAR('Transformed 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YEAR('Transformed 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YEAR('Transformed 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YEAR('Transformed 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YEAR('Transformed 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YEAR('Transformed 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YEAR('Transformed 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YEAR('Transformed 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YEAR('Transformed 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YEAR('Transformed 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YEAR('Transformed 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YEAR('Transformed 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YEAR('Transformed 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YEAR('Transformed 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YEAR('Transformed 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YEAR('Transformed 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YEAR('Transformed 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YEAR('Transformed 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YEAR('Transformed 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YEAR('Transformed 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YEAR('Transformed 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YEAR('Transformed 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YEAR('Transformed 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YEAR('Transformed 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YEAR('Transformed 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YEAR('Transformed 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YEAR('Transformed 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YEAR('Transformed 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YEAR('Transformed 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YEAR('Transformed 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YEAR('Transformed 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YEAR('Transformed 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YEAR('Transformed 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YEAR('Transformed 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YEAR('Transformed 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YEAR('Transformed 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YEAR('Transformed 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YEAR('Transformed 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YEAR('Transformed 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YEAR('Transformed 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YEAR('Transformed 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YEAR('Transformed 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YEAR('Transformed 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YEAR('Transformed 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YEAR('Transformed 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YEAR('Transformed 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YEAR('Transformed 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YEAR('Transformed 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YEAR('Transformed 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YEAR('Transformed 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YEAR('Transformed 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YEAR('Transformed 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YEAR('Transformed 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YEAR('Transformed 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YEAR('Transformed 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YEAR('Transformed 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YEAR('Transformed 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YEAR('Transformed 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YEAR('Transformed 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YEAR('Transformed 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YEAR('Transformed 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YEAR('Transformed 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YEAR('Transformed 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YEAR('Transformed 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YEAR('Transformed 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YEAR('Transformed 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YEAR('Transformed 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YEAR('Transformed 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YEAR('Transformed 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YEAR('Transformed 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YEAR('Transformed 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YEAR('Transformed 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YEAR('Transformed 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YEAR('Transformed 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YEAR('Transformed 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YEAR('Transformed 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YEAR('Transformed 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YEAR('Transformed 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YEAR('Transformed 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YEAR('Transformed 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YEAR('Transformed 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YEAR('Transformed 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YEAR('Transformed 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YEAR('Transformed 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YEAR('Transformed 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YEAR('Transformed 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YEAR('Transformed 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YEAR('Transformed 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YEAR('Transformed 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YEAR('Transformed 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YEAR('Transformed 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YEAR('Transformed 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YEAR('Transformed 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YEAR('Transformed 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YEAR('Transformed 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YEAR('Transformed 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YEAR('Transformed 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YEAR('Transformed 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YEAR('Transformed 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YEAR('Transformed 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YEAR('Transformed 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YEAR('Transformed 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YEAR('Transformed 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YEAR('Transformed 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YEAR('Transformed 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YEAR('Transformed 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YEAR('Transformed 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YEAR('Transformed 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YEAR('Transformed 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YEAR('Transformed 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YEAR('Transformed 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YEAR('Transformed 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YEAR('Transformed 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YEAR('Transformed 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YEAR('Transformed 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YEAR('Transformed 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YEAR('Transformed 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YEAR('Transformed 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YEAR('Transformed 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YEAR('Transformed 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YEAR('Transformed 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YEAR('Transformed 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YEAR('Transformed 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YEAR('Transformed 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YEAR('Transformed 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YEAR('Transformed 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YEAR('Transformed 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YEAR('Transformed 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YEAR('Transformed 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YEAR('Transformed 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YEAR('Transformed 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YEAR('Transformed 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YEAR('Transformed 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YEAR('Transformed 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YEAR('Transformed 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YEAR('Transformed 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YEAR('Transformed 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YEAR('Transformed 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YEAR('Transformed 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YEAR('Transformed 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YEAR('Transformed 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YEAR('Transformed 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YEAR('Transformed 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YEAR('Transformed 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YEAR('Transformed 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YEAR('Transformed 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YEAR('Transformed 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YEAR('Transformed 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YEAR('Transformed 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YEAR('Transformed 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YEAR('Transformed 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YEAR('Transformed 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YEAR('Transformed 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YEAR('Transformed 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YEAR('Transformed 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YEAR('Transformed 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YEAR('Transformed 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YEAR('Transformed 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YEAR('Transformed 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YEAR('Transformed 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YEAR('Transformed 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YEAR('Transformed 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YEAR('Transformed 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YEAR('Transformed 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YEAR('Transformed 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YEAR('Transformed 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YEAR('Transformed 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YEAR('Transformed 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YEAR('Transformed 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YEAR('Transformed 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YEAR('Transformed 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YEAR('Transformed 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YEAR('Transformed 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YEAR('Transformed 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YEAR('Transformed 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YEAR('Transformed 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YEAR('Transformed 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YEAR('Transformed 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YEAR('Transformed 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YEAR('Transformed 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YEAR('Transformed 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YEAR('Transformed 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YEAR('Transformed 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YEAR('Transformed 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YEAR('Transformed 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YEAR('Transformed 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YEAR('Transformed 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YEAR('Transformed 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YEAR('Transformed 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YEAR('Transformed 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YEAR('Transformed 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YEAR('Transformed 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YEAR('Transformed 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YEAR('Transformed 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YEAR('Transformed 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YEAR('Transformed 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YEAR('Transformed 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YEAR('Transformed 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YEAR('Transformed 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YEAR('Transformed 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YEAR('Transformed 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YEAR('Transformed 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YEAR('Transformed 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YEAR('Transformed 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YEAR('Transformed 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YEAR('Transformed 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YEAR('Transformed 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YEAR('Transformed 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YEAR('Transformed 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YEAR('Transformed 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YEAR('Transformed 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YEAR('Transformed 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YEAR('Transformed 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YEAR('Transformed 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YEAR('Transformed 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YEAR('Transformed 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YEAR('Transformed 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YEAR('Transformed 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YEAR('Transformed 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YEAR('Transformed 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YEAR('Transformed 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YEAR('Transformed 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YEAR('Transformed 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YEAR('Transformed 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YEAR('Transformed 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YEAR('Transformed 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YEAR('Transformed 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YEAR('Transformed 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YEAR('Transformed 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YEAR('Transformed 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YEAR('Transformed 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YEAR('Transformed 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YEAR('Transformed 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YEAR('Transformed 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YEAR('Transformed 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YEAR('Transformed 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YEAR('Transformed 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YEAR('Transformed 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YEAR('Transformed 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YEAR('Transformed 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YEAR('Transformed 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YEAR('Transformed 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YEAR('Transformed 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YEAR('Transformed 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YEAR('Transformed 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YEAR('Transformed 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YEAR('Transformed 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YEAR('Transformed 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YEAR('Transformed 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YEAR('Transformed 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YEAR('Transformed 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YEAR('Transformed 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YEAR('Transformed 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YEAR('Transformed 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YEAR('Transformed 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YEAR('Transformed 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YEAR('Transformed 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YEAR('Transformed 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YEAR('Transformed 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YEAR('Transformed 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YEAR('Transformed 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YEAR('Transformed 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YEAR('Transformed 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YEAR('Transformed 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YEAR('Transformed 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YEAR('Transformed 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YEAR('Transformed 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YEAR('Transformed 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YEAR('Transformed 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YEAR('Transformed 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YEAR('Transformed 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YEAR('Transformed 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YEAR('Transformed 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YEAR('Transformed 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YEAR('Transformed 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YEAR('Transformed 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YEAR('Transformed 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YEAR('Transformed 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YEAR('Transformed 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YEAR('Transformed 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YEAR('Transformed 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YEAR('Transformed 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YEAR('Transformed 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YEAR('Transformed 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YEAR('Transformed 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YEAR('Transformed 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YEAR('Transformed 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YEAR('Transformed 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YEAR('Transformed 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YEAR('Transformed 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YEAR('Transformed 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YEAR('Transformed 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YEAR('Transformed 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YEAR('Transformed 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YEAR('Transformed 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YEAR('Transformed 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YEAR('Transformed 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YEAR('Transformed 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YEAR('Transformed 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YEAR('Transformed 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YEAR('Transformed 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YEAR('Transformed 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YEAR('Transformed 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YEAR('Transformed 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YEAR('Transformed 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YEAR('Transformed 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YEAR('Transformed 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YEAR('Transformed 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YEAR('Transformed 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YEAR('Transformed 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YEAR('Transformed 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YEAR('Transformed 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YEAR('Transformed 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YEAR('Transformed 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YEAR('Transformed 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YEAR('Transformed 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YEAR('Transformed 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YEAR('Transformed 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YEAR('Transformed 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YEAR('Transformed 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YEAR('Transformed 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YEAR('Transformed 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YEAR('Transformed 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YEAR('Transformed 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YEAR('Transformed 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YEAR('Transformed 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YEAR('Transformed 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YEAR('Transformed 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YEAR('Transformed 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YEAR('Transformed 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YEAR('Transformed 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YEAR('Transformed 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YEAR('Transformed 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YEAR('Transformed 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YEAR('Transformed 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YEAR('Transformed 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YEAR('Transformed 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YEAR('Transformed 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YEAR('Transformed 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YEAR('Transformed 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YEAR('Transformed 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YEAR('Transformed 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YEAR('Transformed 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YEAR('Transformed 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YEAR('Transformed 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YEAR('Transformed 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YEAR('Transformed 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YEAR('Transformed 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YEAR('Transformed 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YEAR('Transformed 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YEAR('Transformed 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YEAR('Transformed 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YEAR('Transformed 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YEAR('Transformed 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YEAR('Transformed 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YEAR('Transformed 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YEAR('Transformed 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YEAR('Transformed 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YEAR('Transformed 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YEAR('Transformed 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YEAR('Transformed 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YEAR('Transformed 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YEAR('Transformed 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YEAR('Transformed 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YEAR('Transformed 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YEAR('Transformed 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YEAR('Transformed 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YEAR('Transformed 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YEAR('Transformed 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YEAR('Transformed 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YEAR('Transformed 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YEAR('Transformed 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YEAR('Transformed 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YEAR('Transformed 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YEAR('Transformed 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YEAR('Transformed 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YEAR('Transformed 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YEAR('Transformed 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YEAR('Transformed 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YEAR('Transformed 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YEAR('Transformed 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YEAR('Transformed 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YEAR('Transformed 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YEAR('Transformed 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YEAR('Transformed 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YEAR('Transformed 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YEAR('Transformed 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YEAR('Transformed 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YEAR('Transformed 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YEAR('Transformed 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YEAR('Transformed 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YEAR('Transformed 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YEAR('Transformed 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YEAR('Transformed 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YEAR('Transformed 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YEAR('Transformed 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YEAR('Transformed 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YEAR('Transformed 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YEAR('Transformed 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YEAR('Transformed 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YEAR('Transformed 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YEAR('Transformed 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YEAR('Transformed 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YEAR('Transformed 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YEAR('Transformed 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YEAR('Transformed 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YEAR('Transformed 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YEAR('Transformed 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YEAR('Transformed 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YEAR('Transformed 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YEAR('Transformed 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YEAR('Transformed 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YEAR('Transformed 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YEAR('Transformed 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YEAR('Transformed 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YEAR('Transformed 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YEAR('Transformed 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YEAR('Transformed 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YEAR('Transformed 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YEAR('Transformed 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YEAR('Transformed 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YEAR('Transformed 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YEAR('Transformed 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YEAR('Transformed 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YEAR('Transformed 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YEAR('Transformed 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YEAR('Transformed 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YEAR('Transformed 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YEAR('Transformed 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YEAR('Transformed 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YEAR('Transformed 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YEAR('Transformed 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YEAR('Transformed 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YEAR('Transformed 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YEAR('Transformed 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YEAR('Transformed 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YEAR('Transformed 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YEAR('Transformed 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YEAR('Transformed 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YEAR('Transformed 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YEAR('Transformed 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YEAR('Transformed 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YEAR('Transformed 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YEAR('Transformed 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YEAR('Transformed 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YEAR('Transformed 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YEAR('Transformed 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YEAR('Transformed 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YEAR('Transformed 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YEAR('Transformed 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YEAR('Transformed 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YEAR('Transformed 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YEAR('Transformed 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YEAR('Transformed 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YEAR('Transformed 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YEAR('Transformed 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YEAR('Transformed 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YEAR('Transformed 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YEAR('Transformed 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YEAR('Transformed 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YEAR('Transformed 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YEAR('Transformed 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YEAR('Transformed 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YEAR('Transformed 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YEAR('Transformed 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YEAR('Transformed 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YEAR('Transformed 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YEAR('Transformed 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YEAR('Transformed 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YEAR('Transformed 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YEAR('Transformed 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YEAR('Transformed 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YEAR('Transformed 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YEAR('Transformed 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YEAR('Transformed 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YEAR('Transformed 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YEAR('Transformed 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YEAR('Transformed 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YEAR('Transformed 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YEAR('Transformed 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YEAR('Transformed 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YEAR('Transformed 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YEAR('Transformed 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YEAR('Transformed 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YEAR('Transformed 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YEAR('Transformed 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YEAR('Transformed 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YEAR('Transformed 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YEAR('Transformed 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YEAR('Transformed 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YEAR('Transformed 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YEAR('Transformed 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YEAR('Transformed 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YEAR('Transformed 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YEAR('Transformed 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YEAR('Transformed 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YEAR('Transformed 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YEAR('Transformed 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YEAR('Transformed 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YEAR('Transformed 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YEAR('Transformed 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YEAR('Transformed 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YEAR('Transformed 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YEAR('Transformed 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YEAR('Transformed 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YEAR('Transformed 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YEAR('Transformed 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YEAR('Transformed 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YEAR('Transformed 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YEAR('Transformed 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YEAR('Transformed 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YEAR('Transformed 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YEAR('Transformed 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YEAR('Transformed 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YEAR('Transformed 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YEAR('Transformed 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YEAR('Transformed 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YEAR('Transformed 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YEAR('Transformed 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YEAR('Transformed 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YEAR('Transformed 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YEAR('Transformed 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YEAR('Transformed 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YEAR('Transformed 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YEAR('Transformed 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YEAR('Transformed 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YEAR('Transformed 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YEAR('Transformed 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YEAR('Transformed 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YEAR('Transformed 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YEAR('Transformed 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YEAR('Transformed 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YEAR('Transformed 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YEAR('Transformed 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YEAR('Transformed 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YEAR('Transformed 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YEAR('Transformed 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YEAR('Transformed 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YEAR('Transformed 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YEAR('Transformed 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YEAR('Transformed 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YEAR('Transformed 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YEAR('Transformed 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YEAR('Transformed 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YEAR('Transformed 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YEAR('Transformed 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YEAR('Transformed 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YEAR('Transformed 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YEAR('Transformed 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YEAR('Transformed 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YEAR('Transformed 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YEAR('Transformed 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YEAR('Transformed 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YEAR('Transformed 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YEAR('Transformed 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YEAR('Transformed 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YEAR('Transformed 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YEAR('Transformed 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YEAR('Transformed 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YEAR('Transformed 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YEAR('Transformed 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YEAR('Transformed 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YEAR('Transformed 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YEAR('Transformed 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YEAR('Transformed 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YEAR('Transformed 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YEAR('Transformed 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YEAR('Transformed 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YEAR('Transformed 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YEAR('Transformed 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YEAR('Transformed 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YEAR('Transformed 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YEAR('Transformed 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YEAR('Transformed 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YEAR('Transformed 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YEAR('Transformed 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YEAR('Transformed 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YEAR('Transformed 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YEAR('Transformed 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YEAR('Transformed 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YEAR('Transformed 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YEAR('Transformed 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YEAR('Transformed 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YEAR('Transformed 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YEAR('Transformed 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YEAR('Transformed 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YEAR('Transformed 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YEAR('Transformed 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YEAR('Transformed 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YEAR('Transformed 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YEAR('Transformed 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YEAR('Transformed 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YEAR('Transformed 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YEAR('Transformed 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YEAR('Transformed 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YEAR('Transformed 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YEAR('Transformed 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YEAR('Transformed 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YEAR('Transformed 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YEAR('Transformed 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YEAR('Transformed 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YEAR('Transformed 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YEAR('Transformed 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YEAR('Transformed 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YEAR('Transformed 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YEAR('Transformed 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YEAR('Transformed 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YEAR('Transformed 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YEAR('Transformed 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YEAR('Transformed 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YEAR('Transformed 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YEAR('Transformed 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YEAR('Transformed 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YEAR('Transformed 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YEAR('Transformed 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YEAR('Transformed 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YEAR('Transformed 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YEAR('Transformed 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YEAR('Transformed 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YEAR('Transformed 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YEAR('Transformed 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YEAR('Transformed 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YEAR('Transformed 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YEAR('Transformed 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YEAR('Transformed 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YEAR('Transformed 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YEAR('Transformed 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YEAR('Transformed 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YEAR('Transformed 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YEAR('Transformed 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YEAR('Transformed 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YEAR('Transformed 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YEAR('Transformed 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YEAR('Transformed 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YEAR('Transformed 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YEAR('Transformed 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YEAR('Transformed 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YEAR('Transformed 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YEAR('Transformed 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YEAR('Transformed 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YEAR('Transformed 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YEAR('Transformed 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YEAR('Transformed 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YEAR('Transformed 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YEAR('Transformed 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YEAR('Transformed 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YEAR('Transformed 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YEAR('Transformed 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YEAR('Transformed 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YEAR('Transformed 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YEAR('Transformed 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YEAR('Transformed 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YEAR('Transformed 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YEAR('Transformed 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YEAR('Transformed 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YEAR('Transformed 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YEAR('Transformed 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YEAR('Transformed 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YEAR('Transformed 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YEAR('Transformed 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YEAR('Transformed 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YEAR('Transformed 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YEAR('Transformed 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YEAR('Transformed 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YEAR('Transformed 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YEAR('Transformed 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YEAR('Transformed 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YEAR('Transformed 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YEAR('Transformed 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YEAR('Transformed 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YEAR('Transformed 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YEAR('Transformed 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YEAR('Transformed 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YEAR('Transformed 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YEAR('Transformed 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YEAR('Transformed 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YEAR('Transformed 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YEAR('Transformed 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YEAR('Transformed 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YEAR('Transformed 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YEAR('Transformed 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YEAR('Transformed 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YEAR('Transformed 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YEAR('Transformed 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YEAR('Transformed 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YEAR('Transformed 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YEAR('Transformed 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YEAR('Transformed 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YEAR('Transformed 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YEAR('Transformed 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YEAR('Transformed 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YEAR('Transformed 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YEAR('Transformed 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YEAR('Transformed 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YEAR('Transformed 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YEAR('Transformed 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YEAR('Transformed 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YEAR('Transformed 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YEAR('Transformed 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YEAR('Transformed 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YEAR('Transformed 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YEAR('Transformed 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YEAR('Transformed 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YEAR('Transformed 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YEAR('Transformed 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YEAR('Transformed 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YEAR('Transformed 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YEAR('Transformed 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YEAR('Transformed 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YEAR('Transformed 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YEAR('Transformed 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YEAR('Transformed 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YEAR('Transformed 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YEAR('Transformed 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YEAR('Transformed 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YEAR('Transformed 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YEAR('Transformed 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YEAR('Transformed 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YEAR('Transformed 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YEAR('Transformed 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YEAR('Transformed 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YEAR('Transformed 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YEAR('Transformed 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YEAR('Transformed 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YEAR('Transformed 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YEAR('Transformed 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YEAR('Transformed 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YEAR('Transformed 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YEAR('Transformed 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YEAR('Transformed 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YEAR('Transformed 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YEAR('Transformed 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YEAR('Transformed 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YEAR('Transformed 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YEAR('Transformed 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YEAR('Transformed 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YEAR('Transformed 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YEAR('Transformed 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YEAR('Transformed 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YEAR('Transformed 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YEAR('Transformed 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YEAR('Transformed 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YEAR('Transformed 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YEAR('Transformed 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YEAR('Transformed 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YEAR('Transformed 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YEAR('Transformed 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YEAR('Transformed 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YEAR('Transformed 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YEAR('Transformed 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YEAR('Transformed 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YEAR('Transformed 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YEAR('Transformed 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YEAR('Transformed 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YEAR('Transformed 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YEAR('Transformed 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YEAR('Transformed 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YEAR('Transformed 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YEAR('Transformed 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YEAR('Transformed 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YEAR('Transformed 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YEAR('Transformed 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YEAR('Transformed 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YEAR('Transformed 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YEAR('Transformed 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YEAR('Transformed 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YEAR('Transformed 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YEAR('Transformed 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YEAR('Transformed 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YEAR('Transformed 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YEAR('Transformed 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YEAR('Transformed 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YEAR('Transformed 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YEAR('Transformed 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YEAR('Transformed 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YEAR('Transformed 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YEAR('Transformed 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YEAR('Transformed 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YEAR('Transformed 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YEAR('Transformed 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YEAR('Transformed 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YEAR('Transformed 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YEAR('Transformed 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YEAR('Transformed 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YEAR('Transformed 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YEAR('Transformed 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YEAR('Transformed 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YEAR('Transformed 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YEAR('Transformed 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YEAR('Transformed 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YEAR('Transformed 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YEAR('Transformed 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YEAR('Transformed 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YEAR('Transformed 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YEAR('Transformed 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YEAR('Transformed 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YEAR('Transformed 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YEAR('Transformed 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YEAR('Transformed 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YEAR('Transformed 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YEAR('Transformed 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YEAR('Transformed 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YEAR('Transformed 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YEAR('Transformed 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YEAR('Transformed 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YEAR('Transformed 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YEAR('Transformed 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YEAR('Transformed 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YEAR('Transformed 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YEAR('Transformed 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YEAR('Transformed 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YEAR('Transformed 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YEAR('Transformed 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YEAR('Transformed 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YEAR('Transformed 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YEAR('Transformed 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YEAR('Transformed 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YEAR('Transformed 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YEAR('Transformed 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YEAR('Transformed 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YEAR('Transformed 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YEAR('Transformed 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YEAR('Transformed 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YEAR('Transformed 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YEAR('Transformed 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YEAR('Transformed 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YEAR('Transformed 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YEAR('Transformed 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YEAR('Transformed 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YEAR('Transformed 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YEAR('Transformed 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YEAR('Transformed 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YEAR('Transformed 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YEAR('Transformed 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YEAR('Transformed 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YEAR('Transformed 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YEAR('Transformed 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YEAR('Transformed 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YEAR('Transformed 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YEAR('Transformed 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YEAR('Transformed 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YEAR('Transformed 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YEAR('Transformed 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YEAR('Transformed 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YEAR('Transformed 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YEAR('Transformed 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YEAR('Transformed 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YEAR('Transformed 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YEAR('Transformed 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YEAR('Transformed 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YEAR('Transformed 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YEAR('Transformed 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YEAR('Transformed 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YEAR('Transformed 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YEAR('Transformed 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YEAR('Transformed 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YEAR('Transformed 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YEAR('Transformed 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YEAR('Transformed 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YEAR('Transformed 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YEAR('Transformed 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YEAR('Transformed 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YEAR('Transformed 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YEAR('Transformed 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YEAR('Transformed 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YEAR('Transformed 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YEAR('Transformed 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YEAR('Transformed 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YEAR('Transformed 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YEAR('Transformed 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YEAR('Transformed 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YEAR('Transformed 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YEAR('Transformed 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YEAR('Transformed 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YEAR('Transformed 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YEAR('Transformed 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YEAR('Transformed 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YEAR('Transformed 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YEAR('Transformed 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YEAR('Transformed 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YEAR('Transformed 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YEAR('Transformed 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YEAR('Transformed 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YEAR('Transformed 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YEAR('Transformed 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YEAR('Transformed 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YEAR('Transformed 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YEAR('Transformed 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YEAR('Transformed 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YEAR('Transformed 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YEAR('Transformed 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YEAR('Transformed 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YEAR('Transformed 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YEAR('Transformed 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YEAR('Transformed 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YEAR('Transformed 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YEAR('Transformed 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YEAR('Transformed 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YEAR('Transformed 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YEAR('Transformed 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YEAR('Transformed 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YEAR('Transformed 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YEAR('Transformed 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YEAR('Transformed 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YEAR('Transformed 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YEAR('Transformed 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YEAR('Transformed 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YEAR('Transformed 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YEAR('Transformed 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YEAR('Transformed 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YEAR('Transformed 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YEAR('Transformed 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YEAR('Transformed 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YEAR('Transformed 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YEAR('Transformed 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YEAR('Transformed 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YEAR('Transformed 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YEAR('Transformed 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YEAR('Transformed 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YEAR('Transformed 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YEAR('Transformed 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YEAR('Transformed 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YEAR('Transformed 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YEAR('Transformed 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YEAR('Transformed 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YEAR('Transformed 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YEAR('Transformed 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YEAR('Transformed 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YEAR('Transformed 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YEAR('Transformed 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YEAR('Transformed 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YEAR('Transformed 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YEAR('Transformed 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YEAR('Transformed 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YEAR('Transformed 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YEAR('Transformed 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YEAR('Transformed 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YEAR('Transformed 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YEAR('Transformed 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YEAR('Transformed 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YEAR('Transformed 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YEAR('Transformed 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YEAR('Transformed 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YEAR('Transformed 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YEAR('Transformed 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YEAR('Transformed 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YEAR('Transformed 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YEAR('Transformed 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YEAR('Transformed 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YEAR('Transformed 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YEAR('Transformed 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YEAR('Transformed 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YEAR('Transformed 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YEAR('Transformed 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YEAR('Transformed 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YEAR('Transformed 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YEAR('Transformed 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YEAR('Transformed 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YEAR('Transformed 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YEAR('Transformed 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YEAR('Transformed 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YEAR('Transformed 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YEAR('Transformed 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YEAR('Transformed 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YEAR('Transformed 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YEAR('Transformed 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YEAR('Transformed 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YEAR('Transformed 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YEAR('Transformed 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YEAR('Transformed 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YEAR('Transformed 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YEAR('Transformed 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YEAR('Transformed 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YEAR('Transformed 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YEAR('Transformed 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YEAR('Transformed 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YEAR('Transformed 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YEAR('Transformed 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YEAR('Transformed 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YEAR('Transformed 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YEAR('Transformed 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YEAR('Transformed 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YEAR('Transformed 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YEAR('Transformed 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YEAR('Transformed 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YEAR('Transformed 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YEAR('Transformed 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YEAR('Transformed 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YEAR('Transformed 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YEAR('Transformed 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YEAR('Transformed 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YEAR('Transformed 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YEAR('Transformed 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YEAR('Transformed 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YEAR('Transformed 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YEAR('Transformed 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YEAR('Transformed 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YEAR('Transformed 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YEAR('Transformed 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YEAR('Transformed 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YEAR('Transformed 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YEAR('Transformed 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YEAR('Transformed 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YEAR('Transformed 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YEAR('Transformed 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YEAR('Transformed 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YEAR('Transformed 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YEAR('Transformed 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YEAR('Transformed 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YEAR('Transformed 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YEAR('Transformed 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YEAR('Transformed 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YEAR('Transformed 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YEAR('Transformed 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YEAR('Transformed 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YEAR('Transformed 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YEAR('Transformed 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YEAR('Transformed 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YEAR('Transformed 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YEAR('Transformed 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YEAR('Transformed 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YEAR('Transformed 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YEAR('Transformed 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YEAR('Transformed 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YEAR('Transformed 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YEAR('Transformed 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YEAR('Transformed 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YEAR('Transformed 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YEAR('Transformed 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YEAR('Transformed 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YEAR('Transformed 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YEAR('Transformed 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YEAR('Transformed 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YEAR('Transformed 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YEAR('Transformed 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YEAR('Transformed 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YEAR('Transformed 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YEAR('Transformed 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YEAR('Transformed 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YEAR('Transformed 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YEAR('Transformed 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YEAR('Transformed 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YEAR('Transformed 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YEAR('Transformed 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YEAR('Transformed 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YEAR('Transformed 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YEAR('Transformed 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YEAR('Transformed 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YEAR('Transformed 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YEAR('Transformed 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YEAR('Transformed 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YEAR('Transformed 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YEAR('Transformed 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YEAR('Transformed 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YEAR('Transformed 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YEAR('Transformed 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YEAR('Transformed 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YEAR('Transformed 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YEAR('Transformed 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YEAR('Transformed 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YEAR('Transformed 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YEAR('Transformed 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YEAR('Transformed 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YEAR('Transformed 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YEAR('Transformed 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YEAR('Transformed 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YEAR('Transformed 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YEAR('Transformed 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YEAR('Transformed 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YEAR('Transformed 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YEAR('Transformed 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YEAR('Transformed 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YEAR('Transformed 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YEAR('Transformed 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YEAR('Transformed 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YEAR('Transformed 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YEAR('Transformed 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YEAR('Transformed 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YEAR('Transformed 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YEAR('Transformed 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YEAR('Transformed 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YEAR('Transformed 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YEAR('Transformed 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YEAR('Transformed 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YEAR('Transformed 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YEAR('Transformed 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YEAR('Transformed 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YEAR('Transformed 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YEAR('Transformed 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YEAR('Transformed 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YEAR('Transformed 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YEAR('Transformed 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YEAR('Transformed 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YEAR('Transformed 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YEAR('Transformed 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YEAR('Transformed 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YEAR('Transformed 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YEAR('Transformed 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YEAR('Transformed 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YEAR('Transformed 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YEAR('Transformed 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YEAR('Transformed 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YEAR('Transformed 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YEAR('Transformed 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YEAR('Transformed 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YEAR('Transformed 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YEAR('Transformed 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YEAR('Transformed 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YEAR('Transformed 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YEAR('Transformed 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YEAR('Transformed 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YEAR('Transformed 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YEAR('Transformed 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YEAR('Transformed 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YEAR('Transformed 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YEAR('Transformed 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YEAR('Transformed 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YEAR('Transformed 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YEAR('Transformed 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YEAR('Transformed 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YEAR('Transformed 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YEAR('Transformed 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YEAR('Transformed 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YEAR('Transformed 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YEAR('Transformed 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YEAR('Transformed 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YEAR('Transformed 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YEAR('Transformed 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YEAR('Transformed 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YEAR('Transformed 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YEAR('Transformed 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YEAR('Transformed 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YEAR('Transformed 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YEAR('Transformed 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YEAR('Transformed 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YEAR('Transformed 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YEAR('Transformed 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YEAR('Transformed 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YEAR('Transformed 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YEAR('Transformed 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YEAR('Transformed 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YEAR('Transformed 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YEAR('Transformed 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YEAR('Transformed 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YEAR('Transformed 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YEAR('Transformed 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YEAR('Transformed 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YEAR('Transformed 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YEAR('Transformed 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YEAR('Transformed 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YEAR('Transformed 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YEAR('Transformed 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YEAR('Transformed 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YEAR('Transformed 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YEAR('Transformed 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YEAR('Transformed 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YEAR('Transformed 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YEAR('Transformed 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YEAR('Transformed 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YEAR('Transformed 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YEAR('Transformed 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YEAR('Transformed 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YEAR('Transformed 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YEAR('Transformed 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YEAR('Transformed 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YEAR('Transformed 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YEAR('Transformed 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YEAR('Transformed 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YEAR('Transformed 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YEAR('Transformed 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YEAR('Transformed 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YEAR('Transformed 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YEAR('Transformed 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YEAR('Transformed 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YEAR('Transformed 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YEAR('Transformed 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YEAR('Transformed 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YEAR('Transformed 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YEAR('Transformed 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YEAR('Transformed 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YEAR('Transformed 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YEAR('Transformed 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YEAR('Transformed 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YEAR('Transformed 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YEAR('Transformed 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YEAR('Transformed 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YEAR('Transformed 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YEAR('Transformed 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YEAR('Transformed 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YEAR('Transformed 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YEAR('Transformed 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YEAR('Transformed 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YEAR('Transformed 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YEAR('Transformed 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YEAR('Transformed 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YEAR('Transformed 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YEAR('Transformed 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YEAR('Transformed 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YEAR('Transformed 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YEAR('Transformed 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YEAR('Transformed 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YEAR('Transformed 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YEAR('Transformed 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YEAR('Transformed 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YEAR('Transformed 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YEAR('Transformed 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YEAR('Transformed 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YEAR('Transformed 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YEAR('Transformed 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YEAR('Transformed 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YEAR('Transformed 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YEAR('Transformed 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YEAR('Transformed 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YEAR('Transformed 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YEAR('Transformed 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YEAR('Transformed 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YEAR('Transformed 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YEAR('Transformed 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YEAR('Transformed 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YEAR('Transformed 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YEAR('Transformed 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YEAR('Transformed 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YEAR('Transformed 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YEAR('Transformed 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YEAR('Transformed 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YEAR('Transformed 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YEAR('Transformed 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YEAR('Transformed 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YEAR('Transformed 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YEAR('Transformed 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YEAR('Transformed 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YEAR('Transformed 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YEAR('Transformed 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YEAR('Transformed 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YEAR('Transformed 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YEAR('Transformed 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YEAR('Transformed 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YEAR('Transformed 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YEAR('Transformed 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YEAR('Transformed 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YEAR('Transformed 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YEAR('Transformed 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YEAR('Transformed 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YEAR('Transformed 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YEAR('Transformed 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YEAR('Transformed 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YEAR('Transformed 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YEAR('Transformed 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YEAR('Transformed 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YEAR('Transformed 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YEAR('Transformed 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YEAR('Transformed 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YEAR('Transformed 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YEAR('Transformed 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YEAR('Transformed 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YEAR('Transformed 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YEAR('Transformed 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YEAR('Transformed 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YEAR('Transformed 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YEAR('Transformed 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YEAR('Transformed 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YEAR('Transformed 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YEAR('Transformed 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YEAR('Transformed 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YEAR('Transformed 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YEAR('Transformed 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YEAR('Transformed 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YEAR('Transformed 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YEAR('Transformed 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YEAR('Transformed 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YEAR('Transformed 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YEAR('Transformed 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YEAR('Transformed 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YEAR('Transformed 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YEAR('Transformed 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YEAR('Transformed 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YEAR('Transformed 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YEAR('Transformed 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YEAR('Transformed 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YEAR('Transformed 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YEAR('Transformed 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YEAR('Transformed 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YEAR('Transformed 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YEAR('Transformed 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YEAR('Transformed 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YEAR('Transformed 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YEAR('Transformed 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YEAR('Transformed 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YEAR('Transformed 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YEAR('Transformed 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YEAR('Transformed 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YEAR('Transformed 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YEAR('Transformed 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YEAR('Transformed 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YEAR('Transformed 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YEAR('Transformed 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YEAR('Transformed 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YEAR('Transformed 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YEAR('Transformed 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YEAR('Transformed 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YEAR('Transformed 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YEAR('Transformed 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YEAR('Transformed 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YEAR('Transformed 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YEAR('Transformed 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YEAR('Transformed 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YEAR('Transformed 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YEAR('Transformed 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YEAR('Transformed 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YEAR('Transformed 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YEAR('Transformed 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YEAR('Transformed 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YEAR('Transformed 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YEAR('Transformed 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YEAR('Transformed 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YEAR('Transformed 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YEAR('Transformed 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YEAR('Transformed 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YEAR('Transformed 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YEAR('Transformed 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YEAR('Transformed 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YEAR('Transformed 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YEAR('Transformed 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YEAR('Transformed 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YEAR('Transformed 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YEAR('Transformed 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YEAR('Transformed 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YEAR('Transformed 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YEAR('Transformed 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YEAR('Transformed 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YEAR('Transformed 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YEAR('Transformed 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YEAR('Transformed 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YEAR('Transformed 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YEAR('Transformed 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YEAR('Transformed 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YEAR('Transformed 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YEAR('Transformed 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YEAR('Transformed 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YEAR('Transformed 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YEAR('Transformed 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YEAR('Transformed 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YEAR('Transformed 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YEAR('Transformed 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YEAR('Transformed 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YEAR('Transformed 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YEAR('Transformed 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YEAR('Transformed 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YEAR('Transformed 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YEAR('Transformed 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YEAR('Transformed 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YEAR('Transformed 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YEAR('Transformed 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YEAR('Transformed 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YEAR('Transformed 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YEAR('Transformed 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YEAR('Transformed 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YEAR('Transformed 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YEAR('Transformed 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YEAR('Transformed 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YEAR('Transformed 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YEAR('Transformed 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YEAR('Transformed 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YEAR('Transformed 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YEAR('Transformed 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YEAR('Transformed 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YEAR('Transformed 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YEAR('Transformed 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YEAR('Transformed 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YEAR('Transformed 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YEAR('Transformed 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YEAR('Transformed 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YEAR('Transformed 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YEAR('Transformed 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YEAR('Transformed 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YEAR('Transformed 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YEAR('Transformed 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YEAR('Transformed 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YEAR('Transformed 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YEAR('Transformed 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YEAR('Transformed 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YEAR('Transformed 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YEAR('Transformed 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YEAR('Transformed 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YEAR('Transformed 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YEAR('Transformed 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YEAR('Transformed 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YEAR('Transformed 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YEAR('Transformed 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YEAR('Transformed 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YEAR('Transformed 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YEAR('Transformed 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YEAR('Transformed 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YEAR('Transformed 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YEAR('Transformed 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YEAR('Transformed 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YEAR('Transformed 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YEAR('Transformed 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YEAR('Transformed 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YEAR('Transformed 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YEAR('Transformed 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YEAR('Transformed 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YEAR('Transformed 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YEAR('Transformed 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YEAR('Transformed 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YEAR('Transformed 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YEAR('Transformed 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YEAR('Transformed 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YEAR('Transformed 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YEAR('Transformed 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YEAR('Transformed 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YEAR('Transformed 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YEAR('Transformed 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YEAR('Transformed 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YEAR('Transformed 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YEAR('Transformed 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YEAR('Transformed 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YEAR('Transformed 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YEAR('Transformed 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YEAR('Transformed 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YEAR('Transformed 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YEAR('Transformed 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YEAR('Transformed 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YEAR('Transformed 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YEAR('Transformed 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YEAR('Transformed 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YEAR('Transformed 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YEAR('Transformed 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YEAR('Transformed 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YEAR('Transformed 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YEAR('Transformed 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YEAR('Transformed 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YEAR('Transformed 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YEAR('Transformed 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YEAR('Transformed 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YEAR('Transformed 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YEAR('Transformed 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YEAR('Transformed 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YEAR('Transformed 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YEAR('Transformed 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YEAR('Transformed 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YEAR('Transformed 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YEAR('Transformed 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YEAR('Transformed 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YEAR('Transformed 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YEAR('Transformed 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YEAR('Transformed 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YEAR('Transformed 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YEAR('Transformed 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YEAR('Transformed 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YEAR('Transformed 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YEAR('Transformed 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YEAR('Transformed 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YEAR('Transformed 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YEAR('Transformed 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YEAR('Transformed 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YEAR('Transformed 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YEAR('Transformed 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YEAR('Transformed 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YEAR('Transformed 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YEAR('Transformed 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YEAR('Transformed 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YEAR('Transformed 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YEAR('Transformed 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YEAR('Transformed 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YEAR('Transformed 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YEAR('Transformed 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YEAR('Transformed 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YEAR('Transformed 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YEAR('Transformed 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YEAR('Transformed 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YEAR('Transformed 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YEAR('Transformed 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YEAR('Transformed 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YEAR('Transformed 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YEAR('Transformed 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YEAR('Transformed 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YEAR('Transformed 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YEAR('Transformed 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YEAR('Transformed 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YEAR('Transformed 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YEAR('Transformed 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YEAR('Transformed 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YEAR('Transformed 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YEAR('Transformed 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YEAR('Transformed 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YEAR('Transformed 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YEAR('Transformed 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YEAR('Transformed 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YEAR('Transformed 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YEAR('Transformed 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YEAR('Transformed 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YEAR('Transformed 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YEAR('Transformed 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YEAR('Transformed 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YEAR('Transformed 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YEAR('Transformed 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YEAR('Transformed 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YEAR('Transformed 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YEAR('Transformed 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YEAR('Transformed 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YEAR('Transformed 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YEAR('Transformed 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YEAR('Transformed 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YEAR('Transformed 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YEAR('Transformed 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YEAR('Transformed 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YEAR('Transformed 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YEAR('Transformed 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YEAR('Transformed 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YEAR('Transformed 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YEAR('Transformed 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YEAR('Transformed 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YEAR('Transformed 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YEAR('Transformed 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YEAR('Transformed 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YEAR('Transformed 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YEAR('Transformed 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YEAR('Transformed 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YEAR('Transformed 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YEAR('Transformed 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YEAR('Transformed 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YEAR('Transformed 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YEAR('Transformed 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YEAR('Transformed 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YEAR('Transformed 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YEAR('Transformed 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YEAR('Transformed 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YEAR('Transformed 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YEAR('Transformed 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YEAR('Transformed 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YEAR('Transformed 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YEAR('Transformed 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YEAR('Transformed 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YEAR('Transformed 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YEAR('Transformed 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YEAR('Transformed 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YEAR('Transformed 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YEAR('Transformed 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YEAR('Transformed 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YEAR('Transformed 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YEAR('Transformed 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YEAR('Transformed 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YEAR('Transformed 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YEAR('Transformed 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YEAR('Transformed 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YEAR('Transformed 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YEAR('Transformed 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YEAR('Transformed 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YEAR('Transformed 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YEAR('Transformed 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YEAR('Transformed 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YEAR('Transformed 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YEAR('Transformed 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YEAR('Transformed 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YEAR('Transformed 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YEAR('Transformed 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YEAR('Transformed 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YEAR('Transformed 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YEAR('Transformed 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YEAR('Transformed 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YEAR('Transformed 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YEAR('Transformed 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YEAR('Transformed 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YEAR('Transformed 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YEAR('Transformed 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YEAR('Transformed 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YEAR('Transformed 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YEAR('Transformed 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YEAR('Transformed 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YEAR('Transformed 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YEAR('Transformed 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YEAR('Transformed 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YEAR('Transformed 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YEAR('Transformed 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YEAR('Transformed 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YEAR('Transformed 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YEAR('Transformed 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YEAR('Transformed 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YEAR('Transformed 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YEAR('Transformed 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YEAR('Transformed 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YEAR('Transformed 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YEAR('Transformed 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YEAR('Transformed 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YEAR('Transformed 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YEAR('Transformed 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YEAR('Transformed 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YEAR('Transformed 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YEAR('Transformed 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YEAR('Transformed 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YEAR('Transformed 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YEAR('Transformed 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YEAR('Transformed 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YEAR('Transformed 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YEAR('Transformed 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YEAR('Transformed 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YEAR('Transformed 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YEAR('Transformed 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YEAR('Transformed 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YEAR('Transformed 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YEAR('Transformed 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YEAR('Transformed 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YEAR('Transformed 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YEAR('Transformed 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YEAR('Transformed 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YEAR('Transformed 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YEAR('Transformed 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YEAR('Transformed 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YEAR('Transformed 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YEAR('Transformed 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YEAR('Transformed 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YEAR('Transformed 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YEAR('Transformed 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YEAR('Transformed 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YEAR('Transformed 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YEAR('Transformed 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YEAR('Transformed 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YEAR('Transformed 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YEAR('Transformed 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YEAR('Transformed 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YEAR('Transformed 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YEAR('Transformed 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YEAR('Transformed 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YEAR('Transformed 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YEAR('Transformed 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YEAR('Transformed 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YEAR('Transformed 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YEAR('Transformed 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YEAR('Transformed 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YEAR('Transformed 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YEAR('Transformed 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YEAR('Transformed 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YEAR('Transformed 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YEAR('Transformed 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YEAR('Transformed 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YEAR('Transformed 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YEAR('Transformed 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YEAR('Transformed 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YEAR('Transformed 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YEAR('Transformed 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YEAR('Transformed 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YEAR('Transformed 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YEAR('Transformed 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YEAR('Transformed 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YEAR('Transformed 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YEAR('Transformed 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YEAR('Transformed 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YEAR('Transformed 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YEAR('Transformed 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YEAR('Transformed 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YEAR('Transformed 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YEAR('Transformed 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YEAR('Transformed 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YEAR('Transformed 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YEAR('Transformed 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YEAR('Transformed 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YEAR('Transformed 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YEAR('Transformed 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YEAR('Transformed 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YEAR('Transformed 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YEAR('Transformed 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YEAR('Transformed 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YEAR('Transformed 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YEAR('Transformed 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YEAR('Transformed 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YEAR('Transformed 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YEAR('Transformed 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YEAR('Transformed 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YEAR('Transformed 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YEAR('Transformed 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YEAR('Transformed 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YEAR('Transformed 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YEAR('Transformed 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YEAR('Transformed 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YEAR('Transformed 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YEAR('Transformed 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YEAR('Transformed 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YEAR('Transformed 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YEAR('Transformed 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YEAR('Transformed 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YEAR('Transformed 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YEAR('Transformed 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YEAR('Transformed 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YEAR('Transformed 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YEAR('Transformed 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YEAR('Transformed 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YEAR('Transformed 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YEAR('Transformed 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YEAR('Transformed 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YEAR('Transformed 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YEAR('Transformed 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YEAR('Transformed 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YEAR('Transformed 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YEAR('Transformed 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YEAR('Transformed 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YEAR('Transformed 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YEAR('Transformed 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YEAR('Transformed 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YEAR('Transformed 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YEAR('Transformed 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YEAR('Transformed 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YEAR('Transformed 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YEAR('Transformed 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YEAR('Transformed 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YEAR('Transformed 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YEAR('Transformed 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YEAR('Transformed 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YEAR('Transformed 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YEAR('Transformed 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YEAR('Transformed 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YEAR('Transformed 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YEAR('Transformed 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YEAR('Transformed 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YEAR('Transformed 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YEAR('Transformed 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YEAR('Transformed 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YEAR('Transformed 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YEAR('Transformed 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YEAR('Transformed 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YEAR('Transformed 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YEAR('Transformed 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YEAR('Transformed 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YEAR('Transformed 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YEAR('Transformed 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YEAR('Transformed 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YEAR('Transformed 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YEAR('Transformed 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YEAR('Transformed 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YEAR('Transformed 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YEAR('Transformed 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YEAR('Transformed 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YEAR('Transformed 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YEAR('Transformed 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YEAR('Transformed 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YEAR('Transformed 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YEAR('Transformed 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YEAR('Transformed 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YEAR('Transformed 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YEAR('Transformed 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YEAR('Transformed 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YEAR('Transformed 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YEAR('Transformed 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YEAR('Transformed 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YEAR('Transformed 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YEAR('Transformed 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YEAR('Transformed 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YEAR('Transformed 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YEAR('Transformed 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YEAR('Transformed 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YEAR('Transformed 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YEAR('Transformed 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YEAR('Transformed 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YEAR('Transformed 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YEAR('Transformed 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YEAR('Transformed 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YEAR('Transformed 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YEAR('Transformed 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YEAR('Transformed 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YEAR('Transformed 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YEAR('Transformed 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YEAR('Transformed 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YEAR('Transformed 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YEAR('Transformed 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YEAR('Transformed 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YEAR('Transformed 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YEAR('Transformed 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YEAR('Transformed 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YEAR('Transformed 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YEAR('Transformed 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YEAR('Transformed 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YEAR('Transformed 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YEAR('Transformed 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YEAR('Transformed 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YEAR('Transformed 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YEAR('Transformed 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YEAR('Transformed 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YEAR('Transformed 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YEAR('Transformed 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YEAR('Transformed 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YEAR('Transformed 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YEAR('Transformed 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YEAR('Transformed 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YEAR('Transformed 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YEAR('Transformed 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YEAR('Transformed 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YEAR('Transformed 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YEAR('Transformed 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YEAR('Transformed 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YEAR('Transformed 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YEAR('Transformed 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YEAR('Transformed 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YEAR('Transformed 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YEAR('Transformed 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YEAR('Transformed 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YEAR('Transformed 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YEAR('Transformed 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YEAR('Transformed 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YEAR('Transformed 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YEAR('Transformed 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YEAR('Transformed 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YEAR('Transformed 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YEAR('Transformed 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YEAR('Transformed 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YEAR('Transformed 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YEAR('Transformed 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YEAR('Transformed 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YEAR('Transformed 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YEAR('Transformed 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YEAR('Transformed 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YEAR('Transformed 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YEAR('Transformed 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YEAR('Transformed 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YEAR('Transformed 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YEAR('Transformed 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YEAR('Transformed 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YEAR('Transformed 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YEAR('Transformed 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YEAR('Transformed 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YEAR('Transformed 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YEAR('Transformed 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YEAR('Transformed 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YEAR('Transformed 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YEAR('Transformed 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YEAR('Transformed 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YEAR('Transformed 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YEAR('Transformed 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YEAR('Transformed 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YEAR('Transformed 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YEAR('Transformed 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YEAR('Transformed 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YEAR('Transformed 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YEAR('Transformed 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YEAR('Transformed 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YEAR('Transformed 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YEAR('Transformed 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YEAR('Transformed 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YEAR('Transformed 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YEAR('Transformed 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YEAR('Transformed 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YEAR('Transformed 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YEAR('Transformed 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YEAR('Transformed 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YEAR('Transformed 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YEAR('Transformed 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YEAR('Transformed 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YEAR('Transformed 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YEAR('Transformed 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YEAR('Transformed 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YEAR('Transformed 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YEAR('Transformed 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YEAR('Transformed 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YEAR('Transformed 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YEAR('Transformed 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YEAR('Transformed 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YEAR('Transformed 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YEAR('Transformed 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YEAR('Transformed 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YEAR('Transformed 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YEAR('Transformed 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YEAR('Transformed 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YEAR('Transformed 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YEAR('Transformed 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YEAR('Transformed 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YEAR('Transformed 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YEAR('Transformed 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YEAR('Transformed 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YEAR('Transformed 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YEAR('Transformed 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YEAR('Transformed 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YEAR('Transformed 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YEAR('Transformed 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YEAR('Transformed 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YEAR('Transformed 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YEAR('Transformed 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YEAR('Transformed 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YEAR('Transformed 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YEAR('Transformed 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YEAR('Transformed 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YEAR('Transformed 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YEAR('Transformed 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YEAR('Transformed 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YEAR('Transformed 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YEAR('Transformed 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YEAR('Transformed 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YEAR('Transformed 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YEAR('Transformed 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YEAR('Transformed 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YEAR('Transformed 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YEAR('Transformed 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YEAR('Transformed 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YEAR('Transformed 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YEAR('Transformed 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YEAR('Transformed 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YEAR('Transformed 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YEAR('Transformed 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YEAR('Transformed 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YEAR('Transformed 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YEAR('Transformed 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YEAR('Transformed 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YEAR('Transformed 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YEAR('Transformed 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YEAR('Transformed 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YEAR('Transformed 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YEAR('Transformed 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YEAR('Transformed 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YEAR('Transformed 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YEAR('Transformed 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YEAR('Transformed 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YEAR('Transformed 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YEAR('Transformed 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YEAR('Transformed 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YEAR('Transformed 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YEAR('Transformed 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YEAR('Transformed 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YEAR('Transformed 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YEAR('Transformed 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YEAR('Transformed 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YEAR('Transformed 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YEAR('Transformed 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YEAR('Transformed 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YEAR('Transformed 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YEAR('Transformed 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YEAR('Transformed 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YEAR('Transformed 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YEAR('Transformed 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YEAR('Transformed 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YEAR('Transformed 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YEAR('Transformed 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YEAR('Transformed 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YEAR('Transformed 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YEAR('Transformed 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YEAR('Transformed 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YEAR('Transformed 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YEAR('Transformed 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YEAR('Transformed 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YEAR('Transformed 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YEAR('Transformed 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YEAR('Transformed 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YEAR('Transformed 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YEAR('Transformed 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YEAR('Transformed 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YEAR('Transformed 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YEAR('Transformed 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YEAR('Transformed 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YEAR('Transformed 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YEAR('Transformed 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YEAR('Transformed 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YEAR('Transformed 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YEAR('Transformed 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YEAR('Transformed 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YEAR('Transformed 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YEAR('Transformed 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YEAR('Transformed 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YEAR('Transformed 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YEAR('Transformed 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YEAR('Transformed 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YEAR('Transformed 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YEAR('Transformed 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YEAR('Transformed 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YEAR('Transformed 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YEAR('Transformed 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YEAR('Transformed 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YEAR('Transformed 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YEAR('Transformed 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YEAR('Transformed 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YEAR('Transformed 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YEAR('Transformed 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YEAR('Transformed 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YEAR('Transformed 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YEAR('Transformed 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YEAR('Transformed 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YEAR('Transformed 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YEAR('Transformed 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YEAR('Transformed 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YEAR('Transformed 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YEAR('Transformed 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YEAR('Transformed 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YEAR('Transformed 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YEAR('Transformed 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YEAR('Transformed 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YEAR('Transformed 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YEAR('Transformed 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YEAR('Transformed 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YEAR('Transformed 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YEAR('Transformed 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YEAR('Transformed 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YEAR('Transformed 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YEAR('Transformed 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YEAR('Transformed 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YEAR('Transformed 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YEAR('Transformed 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YEAR('Transformed 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YEAR('Transformed 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YEAR('Transformed 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YEAR('Transformed 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YEAR('Transformed 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YEAR('Transformed 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YEAR('Transformed 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YEAR('Transformed 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YEAR('Transformed 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YEAR('Transformed 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YEAR('Transformed 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YEAR('Transformed 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YEAR('Transformed 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YEAR('Transformed 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YEAR('Transformed 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YEAR('Transformed 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YEAR('Transformed 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YEAR('Transformed 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YEAR('Transformed 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YEAR('Transformed 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YEAR('Transformed 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YEAR('Transformed 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YEAR('Transformed 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YEAR('Transformed 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YEAR('Transformed 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YEAR('Transformed 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YEAR('Transformed 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YEAR('Transformed 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YEAR('Transformed 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YEAR('Transformed 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YEAR('Transformed 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YEAR('Transformed 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YEAR('Transformed 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YEAR('Transformed 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YEAR('Transformed 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YEAR('Transformed 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YEAR('Transformed 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YEAR('Transformed 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YEAR('Transformed 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YEAR('Transformed 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YEAR('Transformed 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YEAR('Transformed 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YEAR('Transformed 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YEAR('Transformed 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YEAR('Transformed 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YEAR('Transformed 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YEAR('Transformed 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YEAR('Transformed 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YEAR('Transformed 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YEAR('Transformed 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YEAR('Transformed 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YEAR('Transformed 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YEAR('Transformed 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YEAR('Transformed 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YEAR('Transformed 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YEAR('Transformed 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YEAR('Transformed 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YEAR('Transformed 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YEAR('Transformed 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YEAR('Transformed 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YEAR('Transformed 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YEAR('Transformed 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YEAR('Transformed 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YEAR('Transformed 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YEAR('Transformed 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YEAR('Transformed 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YEAR('Transformed 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YEAR('Transformed 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YEAR('Transformed 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YEAR('Transformed 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YEAR('Transformed 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YEAR('Transformed 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YEAR('Transformed 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YEAR('Transformed 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YEAR('Transformed 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YEAR('Transformed 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YEAR('Transformed 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YEAR('Transformed 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YEAR('Transformed 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YEAR('Transformed 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YEAR('Transformed 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YEAR('Transformed 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YEAR('Transformed 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YEAR('Transformed 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YEAR('Transformed 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YEAR('Transformed 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YEAR('Transformed 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YEAR('Transformed 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YEAR('Transformed 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YEAR('Transformed 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YEAR('Transformed 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YEAR('Transformed 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YEAR('Transformed 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YEAR('Transformed 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YEAR('Transformed 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YEAR('Transformed 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YEAR('Transformed 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YEAR('Transformed 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YEAR('Transformed 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YEAR('Transformed 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YEAR('Transformed 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YEAR('Transformed 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YEAR('Transformed 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YEAR('Transformed 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YEAR('Transformed 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YEAR('Transformed 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YEAR('Transformed 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YEAR('Transformed 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YEAR('Transformed 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YEAR('Transformed 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YEAR('Transformed 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YEAR('Transformed 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YEAR('Transformed 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YEAR('Transformed 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YEAR('Transformed 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YEAR('Transformed 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YEAR('Transformed 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YEAR('Transformed 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YEAR('Transformed 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YEAR('Transformed 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YEAR('Transformed 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YEAR('Transformed 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YEAR('Transformed 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YEAR('Transformed 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YEAR('Transformed 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YEAR('Transformed 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YEAR('Transformed 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YEAR('Transformed 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YEAR('Transformed 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YEAR('Transformed 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YEAR('Transformed 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YEAR('Transformed 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YEAR('Transformed 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YEAR('Transformed 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YEAR('Transformed 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YEAR('Transformed 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YEAR('Transformed 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YEAR('Transformed 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YEAR('Transformed 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YEAR('Transformed 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YEAR('Transformed 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YEAR('Transformed 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YEAR('Transformed 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YEAR('Transformed 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YEAR('Transformed 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YEAR('Transformed 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YEAR('Transformed 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YEAR('Transformed 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YEAR('Transformed 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YEAR('Transformed 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YEAR('Transformed 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YEAR('Transformed 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YEAR('Transformed 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YEAR('Transformed 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YEAR('Transformed 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YEAR('Transformed 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YEAR('Transformed 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YEAR('Transformed 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YEAR('Transformed 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YEAR('Transformed 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YEAR('Transformed 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YEAR('Transformed 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YEAR('Transformed 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YEAR('Transformed 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YEAR('Transformed 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YEAR('Transformed 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YEAR('Transformed 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YEAR('Transformed 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YEAR('Transformed 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YEAR('Transformed 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YEAR('Transformed 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YEAR('Transformed 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YEAR('Transformed 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YEAR('Transformed 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YEAR('Transformed 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YEAR('Transformed 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YEAR('Transformed 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YEAR('Transformed 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YEAR('Transformed 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YEAR('Transformed 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YEAR('Transformed 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YEAR('Transformed 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YEAR('Transformed 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YEAR('Transformed 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YEAR('Transformed 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YEAR('Transformed 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YEAR('Transformed 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YEAR('Transformed 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YEAR('Transformed 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YEAR('Transformed 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YEAR('Transformed 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YEAR('Transformed 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YEAR('Transformed 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YEAR('Transformed 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YEAR('Transformed 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YEAR('Transformed 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YEAR('Transformed 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YEAR('Transformed 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YEAR('Transformed 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YEAR('Transformed 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YEAR('Transformed 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YEAR('Transformed 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YEAR('Transformed 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YEAR('Transformed 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YEAR('Transformed 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YEAR('Transformed 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YEAR('Transformed 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YEAR('Transformed 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YEAR('Transformed 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YEAR('Transformed 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YEAR('Transformed 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YEAR('Transformed 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YEAR('Transformed 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YEAR('Transformed 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YEAR('Transformed 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YEAR('Transformed 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YEAR('Transformed 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YEAR('Transformed 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YEAR('Transformed 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YEAR('Transformed 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YEAR('Transformed 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YEAR('Transformed 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YEAR('Transformed 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YEAR('Transformed 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YEAR('Transformed 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YEAR('Transformed 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YEAR('Transformed 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YEAR('Transformed 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YEAR('Transformed 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YEAR('Transformed 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YEAR('Transformed 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YEAR('Transformed 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YEAR('Transformed 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YEAR('Transformed 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YEAR('Transformed 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YEAR('Transformed 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YEAR('Transformed 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YEAR('Transformed 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YEAR('Transformed 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YEAR('Transformed 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YEAR('Transformed 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YEAR('Transformed 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YEAR('Transformed 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YEAR('Transformed 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YEAR('Transformed 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YEAR('Transformed 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YEAR('Transformed 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YEAR('Transformed 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YEAR('Transformed 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YEAR('Transformed 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YEAR('Transformed 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YEAR('Transformed 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YEAR('Transformed 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YEAR('Transformed 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YEAR('Transformed 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YEAR('Transformed 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YEAR('Transformed 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YEAR('Transformed 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YEAR('Transformed 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YEAR('Transformed 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YEAR('Transformed 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YEAR('Transformed 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YEAR('Transformed 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YEAR('Transformed 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YEAR('Transformed 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YEAR('Transformed 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YEAR('Transformed 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YEAR('Transformed 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YEAR('Transformed 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YEAR('Transformed 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YEAR('Transformed 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YEAR('Transformed 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YEAR('Transformed 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YEAR('Transformed 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YEAR('Transformed 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YEAR('Transformed 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YEAR('Transformed 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YEAR('Transformed 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YEAR('Transformed 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YEAR('Transformed 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YEAR('Transformed 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YEAR('Transformed 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YEAR('Transformed 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YEAR('Transformed 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YEAR('Transformed 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YEAR('Transformed 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YEAR('Transformed 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YEAR('Transformed 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YEAR('Transformed 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YEAR('Transformed 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YEAR('Transformed 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YEAR('Transformed 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YEAR('Transformed 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YEAR('Transformed 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YEAR('Transformed 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YEAR('Transformed 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YEAR('Transformed 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YEAR('Transformed 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YEAR('Transformed 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YEAR('Transformed 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YEAR('Transformed 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YEAR('Transformed 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YEAR('Transformed 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YEAR('Transformed 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YEAR('Transformed 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YEAR('Transformed 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YEAR('Transformed 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YEAR('Transformed 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YEAR('Transformed 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YEAR('Transformed 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YEAR('Transformed 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YEAR('Transformed 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YEAR('Transformed 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YEAR('Transformed 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YEAR('Transformed 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YEAR('Transformed 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YEAR('Transformed 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YEAR('Transformed 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YEAR('Transformed 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YEAR('Transformed 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YEAR('Transformed 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YEAR('Transformed 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YEAR('Transformed 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YEAR('Transformed 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YEAR('Transformed 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YEAR('Transformed 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YEAR('Transformed 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YEAR('Transformed 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YEAR('Transformed 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YEAR('Transformed 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YEAR('Transformed 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YEAR('Transformed 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YEAR('Transformed 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YEAR('Transformed 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YEAR('Transformed 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YEAR('Transformed 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YEAR('Transformed 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YEAR('Transformed 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YEAR('Transformed 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YEAR('Transformed 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YEAR('Transformed 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YEAR('Transformed 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YEAR('Transformed 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YEAR('Transformed 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YEAR('Transformed 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YEAR('Transformed 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YEAR('Transformed 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YEAR('Transformed 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YEAR('Transformed 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YEAR('Transformed 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YEAR('Transformed 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YEAR('Transformed 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YEAR('Transformed 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YEAR('Transformed 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YEAR('Transformed 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YEAR('Transformed 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YEAR('Transformed 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YEAR('Transformed 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YEAR('Transformed 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YEAR('Transformed 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YEAR('Transformed 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YEAR('Transformed 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YEAR('Transformed 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YEAR('Transformed 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YEAR('Transformed 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YEAR('Transformed 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YEAR('Transformed 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YEAR('Transformed 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YEAR('Transformed 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YEAR('Transformed 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YEAR('Transformed 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YEAR('Transformed 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YEAR('Transformed 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YEAR('Transformed 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YEAR('Transformed 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YEAR('Transformed 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YEAR('Transformed 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YEAR('Transformed 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YEAR('Transformed 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YEAR('Transformed 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YEAR('Transformed 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YEAR('Transformed 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YEAR('Transformed 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YEAR('Transformed 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YEAR('Transformed 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YEAR('Transformed 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YEAR('Transformed 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YEAR('Transformed 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YEAR('Transformed 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YEAR('Transformed 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YEAR('Transformed 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YEAR('Transformed 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YEAR('Transformed 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YEAR('Transformed 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YEAR('Transformed 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YEAR('Transformed 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YEAR('Transformed 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YEAR('Transformed 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YEAR('Transformed 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YEAR('Transformed 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YEAR('Transformed 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YEAR('Transformed 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YEAR('Transformed 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YEAR('Transformed 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YEAR('Transformed 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YEAR('Transformed 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YEAR('Transformed 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YEAR('Transformed 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YEAR('Transformed 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YEAR('Transformed 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YEAR('Transformed 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YEAR('Transformed 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YEAR('Transformed 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YEAR('Transformed 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YEAR('Transformed 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YEAR('Transformed 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YEAR('Transformed 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YEAR('Transformed 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YEAR('Transformed 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YEAR('Transformed 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YEAR('Transformed 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YEAR('Transformed 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YEAR('Transformed 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YEAR('Transformed 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YEAR('Transformed 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YEAR('Transformed 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YEAR('Transformed 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YEAR('Transformed 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YEAR('Transformed 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YEAR('Transformed 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YEAR('Transformed 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YEAR('Transformed 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YEAR('Transformed 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YEAR('Transformed 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YEAR('Transformed 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YEAR('Transformed 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YEAR('Transformed 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YEAR('Transformed 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YEAR('Transformed 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YEAR('Transformed 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YEAR('Transformed 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YEAR('Transformed 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YEAR('Transformed 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YEAR('Transformed 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YEAR('Transformed 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YEAR('Transformed 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YEAR('Transformed 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YEAR('Transformed 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YEAR('Transformed 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YEAR('Transformed 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YEAR('Transformed 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YEAR('Transformed 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YEAR('Transformed 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YEAR('Transformed 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YEAR('Transformed 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YEAR('Transformed 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YEAR('Transformed 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YEAR('Transformed 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YEAR('Transformed 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YEAR('Transformed 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YEAR('Transformed 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YEAR('Transformed 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YEAR('Transformed 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YEAR('Transformed 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YEAR('Transformed 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YEAR('Transformed 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YEAR('Transformed 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YEAR('Transformed 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YEAR('Transformed 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YEAR('Transformed 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YEAR('Transformed 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YEAR('Transformed 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YEAR('Transformed 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YEAR('Transformed 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YEAR('Transformed 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YEAR('Transformed 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YEAR('Transformed 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YEAR('Transformed 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YEAR('Transformed 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YEAR('Transformed 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YEAR('Transformed 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YEAR('Transformed 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YEAR('Transformed 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YEAR('Transformed 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YEAR('Transformed 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YEAR('Transformed 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YEAR('Transformed 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YEAR('Transformed 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YEAR('Transformed 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YEAR('Transformed 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YEAR('Transformed 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YEAR('Transformed 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YEAR('Transformed 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YEAR('Transformed 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YEAR('Transformed 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YEAR('Transformed 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YEAR('Transformed 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YEAR('Transformed 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YEAR('Transformed 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YEAR('Transformed 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YEAR('Transformed 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YEAR('Transformed 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YEAR('Transformed 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YEAR('Transformed 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YEAR('Transformed 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YEAR('Transformed 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YEAR('Transformed 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YEAR('Transformed 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YEAR('Transformed 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YEAR('Transformed 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YEAR('Transformed 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YEAR('Transformed 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YEAR('Transformed 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YEAR('Transformed 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YEAR('Transformed 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YEAR('Transformed 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YEAR('Transformed 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YEAR('Transformed 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YEAR('Transformed 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YEAR('Transformed 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YEAR('Transformed 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YEAR('Transformed 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YEAR('Transformed 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YEAR('Transformed 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YEAR('Transformed 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YEAR('Transformed 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YEAR('Transformed 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YEAR('Transformed 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YEAR('Transformed 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YEAR('Transformed 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YEAR('Transformed 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YEAR('Transformed 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YEAR('Transformed 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YEAR('Transformed 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YEAR('Transformed 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YEAR('Transformed 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YEAR('Transformed 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YEAR('Transformed 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YEAR('Transformed 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YEAR('Transformed 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YEAR('Transformed 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YEAR('Transformed 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YEAR('Transformed 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YEAR('Transformed 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YEAR('Transformed 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YEAR('Transformed 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YEAR('Transformed 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YEAR('Transformed 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YEAR('Transformed 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YEAR('Transformed 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YEAR('Transformed 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YEAR('Transformed 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YEAR('Transformed 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YEAR('Transformed 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YEAR('Transformed 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YEAR('Transformed 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YEAR('Transformed 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YEAR('Transformed 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YEAR('Transformed 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YEAR('Transformed 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YEAR('Transformed 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YEAR('Transformed 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YEAR('Transformed 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YEAR('Transformed 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YEAR('Transformed 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YEAR('Transformed 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YEAR('Transformed 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YEAR('Transformed 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YEAR('Transformed 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YEAR('Transformed 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YEAR('Transformed 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YEAR('Transformed 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YEAR('Transformed 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YEAR('Transformed 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YEAR('Transformed 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YEAR('Transformed 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YEAR('Transformed 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YEAR('Transformed 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YEAR('Transformed 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YEAR('Transformed 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YEAR('Transformed 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YEAR('Transformed 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YEAR('Transformed 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YEAR('Transformed 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YEAR('Transformed 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YEAR('Transformed 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YEAR('Transformed 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YEAR('Transformed 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YEAR('Transformed 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YEAR('Transformed 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YEAR('Transformed 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YEAR('Transformed 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YEAR('Transformed 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YEAR('Transformed 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YEAR('Transformed 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YEAR('Transformed 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YEAR('Transformed 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YEAR('Transformed 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YEAR('Transformed 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YEAR('Transformed 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YEAR('Transformed 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YEAR('Transformed 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YEAR('Transformed 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YEAR('Transformed 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YEAR('Transformed 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YEAR('Transformed 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YEAR('Transformed 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YEAR('Transformed 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YEAR('Transformed 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YEAR('Transformed 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YEAR('Transformed 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YEAR('Transformed 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YEAR('Transformed 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YEAR('Transformed 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YEAR('Transformed 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YEAR('Transformed 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YEAR('Transformed 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YEAR('Transformed 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YEAR('Transformed 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YEAR('Transformed 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YEAR('Transformed 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YEAR('Transformed 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YEAR('Transformed 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YEAR('Transformed 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YEAR('Transformed 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YEAR('Transformed 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YEAR('Transformed 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YEAR('Transformed 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YEAR('Transformed 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YEAR('Transformed 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YEAR('Transformed 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YEAR('Transformed 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YEAR('Transformed 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YEAR('Transformed 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YEAR('Transformed 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YEAR('Transformed 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YEAR('Transformed 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YEAR('Transformed 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YEAR('Transformed 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YEAR('Transformed 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YEAR('Transformed 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YEAR('Transformed 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YEAR('Transformed 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YEAR('Transformed 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YEAR('Transformed 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YEAR('Transformed 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YEAR('Transformed 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YEAR('Transformed 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YEAR('Transformed 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YEAR('Transformed 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YEAR('Transformed 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YEAR('Transformed 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YEAR('Transformed 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YEAR('Transformed 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YEAR('Transformed 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YEAR('Transformed 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YEAR('Transformed 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YEAR('Transformed 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YEAR('Transformed 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YEAR('Transformed 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YEAR('Transformed 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YEAR('Transformed 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YEAR('Transformed 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YEAR('Transformed 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YEAR('Transformed 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YEAR('Transformed 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YEAR('Transformed 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YEAR('Transformed 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YEAR('Transformed 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YEAR('Transformed 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YEAR('Transformed 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YEAR('Transformed 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YEAR('Transformed 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YEAR('Transformed 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YEAR('Transformed 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YEAR('Transformed 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YEAR('Transformed 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YEAR('Transformed 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YEAR('Transformed 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YEAR('Transformed 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YEAR('Transformed 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YEAR('Transformed 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YEAR('Transformed 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YEAR('Transformed 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YEAR('Transformed 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YEAR('Transformed 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YEAR('Transformed 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YEAR('Transformed 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YEAR('Transformed 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YEAR('Transformed 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YEAR('Transformed 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YEAR('Transformed 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YEAR('Transformed 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YEAR('Transformed 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YEAR('Transformed 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YEAR('Transformed 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YEAR('Transformed 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YEAR('Transformed 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YEAR('Transformed 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YEAR('Transformed 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YEAR('Transformed 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YEAR('Transformed 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YEAR('Transformed 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YEAR('Transformed 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YEAR('Transformed 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YEAR('Transformed 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YEAR('Transformed 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YEAR('Transformed 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YEAR('Transformed 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YEAR('Transformed 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YEAR('Transformed 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YEAR('Transformed 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YEAR('Transformed 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YEAR('Transformed 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YEAR('Transformed 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YEAR('Transformed 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YEAR('Transformed 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YEAR('Transformed 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YEAR('Transformed 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YEAR('Transformed 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YEAR('Transformed 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YEAR('Transformed 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YEAR('Transformed 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YEAR('Transformed 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YEAR('Transformed 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YEAR('Transformed 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YEAR('Transformed 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YEAR('Transformed 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YEAR('Transformed 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YEAR('Transformed 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YEAR('Transformed 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YEAR('Transformed 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YEAR('Transformed 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YEAR('Transformed 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YEAR('Transformed 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YEAR('Transformed 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YEAR('Transformed 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YEAR('Transformed 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YEAR('Transformed 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YEAR('Transformed 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YEAR('Transformed 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YEAR('Transformed 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YEAR('Transformed 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YEAR('Transformed 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YEAR('Transformed 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YEAR('Transformed 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YEAR('Transformed 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YEAR('Transformed 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YEAR('Transformed 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YEAR('Transformed 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YEAR('Transformed 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YEAR('Transformed 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YEAR('Transformed 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YEAR('Transformed 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YEAR('Transformed 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YEAR('Transformed 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YEAR('Transformed 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YEAR('Transformed 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YEAR('Transformed 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YEAR('Transformed 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YEAR('Transformed 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YEAR('Transformed 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YEAR('Transformed 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YEAR('Transformed 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YEAR('Transformed 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YEAR('Transformed 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YEAR('Transformed 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YEAR('Transformed 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YEAR('Transformed 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YEAR('Transformed 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YEAR('Transformed 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YEAR('Transformed 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YEAR('Transformed 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YEAR('Transformed 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YEAR('Transformed 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YEAR('Transformed 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YEAR('Transformed 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YEAR('Transformed 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YEAR('Transformed 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YEAR('Transformed 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YEAR('Transformed 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YEAR('Transformed 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YEAR('Transformed 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YEAR('Transformed 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YEAR('Transformed 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YEAR('Transformed 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YEAR('Transformed 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YEAR('Transformed 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YEAR('Transformed 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YEAR('Transformed 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YEAR('Transformed 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YEAR('Transformed 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YEAR('Transformed 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YEAR('Transformed 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YEAR('Transformed 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YEAR('Transformed 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YEAR('Transformed 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YEAR('Transformed 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YEAR('Transformed 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YEAR('Transformed 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YEAR('Transformed 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YEAR('Transformed 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YEAR('Transformed 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YEAR('Transformed 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YEAR('Transformed 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YEAR('Transformed 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YEAR('Transformed 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YEAR('Transformed 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YEAR('Transformed 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YEAR('Transformed 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YEAR('Transformed 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YEAR('Transformed 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YEAR('Transformed 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YEAR('Transformed 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YEAR('Transformed 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YEAR('Transformed 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YEAR('Transformed 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YEAR('Transformed 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YEAR('Transformed 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YEAR('Transformed 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YEAR('Transformed 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YEAR('Transformed 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YEAR('Transformed 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YEAR('Transformed 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YEAR('Transformed 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YEAR('Transformed 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YEAR('Transformed 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YEAR('Transformed 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YEAR('Transformed 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YEAR('Transformed 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YEAR('Transformed 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YEAR('Transformed 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YEAR('Transformed 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YEAR('Transformed 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YEAR('Transformed 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YEAR('Transformed 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YEAR('Transformed 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YEAR('Transformed 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YEAR('Transformed 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YEAR('Transformed 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YEAR('Transformed 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YEAR('Transformed 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YEAR('Transformed 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YEAR('Transformed 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YEAR('Transformed 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YEAR('Transformed 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YEAR('Transformed 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YEAR('Transformed 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YEAR('Transformed 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YEAR('Transformed 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YEAR('Transformed 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YEAR('Transformed 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YEAR('Transformed 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YEAR('Transformed 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YEAR('Transformed 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YEAR('Transformed 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YEAR('Transformed 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YEAR('Transformed 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YEAR('Transformed 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YEAR('Transformed 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YEAR('Transformed 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YEAR('Transformed 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YEAR('Transformed 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YEAR('Transformed 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YEAR('Transformed 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YEAR('Transformed 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YEAR('Transformed 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YEAR('Transformed 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YEAR('Transformed 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YEAR('Transformed 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YEAR('Transformed 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YEAR('Transformed 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YEAR('Transformed 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YEAR('Transformed 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YEAR('Transformed 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YEAR('Transformed 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YEAR('Transformed 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YEAR('Transformed 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YEAR('Transformed 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YEAR('Transformed 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YEAR('Transformed 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YEAR('Transformed 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YEAR('Transformed 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YEAR('Transformed 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YEAR('Transformed 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YEAR('Transformed 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YEAR('Transformed 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YEAR('Transformed 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YEAR('Transformed 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YEAR('Transformed 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YEAR('Transformed 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YEAR('Transformed 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YEAR('Transformed 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YEAR('Transformed 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YEAR('Transformed 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YEAR('Transformed 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YEAR('Transformed 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YEAR('Transformed 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YEAR('Transformed 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YEAR('Transformed 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YEAR('Transformed 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YEAR('Transformed 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YEAR('Transformed 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YEAR('Transformed 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YEAR('Transformed 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YEAR('Transformed 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YEAR('Transformed 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YEAR('Transformed 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YEAR('Transformed 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YEAR('Transformed 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YEAR('Transformed 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YEAR('Transformed 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YEAR('Transformed 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YEAR('Transformed 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YEAR('Transformed 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YEAR('Transformed 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YEAR('Transformed 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YEAR('Transformed 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YEAR('Transformed 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YEAR('Transformed 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YEAR('Transformed 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YEAR('Transformed 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YEAR('Transformed 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YEAR('Transformed 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YEAR('Transformed 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YEAR('Transformed 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YEAR('Transformed 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YEAR('Transformed 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YEAR('Transformed 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YEAR('Transformed 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YEAR('Transformed 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YEAR('Transformed 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YEAR('Transformed 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YEAR('Transformed 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YEAR('Transformed 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YEAR('Transformed 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YEAR('Transformed 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YEAR('Transformed 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YEAR('Transformed 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YEAR('Transformed 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YEAR('Transformed 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YEAR('Transformed 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YEAR('Transformed 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YEAR('Transformed 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YEAR('Transformed 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YEAR('Transformed 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YEAR('Transformed 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YEAR('Transformed 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YEAR('Transformed 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YEAR('Transformed 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YEAR('Transformed 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YEAR('Transformed 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YEAR('Transformed 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YEAR('Transformed 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YEAR('Transformed 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YEAR('Transformed 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YEAR('Transformed 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YEAR('Transformed 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YEAR('Transformed 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YEAR('Transformed 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YEAR('Transformed 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YEAR('Transformed 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YEAR('Transformed 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YEAR('Transformed 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YEAR('Transformed 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YEAR('Transformed 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YEAR('Transformed 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YEAR('Transformed 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YEAR('Transformed 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YEAR('Transformed 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YEAR('Transformed 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YEAR('Transformed 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YEAR('Transformed 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YEAR('Transformed 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YEAR('Transformed 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YEAR('Transformed 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YEAR('Transformed 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YEAR('Transformed 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YEAR('Transformed 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YEAR('Transformed 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YEAR('Transformed 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YEAR('Transformed 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YEAR('Transformed 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YEAR('Transformed 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YEAR('Transformed 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YEAR('Transformed 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YEAR('Transformed 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YEAR('Transformed 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YEAR('Transformed 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YEAR('Transformed 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YEAR('Transformed 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YEAR('Transformed 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YEAR('Transformed 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YEAR('Transformed 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YEAR('Transformed 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YEAR('Transformed 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YEAR('Transformed 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YEAR('Transformed 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YEAR('Transformed 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YEAR('Transformed 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YEAR('Transformed 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YEAR('Transformed 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YEAR('Transformed 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YEAR('Transformed 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YEAR('Transformed 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YEAR('Transformed 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YEAR('Transformed 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YEAR('Transformed 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YEAR('Transformed 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YEAR('Transformed 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YEAR('Transformed 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YEAR('Transformed 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YEAR('Transformed 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YEAR('Transformed 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YEAR('Transformed 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YEAR('Transformed 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YEAR('Transformed 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YEAR('Transformed 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YEAR('Transformed 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YEAR('Transformed 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YEAR('Transformed 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YEAR('Transformed 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YEAR('Transformed 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YEAR('Transformed 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YEAR('Transformed 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YEAR('Transformed 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YEAR('Transformed 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YEAR('Transformed 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YEAR('Transformed 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YEAR('Transformed 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YEAR('Transformed 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YEAR('Transformed 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YEAR('Transformed 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YEAR('Transformed 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YEAR('Transformed 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YEAR('Transformed 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YEAR('Transformed 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YEAR('Transformed 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YEAR('Transformed 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YEAR('Transformed 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YEAR('Transformed 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YEAR('Transformed 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YEAR('Transformed 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YEAR('Transformed 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YEAR('Transformed 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YEAR('Transformed 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YEAR('Transformed 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YEAR('Transformed 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YEAR('Transformed 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YEAR('Transformed 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YEAR('Transformed 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YEAR('Transformed 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YEAR('Transformed 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YEAR('Transformed 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YEAR('Transformed 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YEAR('Transformed 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YEAR('Transformed 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YEAR('Transformed 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YEAR('Transformed 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YEAR('Transformed 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YEAR('Transformed 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YEAR('Transformed 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YEAR('Transformed 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YEAR('Transformed 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YEAR('Transformed 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YEAR('Transformed 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YEAR('Transformed 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YEAR('Transformed 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YEAR('Transformed 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YEAR('Transformed 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YEAR('Transformed 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YEAR('Transformed 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YEAR('Transformed 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YEAR('Transformed 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YEAR('Transformed 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YEAR('Transformed 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YEAR('Transformed 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YEAR('Transformed 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YEAR('Transformed 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YEAR('Transformed 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YEAR('Transformed 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YEAR('Transformed 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YEAR('Transformed 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YEAR('Transformed 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YEAR('Transformed 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YEAR('Transformed 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YEAR('Transformed 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YEAR('Transformed 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YEAR('Transformed 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YEAR('Transformed 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YEAR('Transformed 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YEAR('Transformed 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YEAR('Transformed 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YEAR('Transformed 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YEAR('Transformed 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YEAR('Transformed 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YEAR('Transformed 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YEAR('Transformed 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YEAR('Transformed 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YEAR('Transformed 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YEAR('Transformed 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YEAR('Transformed 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YEAR('Transformed 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YEAR('Transformed 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YEAR('Transformed 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YEAR('Transformed 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YEAR('Transformed 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YEAR('Transformed 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YEAR('Transformed 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YEAR('Transformed 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YEAR('Transformed 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YEAR('Transformed 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YEAR('Transformed 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YEAR('Transformed 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YEAR('Transformed 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YEAR('Transformed 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YEAR('Transformed 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YEAR('Transformed 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YEAR('Transformed 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YEAR('Transformed 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YEAR('Transformed 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YEAR('Transformed 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YEAR('Transformed 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YEAR('Transformed 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YEAR('Transformed 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YEAR('Transformed 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YEAR('Transformed 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YEAR('Transformed 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YEAR('Transformed 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YEAR('Transformed 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YEAR('Transformed 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YEAR('Transformed 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YEAR('Transformed 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YEAR('Transformed 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YEAR('Transformed 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YEAR('Transformed 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YEAR('Transformed 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YEAR('Transformed 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YEAR('Transformed 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YEAR('Transformed 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YEAR('Transformed 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YEAR('Transformed 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YEAR('Transformed 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YEAR('Transformed 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YEAR('Transformed 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YEAR('Transformed 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YEAR('Transformed 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YEAR('Transformed 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YEAR('Transformed 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YEAR('Transformed 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YEAR('Transformed 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YEAR('Transformed 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YEAR('Transformed 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YEAR('Transformed 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YEAR('Transformed 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YEAR('Transformed 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YEAR('Transformed 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YEAR('Transformed 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YEAR('Transformed 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YEAR('Transformed 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YEAR('Transformed 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YEAR('Transformed 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YEAR('Transformed 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YEAR('Transformed 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YEAR('Transformed 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YEAR('Transformed 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YEAR('Transformed 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YEAR('Transformed 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YEAR('Transformed 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YEAR('Transformed 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YEAR('Transformed 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YEAR('Transformed 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YEAR('Transformed 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YEAR('Transformed 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YEAR('Transformed 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YEAR('Transformed 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YEAR('Transformed 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YEAR('Transformed 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YEAR('Transformed 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YEAR('Transformed 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YEAR('Transformed 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YEAR('Transformed 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YEAR('Transformed 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YEAR('Transformed 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YEAR('Transformed 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YEAR('Transformed 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YEAR('Transformed 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YEAR('Transformed 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YEAR('Transformed 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YEAR('Transformed 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YEAR('Transformed 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YEAR('Transformed 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YEAR('Transformed 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YEAR('Transformed 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YEAR('Transformed 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YEAR('Transformed 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YEAR('Transformed 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YEAR('Transformed 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YEAR('Transformed 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YEAR('Transformed 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YEAR('Transformed 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YEAR('Transformed 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YEAR('Transformed 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YEAR('Transformed 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YEAR('Transformed 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YEAR('Transformed 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YEAR('Transformed 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YEAR('Transformed 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YEAR('Transformed 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YEAR('Transformed 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YEAR('Transformed 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YEAR('Transformed 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YEAR('Transformed 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YEAR('Transformed 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YEAR('Transformed 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YEAR('Transformed 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YEAR('Transformed 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YEAR('Transformed 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YEAR('Transformed 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YEAR('Transformed 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YEAR('Transformed 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YEAR('Transformed 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YEAR('Transformed 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YEAR('Transformed 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YEAR('Transformed 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YEAR('Transformed 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YEAR('Transformed 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YEAR('Transformed 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YEAR('Transformed 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YEAR('Transformed 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YEAR('Transformed 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YEAR('Transformed 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YEAR('Transformed 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YEAR('Transformed 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YEAR('Transformed 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YEAR('Transformed 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YEAR('Transformed 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YEAR('Transformed 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YEAR('Transformed 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YEAR('Transformed 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YEAR('Transformed 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YEAR('Transformed 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YEAR('Transformed 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YEAR('Transformed 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YEAR('Transformed 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YEAR('Transformed 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YEAR('Transformed 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YEAR('Transformed 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YEAR('Transformed 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YEAR('Transformed 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YEAR('Transformed 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YEAR('Transformed 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YEAR('Transformed 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YEAR('Transformed 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YEAR('Transformed 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YEAR('Transformed 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YEAR('Transformed 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YEAR('Transformed 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YEAR('Transformed 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YEAR('Transformed 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YEAR('Transformed 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YEAR('Transformed 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YEAR('Transformed 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YEAR('Transformed 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YEAR('Transformed 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YEAR('Transformed 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YEAR('Transformed 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YEAR('Transformed 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YEAR('Transformed 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YEAR('Transformed 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YEAR('Transformed 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YEAR('Transformed 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YEAR('Transformed 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YEAR('Transformed 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YEAR('Transformed 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YEAR('Transformed 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YEAR('Transformed 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YEAR('Transformed 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YEAR('Transformed 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YEAR('Transformed 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YEAR('Transformed 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YEAR('Transformed 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YEAR('Transformed 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YEAR('Transformed 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YEAR('Transformed 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YEAR('Transformed 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YEAR('Transformed 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YEAR('Transformed 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YEAR('Transformed 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YEAR('Transformed 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YEAR('Transformed 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YEAR('Transformed 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YEAR('Transformed 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YEAR('Transformed 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YEAR('Transformed 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YEAR('Transformed 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YEAR('Transformed 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YEAR('Transformed 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YEAR('Transformed 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YEAR('Transformed 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YEAR('Transformed 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YEAR('Transformed 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YEAR('Transformed 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YEAR('Transformed 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YEAR('Transformed 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YEAR('Transformed 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YEAR('Transformed 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YEAR('Transformed 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YEAR('Transformed 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YEAR('Transformed 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YEAR('Transformed 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YEAR('Transformed 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YEAR('Transformed 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YEAR('Transformed 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YEAR('Transformed 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YEAR('Transformed 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YEAR('Transformed 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YEAR('Transformed 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YEAR('Transformed 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YEAR('Transformed 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YEAR('Transformed 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YEAR('Transformed 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YEAR('Transformed 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YEAR('Transformed 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YEAR('Transformed 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YEAR('Transformed 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YEAR('Transformed 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YEAR('Transformed 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YEAR('Transformed 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YEAR('Transformed 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YEAR('Transformed 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YEAR('Transformed 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YEAR('Transformed 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YEAR('Transformed 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YEAR('Transformed 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YEAR('Transformed 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YEAR('Transformed 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YEAR('Transformed 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YEAR('Transformed 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YEAR('Transformed 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YEAR('Transformed 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YEAR('Transformed 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YEAR('Transformed 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YEAR('Transformed 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YEAR('Transformed 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YEAR('Transformed 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YEAR('Transformed 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YEAR('Transformed 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YEAR('Transformed 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YEAR('Transformed 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YEAR('Transformed 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YEAR('Transformed 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YEAR('Transformed 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YEAR('Transformed 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YEAR('Transformed 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YEAR('Transformed 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YEAR('Transformed 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YEAR('Transformed 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YEAR('Transformed 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YEAR('Transformed 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YEAR('Transformed 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YEAR('Transformed 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YEAR('Transformed 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YEAR('Transformed 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YEAR('Transformed 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YEAR('Transformed 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YEAR('Transformed 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YEAR('Transformed 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YEAR('Transformed 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YEAR('Transformed 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YEAR('Transformed 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YEAR('Transformed 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YEAR('Transformed 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YEAR('Transformed 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YEAR('Transformed 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YEAR('Transformed 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YEAR('Transformed 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YEAR('Transformed 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YEAR('Transformed 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YEAR('Transformed 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YEAR('Transformed 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YEAR('Transformed 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YEAR('Transformed 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YEAR('Transformed 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YEAR('Transformed 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YEAR('Transformed 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YEAR('Transformed 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YEAR('Transformed 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YEAR('Transformed 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YEAR('Transformed 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YEAR('Transformed 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YEAR('Transformed 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YEAR('Transformed 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YEAR('Transformed 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YEAR('Transformed 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YEAR('Transformed 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YEAR('Transformed 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YEAR('Transformed 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YEAR('Transformed 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YEAR('Transformed 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YEAR('Transformed 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YEAR('Transformed 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YEAR('Transformed 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YEAR('Transformed 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YEAR('Transformed 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YEAR('Transformed 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YEAR('Transformed 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YEAR('Transformed 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YEAR('Transformed 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YEAR('Transformed 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YEAR('Transformed 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YEAR('Transformed 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YEAR('Transformed 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YEAR('Transformed 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YEAR('Transformed 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YEAR('Transformed 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YEAR('Transformed 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YEAR('Transformed 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YEAR('Transformed 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YEAR('Transformed 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YEAR('Transformed 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YEAR('Transformed 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YEAR('Transformed 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YEAR('Transformed 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YEAR('Transformed 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YEAR('Transformed 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YEAR('Transformed 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YEAR('Transformed 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YEAR('Transformed 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YEAR('Transformed 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YEAR('Transformed 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YEAR('Transformed 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YEAR('Transformed 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YEAR('Transformed 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YEAR('Transformed 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YEAR('Transformed 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YEAR('Transformed 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YEAR('Transformed 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YEAR('Transformed 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YEAR('Transformed 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YEAR('Transformed 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YEAR('Transformed 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YEAR('Transformed 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YEAR('Transformed 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YEAR('Transformed 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YEAR('Transformed 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YEAR('Transformed 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YEAR('Transformed 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YEAR('Transformed 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YEAR('Transformed 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YEAR('Transformed 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YEAR('Transformed 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YEAR('Transformed 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YEAR('Transformed 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YEAR('Transformed 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YEAR('Transformed 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YEAR('Transformed 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YEAR('Transformed 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YEAR('Transformed 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YEAR('Transformed 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YEAR('Transformed 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YEAR('Transformed 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YEAR('Transformed 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YEAR('Transformed 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YEAR('Transformed 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YEAR('Transformed 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YEAR('Transformed 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YEAR('Transformed 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YEAR('Transformed 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YEAR('Transformed 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YEAR('Transformed 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YEAR('Transformed 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YEAR('Transformed 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YEAR('Transformed 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YEAR('Transformed 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YEAR('Transformed 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YEAR('Transformed 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YEAR('Transformed 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YEAR('Transformed 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YEAR('Transformed 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YEAR('Transformed 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YEAR('Transformed 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YEAR('Transformed 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YEAR('Transformed 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YEAR('Transformed 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YEAR('Transformed 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YEAR('Transformed 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YEAR('Transformed 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YEAR('Transformed 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YEAR('Transformed 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YEAR('Transformed 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YEAR('Transformed 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YEAR('Transformed 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YEAR('Transformed 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YEAR('Transformed 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YEAR('Transformed 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YEAR('Transformed 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YEAR('Transformed 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YEAR('Transformed 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YEAR('Transformed 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YEAR('Transformed 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YEAR('Transformed 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YEAR('Transformed 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YEAR('Transformed 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YEAR('Transformed 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YEAR('Transformed 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YEAR('Transformed 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YEAR('Transformed 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YEAR('Transformed 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YEAR('Transformed 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YEAR('Transformed 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YEAR('Transformed 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YEAR('Transformed 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YEAR('Transformed 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YEAR('Transformed 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YEAR('Transformed 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YEAR('Transformed 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YEAR('Transformed 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YEAR('Transformed 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YEAR('Transformed 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YEAR('Transformed 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YEAR('Transformed 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YEAR('Transformed 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YEAR('Transformed 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YEAR('Transformed 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YEAR('Transformed 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YEAR('Transformed 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YEAR('Transformed 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YEAR('Transformed 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YEAR('Transformed 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YEAR('Transformed 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YEAR('Transformed 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YEAR('Transformed 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YEAR('Transformed 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YEAR('Transformed 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YEAR('Transformed 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YEAR('Transformed 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YEAR('Transformed 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YEAR('Transformed 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YEAR('Transformed 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YEAR('Transformed 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YEAR('Transformed 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YEAR('Transformed 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YEAR('Transformed 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YEAR('Transformed 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YEAR('Transformed 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YEAR('Transformed 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YEAR('Transformed 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YEAR('Transformed 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YEAR('Transformed 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YEAR('Transformed 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YEAR('Transformed 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YEAR('Transformed 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YEAR('Transformed 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YEAR('Transformed 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YEAR('Transformed 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YEAR('Transformed 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YEAR('Transformed 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YEAR('Transformed 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YEAR('Transformed 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YEAR('Transformed 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YEAR('Transformed 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YEAR('Transformed 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YEAR('Transformed 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YEAR('Transformed 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YEAR('Transformed 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YEAR('Transformed 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YEAR('Transformed 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YEAR('Transformed 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YEAR('Transformed 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YEAR('Transformed 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YEAR('Transformed 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YEAR('Transformed 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YEAR('Transformed 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YEAR('Transformed 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YEAR('Transformed 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YEAR('Transformed 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YEAR('Transformed 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YEAR('Transformed 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YEAR('Transformed 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YEAR('Transformed 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YEAR('Transformed 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YEAR('Transformed 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YEAR('Transformed 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YEAR('Transformed 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YEAR('Transformed 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YEAR('Transformed 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YEAR('Transformed 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YEAR('Transformed 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YEAR('Transformed 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YEAR('Transformed 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YEAR('Transformed 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YEAR('Transformed 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YEAR('Transformed 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YEAR('Transformed 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YEAR('Transformed 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YEAR('Transformed 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YEAR('Transformed 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YEAR('Transformed 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YEAR('Transformed 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YEAR('Transformed 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YEAR('Transformed 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YEAR('Transformed 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YEAR('Transformed 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YEAR('Transformed 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YEAR('Transformed 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YEAR('Transformed 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YEAR('Transformed 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YEAR('Transformed 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YEAR('Transformed 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YEAR('Transformed 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YEAR('Transformed 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YEAR('Transformed 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YEAR('Transformed 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YEAR('Transformed 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YEAR('Transformed 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YEAR('Transformed 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YEAR('Transformed 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YEAR('Transformed 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YEAR('Transformed 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YEAR('Transformed 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YEAR('Transformed 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YEAR('Transformed 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YEAR('Transformed 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YEAR('Transformed 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YEAR('Transformed 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YEAR('Transformed 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YEAR('Transformed 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YEAR('Transformed 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YEAR('Transformed 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YEAR('Transformed 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YEAR('Transformed 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YEAR('Transformed 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YEAR('Transformed 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YEAR('Transformed 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YEAR('Transformed 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YEAR('Transformed 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YEAR('Transformed 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YEAR('Transformed 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YEAR('Transformed 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YEAR('Transformed 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YEAR('Transformed 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YEAR('Transformed 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YEAR('Transformed 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YEAR('Transformed 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YEAR('Transformed 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YEAR('Transformed 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YEAR('Transformed 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YEAR('Transformed 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YEAR('Transformed 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YEAR('Transformed 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YEAR('Transformed 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YEAR('Transformed 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YEAR('Transformed 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YEAR('Transformed 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YEAR('Transformed 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YEAR('Transformed 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YEAR('Transformed 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YEAR('Transformed 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YEAR('Transformed 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YEAR('Transformed 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YEAR('Transformed 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YEAR('Transformed 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YEAR('Transformed 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YEAR('Transformed 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YEAR('Transformed 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YEAR('Transformed 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YEAR('Transformed 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YEAR('Transformed 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YEAR('Transformed 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YEAR('Transformed 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YEAR('Transformed 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YEAR('Transformed 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YEAR('Transformed 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YEAR('Transformed 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YEAR('Transformed 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YEAR('Transformed 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YEAR('Transformed 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YEAR('Transformed 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YEAR('Transformed 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YEAR('Transformed 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YEAR('Transformed 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YEAR('Transformed 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YEAR('Transformed 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YEAR('Transformed 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YEAR('Transformed 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YEAR('Transformed 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YEAR('Transformed 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YEAR('Transformed 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YEAR('Transformed 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YEAR('Transformed 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YEAR('Transformed 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YEAR('Transformed 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YEAR('Transformed 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YEAR('Transformed 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YEAR('Transformed 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YEAR('Transformed 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YEAR('Transformed 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YEAR('Transformed 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YEAR('Transformed 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YEAR('Transformed 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YEAR('Transformed 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YEAR('Transformed 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YEAR('Transformed 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YEAR('Transformed 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YEAR('Transformed 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YEAR('Transformed 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YEAR('Transformed 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YEAR('Transformed 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YEAR('Transformed 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YEAR('Transformed 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YEAR('Transformed 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YEAR('Transformed 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YEAR('Transformed 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YEAR('Transformed 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YEAR('Transformed 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YEAR('Transformed 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YEAR('Transformed 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YEAR('Transformed 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YEAR('Transformed 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YEAR('Transformed 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YEAR('Transformed 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YEAR('Transformed 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YEAR('Transformed 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YEAR('Transformed 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YEAR('Transformed 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YEAR('Transformed 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YEAR('Transformed 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YEAR('Transformed 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YEAR('Transformed 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YEAR('Transformed 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YEAR('Transformed 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YEAR('Transformed 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YEAR('Transformed 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YEAR('Transformed 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YEAR('Transformed 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YEAR('Transformed 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YEAR('Transformed 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YEAR('Transformed 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YEAR('Transformed 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YEAR('Transformed 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YEAR('Transformed 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YEAR('Transformed 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YEAR('Transformed 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YEAR('Transformed 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YEAR('Transformed 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YEAR('Transformed 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YEAR('Transformed 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YEAR('Transformed 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YEAR('Transformed 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YEAR('Transformed 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YEAR('Transformed 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YEAR('Transformed 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YEAR('Transformed 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YEAR('Transformed 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YEAR('Transformed 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YEAR('Transformed 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YEAR('Transformed 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YEAR('Transformed 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YEAR('Transformed 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YEAR('Transformed 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YEAR('Transformed 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YEAR('Transformed 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YEAR('Transformed 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YEAR('Transformed 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YEAR('Transformed 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YEAR('Transformed 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YEAR('Transformed 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YEAR('Transformed 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YEAR('Transformed 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YEAR('Transformed 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YEAR('Transformed 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YEAR('Transformed 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YEAR('Transformed 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YEAR('Transformed 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YEAR('Transformed 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YEAR('Transformed 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YEAR('Transformed 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YEAR('Transformed 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YEAR('Transformed 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YEAR('Transformed 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YEAR('Transformed 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YEAR('Transformed 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YEAR('Transformed 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YEAR('Transformed 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YEAR('Transformed 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YEAR('Transformed 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YEAR('Transformed 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YEAR('Transformed 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YEAR('Transformed 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YEAR('Transformed 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YEAR('Transformed 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YEAR('Transformed 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YEAR('Transformed 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YEAR('Transformed 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YEAR('Transformed 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YEAR('Transformed 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YEAR('Transformed 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YEAR('Transformed 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YEAR('Transformed 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YEAR('Transformed 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YEAR('Transformed 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YEAR('Transformed 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YEAR('Transformed 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YEAR('Transformed 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YEAR('Transformed 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YEAR('Transformed 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YEAR('Transformed 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YEAR('Transformed 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YEAR('Transformed 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YEAR('Transformed 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YEAR('Transformed 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YEAR('Transformed 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YEAR('Transformed 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YEAR('Transformed 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YEAR('Transformed 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YEAR('Transformed 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YEAR('Transformed 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YEAR('Transformed 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YEAR('Transformed 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YEAR('Transformed 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YEAR('Transformed 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YEAR('Transformed 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YEAR('Transformed 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YEAR('Transformed 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YEAR('Transformed 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YEAR('Transformed 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YEAR('Transformed 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YEAR('Transformed 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YEAR('Transformed 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YEAR('Transformed 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YEAR('Transformed 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YEAR('Transformed 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YEAR('Transformed 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YEAR('Transformed 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YEAR('Transformed 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YEAR('Transformed 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YEAR('Transformed 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YEAR('Transformed 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YEAR('Transformed 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YEAR('Transformed 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YEAR('Transformed 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YEAR('Transformed 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YEAR('Transformed 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YEAR('Transformed 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YEAR('Transformed 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YEAR('Transformed 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YEAR('Transformed 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YEAR('Transformed 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YEAR('Transformed 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YEAR('Transformed 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YEAR('Transformed 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YEAR('Transformed 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YEAR('Transformed 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YEAR('Transformed 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YEAR('Transformed 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YEAR('Transformed 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YEAR('Transformed 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YEAR('Transformed 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YEAR('Transformed 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YEAR('Transformed 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YEAR('Transformed 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YEAR('Transformed 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YEAR('Transformed 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YEAR('Transformed 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YEAR('Transformed 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YEAR('Transformed 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YEAR('Transformed 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YEAR('Transformed 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YEAR('Transformed 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YEAR('Transformed 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YEAR('Transformed 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YEAR('Transformed 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YEAR('Transformed 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YEAR('Transformed 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YEAR('Transformed 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YEAR('Transformed 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YEAR('Transformed 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YEAR('Transformed 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YEAR('Transformed 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YEAR('Transformed 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YEAR('Transformed 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YEAR('Transformed 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YEAR('Transformed 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YEAR('Transformed 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YEAR('Transformed 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YEAR('Transformed 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YEAR('Transformed 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YEAR('Transformed 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YEAR('Transformed 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YEAR('Transformed 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YEAR('Transformed 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YEAR('Transformed 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YEAR('Transformed 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YEAR('Transformed 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YEAR('Transformed 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YEAR('Transformed 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YEAR('Transformed 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YEAR('Transformed 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YEAR('Transformed 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YEAR('Transformed 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YEAR('Transformed 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YEAR('Transformed 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YEAR('Transformed 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YEAR('Transformed 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YEAR('Transformed 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YEAR('Transformed 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YEAR('Transformed 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YEAR('Transformed 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YEAR('Transformed 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YEAR('Transformed 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YEAR('Transformed 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YEAR('Transformed 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YEAR('Transformed 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YEAR('Transformed 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YEAR('Transformed 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YEAR('Transformed 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YEAR('Transformed 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YEAR('Transformed 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YEAR('Transformed 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YEAR('Transformed 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YEAR('Transformed 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YEAR('Transformed 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YEAR('Transformed 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YEAR('Transformed 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YEAR('Transformed 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YEAR('Transformed 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YEAR('Transformed 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YEAR('Transformed 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YEAR('Transformed 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YEAR('Transformed 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YEAR('Transformed 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YEAR('Transformed 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YEAR('Transformed 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YEAR('Transformed 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YEAR('Transformed 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YEAR('Transformed 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YEAR('Transformed 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YEAR('Transformed 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YEAR('Transformed 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YEAR('Transformed 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YEAR('Transformed 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YEAR('Transformed 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YEAR('Transformed 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YEAR('Transformed 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YEAR('Transformed 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YEAR('Transformed 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YEAR('Transformed 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YEAR('Transformed 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YEAR('Transformed 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YEAR('Transformed 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YEAR('Transformed 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YEAR('Transformed 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YEAR('Transformed 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YEAR('Transformed 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YEAR('Transformed 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YEAR('Transformed 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YEAR('Transformed 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YEAR('Transformed 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YEAR('Transformed 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YEAR('Transformed 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YEAR('Transformed 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YEAR('Transformed 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YEAR('Transformed 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YEAR('Transformed 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YEAR('Transformed 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YEAR('Transformed 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YEAR('Transformed 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YEAR('Transformed 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YEAR('Transformed 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YEAR('Transformed 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YEAR('Transformed 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YEAR('Transformed 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YEAR('Transformed 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YEAR('Transformed 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YEAR('Transformed 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YEAR('Transformed 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YEAR('Transformed 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YEAR('Transformed 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YEAR('Transformed 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YEAR('Transformed 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YEAR('Transformed 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YEAR('Transformed 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YEAR('Transformed 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YEAR('Transformed 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YEAR('Transformed 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YEAR('Transformed 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YEAR('Transformed 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YEAR('Transformed 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YEAR('Transformed 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YEAR('Transformed 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YEAR('Transformed 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YEAR('Transformed 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YEAR('Transformed 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YEAR('Transformed 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YEAR('Transformed 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YEAR('Transformed 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YEAR('Transformed 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YEAR('Transformed 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YEAR('Transformed 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YEAR('Transformed 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YEAR('Transformed 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YEAR('Transformed 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YEAR('Transformed 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YEAR('Transformed 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YEAR('Transformed 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YEAR('Transformed 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YEAR('Transformed 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YEAR('Transformed 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YEAR('Transformed 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YEAR('Transformed 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YEAR('Transformed 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YEAR('Transformed 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YEAR('Transformed 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YEAR('Transformed 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YEAR('Transformed 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YEAR('Transformed 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YEAR('Transformed 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YEAR('Transformed 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YEAR('Transformed 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YEAR('Transformed 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YEAR('Transformed 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YEAR('Transformed 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YEAR('Transformed 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YEAR('Transformed 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YEAR('Transformed 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YEAR('Transformed 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YEAR('Transformed 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YEAR('Transformed 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YEAR('Transformed 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YEAR('Transformed 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YEAR('Transformed 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YEAR('Transformed 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YEAR('Transformed 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YEAR('Transformed 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YEAR('Transformed 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YEAR('Transformed 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YEAR('Transformed 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YEAR('Transformed 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YEAR('Transformed 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YEAR('Transformed 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YEAR('Transformed 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YEAR('Transformed 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YEAR('Transformed 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YEAR('Transformed 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YEAR('Transformed 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YEAR('Transformed 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YEAR('Transformed 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YEAR('Transformed 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YEAR('Transformed 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YEAR('Transformed 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YEAR('Transformed 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YEAR('Transformed 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YEAR('Transformed 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YEAR('Transformed 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YEAR('Transformed 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YEAR('Transformed 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YEAR('Transformed 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YEAR('Transformed 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YEAR('Transformed 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YEAR('Transformed 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YEAR('Transformed 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YEAR('Transformed 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YEAR('Transformed 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YEAR('Transformed 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YEAR('Transformed 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YEAR('Transformed 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YEAR('Transformed 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YEAR('Transformed 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YEAR('Transformed 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YEAR('Transformed 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YEAR('Transformed 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YEAR('Transformed 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YEAR('Transformed 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YEAR('Transformed 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YEAR('Transformed 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YEAR('Transformed 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YEAR('Transformed 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YEAR('Transformed 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YEAR('Transformed 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YEAR('Transformed 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YEAR('Transformed 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YEAR('Transformed 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YEAR('Transformed 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YEAR('Transformed 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YEAR('Transformed 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YEAR('Transformed 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YEAR('Transformed 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YEAR('Transformed 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YEAR('Transformed 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YEAR('Transformed 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YEAR('Transformed 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YEAR('Transformed 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YEAR('Transformed 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YEAR('Transformed 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YEAR('Transformed 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YEAR('Transformed 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YEAR('Transformed 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YEAR('Transformed 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YEAR('Transformed 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YEAR('Transformed 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YEAR('Transformed 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YEAR('Transformed 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YEAR('Transformed 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YEAR('Transformed 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YEAR('Transformed 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YEAR('Transformed 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YEAR('Transformed 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YEAR('Transformed 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YEAR('Transformed 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YEAR('Transformed 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YEAR('Transformed 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YEAR('Transformed 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YEAR('Transformed 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YEAR('Transformed 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YEAR('Transformed 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YEAR('Transformed 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YEAR('Transformed 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YEAR('Transformed 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YEAR('Transformed 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YEAR('Transformed 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YEAR('Transformed 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YEAR('Transformed 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YEAR('Transformed 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YEAR('Transformed 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YEAR('Transformed 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YEAR('Transformed 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YEAR('Transformed 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YEAR('Transformed 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YEAR('Transformed 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YEAR('Transformed 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YEAR('Transformed 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YEAR('Transformed 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YEAR('Transformed 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YEAR('Transformed 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YEAR('Transformed 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YEAR('Transformed 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YEAR('Transformed 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YEAR('Transformed 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YEAR('Transformed 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YEAR('Transformed 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YEAR('Transformed 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YEAR('Transformed 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YEAR('Transformed 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YEAR('Transformed 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YEAR('Transformed 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YEAR('Transformed 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YEAR('Transformed 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YEAR('Transformed 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YEAR('Transformed 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YEAR('Transformed 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YEAR('Transformed 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YEAR('Transformed 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YEAR('Transformed 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YEAR('Transformed 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YEAR('Transformed 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YEAR('Transformed 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YEAR('Transformed 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YEAR('Transformed 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YEAR('Transformed 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YEAR('Transformed 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YEAR('Transformed 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YEAR('Transformed 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YEAR('Transformed 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YEAR('Transformed 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YEAR('Transformed 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YEAR('Transformed 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YEAR('Transformed 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YEAR('Transformed 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YEAR('Transformed 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YEAR('Transformed 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YEAR('Transformed 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YEAR('Transformed 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YEAR('Transformed 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YEAR('Transformed 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YEAR('Transformed 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YEAR('Transformed 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YEAR('Transformed 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YEAR('Transformed 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YEAR('Transformed 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YEAR('Transformed 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YEAR('Transformed 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YEAR('Transformed 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YEAR('Transformed 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YEAR('Transformed 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YEAR('Transformed 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YEAR('Transformed 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YEAR('Transformed 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YEAR('Transformed 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YEAR('Transformed 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YEAR('Transformed 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YEAR('Transformed 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YEAR('Transformed 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YEAR('Transformed 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YEAR('Transformed 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YEAR('Transformed 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YEAR('Transformed 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YEAR('Transformed 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YEAR('Transformed 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YEAR('Transformed 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YEAR('Transformed 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YEAR('Transformed 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YEAR('Transformed 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YEAR('Transformed 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YEAR('Transformed 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YEAR('Transformed 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YEAR('Transformed 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YEAR('Transformed 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YEAR('Transformed 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YEAR('Transformed 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YEAR('Transformed 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YEAR('Transformed 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YEAR('Transformed 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YEAR('Transformed 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YEAR('Transformed 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YEAR('Transformed 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YEAR('Transformed 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YEAR('Transformed 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YEAR('Transformed 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YEAR('Transformed 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YEAR('Transformed 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YEAR('Transformed 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YEAR('Transformed 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YEAR('Transformed 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YEAR('Transformed 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YEAR('Transformed 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YEAR('Transformed 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YEAR('Transformed 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YEAR('Transformed 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YEAR('Transformed 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YEAR('Transformed 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YEAR('Transformed 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YEAR('Transformed 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YEAR('Transformed 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YEAR('Transformed 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YEAR('Transformed 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YEAR('Transformed 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YEAR('Transformed 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YEAR('Transformed 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YEAR('Transformed 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YEAR('Transformed 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YEAR('Transformed 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YEAR('Transformed 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YEAR('Transformed 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YEAR('Transformed 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YEAR('Transformed 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YEAR('Transformed 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YEAR('Transformed 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YEAR('Transformed 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YEAR('Transformed 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YEAR('Transformed 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YEAR('Transformed 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YEAR('Transformed 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YEAR('Transformed 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YEAR('Transformed 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YEAR('Transformed 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YEAR('Transformed 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YEAR('Transformed 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YEAR('Transformed 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YEAR('Transformed 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YEAR('Transformed 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YEAR('Transformed 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YEAR('Transformed 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YEAR('Transformed 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YEAR('Transformed 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YEAR('Transformed 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YEAR('Transformed 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YEAR('Transformed 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YEAR('Transformed 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YEAR('Transformed 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YEAR('Transformed 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YEAR('Transformed 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YEAR('Transformed 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YEAR('Transformed 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YEAR('Transformed 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YEAR('Transformed 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YEAR('Transformed 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YEAR('Transformed 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YEAR('Transformed 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YEAR('Transformed 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YEAR('Transformed 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YEAR('Transformed 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YEAR('Transformed 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YEAR('Transformed 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YEAR('Transformed 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YEAR('Transformed 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YEAR('Transformed 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YEAR('Transformed 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YEAR('Transformed 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YEAR('Transformed 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YEAR('Transformed 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YEAR('Transformed 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YEAR('Transformed 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YEAR('Transformed 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YEAR('Transformed 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YEAR('Transformed 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YEAR('Transformed 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YEAR('Transformed 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YEAR('Transformed 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YEAR('Transformed 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YEAR('Transformed 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YEAR('Transformed 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YEAR('Transformed 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YEAR('Transformed 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YEAR('Transformed 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YEAR('Transformed 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YEAR('Transformed 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YEAR('Transformed 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YEAR('Transformed 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YEAR('Transformed 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YEAR('Transformed 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YEAR('Transformed 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YEAR('Transformed 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YEAR('Transformed 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YEAR('Transformed 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YEAR('Transformed 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YEAR('Transformed 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YEAR('Transformed 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YEAR('Transformed 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YEAR('Transformed 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YEAR('Transformed 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YEAR('Transformed 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YEAR('Transformed 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YEAR('Transformed 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YEAR('Transformed 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YEAR('Transformed 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YEAR('Transformed 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YEAR('Transformed 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YEAR('Transformed 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YEAR('Transformed 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YEAR('Transformed 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YEAR('Transformed 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YEAR('Transformed 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YEAR('Transformed 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YEAR('Transformed 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YEAR('Transformed 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YEAR('Transformed 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YEAR('Transformed 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YEAR('Transformed 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YEAR('Transformed 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YEAR('Transformed 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YEAR('Transformed 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YEAR('Transformed 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YEAR('Transformed 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YEAR('Transformed 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YEAR('Transformed 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YEAR('Transformed 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YEAR('Transformed 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YEAR('Transformed 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YEAR('Transformed 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YEAR('Transformed 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YEAR('Transformed 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YEAR('Transformed 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YEAR('Transformed 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YEAR('Transformed 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YEAR('Transformed 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YEAR('Transformed 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YEAR('Transformed 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YEAR('Transformed 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YEAR('Transformed 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YEAR('Transformed 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YEAR('Transformed 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YEAR('Transformed 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YEAR('Transformed 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YEAR('Transformed 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YEAR('Transformed 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YEAR('Transformed 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YEAR('Transformed 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YEAR('Transformed 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YEAR('Transformed 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YEAR('Transformed 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YEAR('Transformed 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YEAR('Transformed 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YEAR('Transformed 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YEAR('Transformed 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YEAR('Transformed 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YEAR('Transformed 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YEAR('Transformed 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YEAR('Transformed 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YEAR('Transformed 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YEAR('Transformed 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YEAR('Transformed 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YEAR('Transformed 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YEAR('Transformed 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YEAR('Transformed 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YEAR('Transformed 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YEAR('Transformed 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YEAR('Transformed 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YEAR('Transformed 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YEAR('Transformed 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YEAR('Transformed 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YEAR('Transformed 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YEAR('Transformed 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YEAR('Transformed 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YEAR('Transformed 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YEAR('Transformed 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YEAR('Transformed 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YEAR('Transformed 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YEAR('Transformed 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YEAR('Transformed 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YEAR('Transformed 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YEAR('Transformed 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YEAR('Transformed 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YEAR('Transformed 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YEAR('Transformed 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YEAR('Transformed 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YEAR('Transformed 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YEAR('Transformed 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YEAR('Transformed 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YEAR('Transformed 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YEAR('Transformed 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YEAR('Transformed 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YEAR('Transformed 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YEAR('Transformed 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YEAR('Transformed 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YEAR('Transformed 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YEAR('Transformed 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YEAR('Transformed 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YEAR('Transformed 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YEAR('Transformed 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YEAR('Transformed 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YEAR('Transformed 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YEAR('Transformed 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YEAR('Transformed 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YEAR('Transformed 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YEAR('Transformed 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YEAR('Transformed 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YEAR('Transformed 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YEAR('Transformed 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YEAR('Transformed 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YEAR('Transformed 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YEAR('Transformed 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YEAR('Transformed 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YEAR('Transformed 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YEAR('Transformed 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YEAR('Transformed 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YEAR('Transformed 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YEAR('Transformed 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YEAR('Transformed 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YEAR('Transformed 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YEAR('Transformed 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YEAR('Transformed 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YEAR('Transformed 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YEAR('Transformed 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YEAR('Transformed 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YEAR('Transformed 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YEAR('Transformed 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YEAR('Transformed 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YEAR('Transformed 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YEAR('Transformed 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YEAR('Transformed 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YEAR('Transformed 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YEAR('Transformed 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YEAR('Transformed 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YEAR('Transformed 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YEAR('Transformed 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YEAR('Transformed 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YEAR('Transformed 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YEAR('Transformed 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YEAR('Transformed 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YEAR('Transformed 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YEAR('Transformed 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YEAR('Transformed 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YEAR('Transformed 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YEAR('Transformed 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YEAR('Transformed 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YEAR('Transformed 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YEAR('Transformed 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YEAR('Transformed 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YEAR('Transformed 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YEAR('Transformed 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YEAR('Transformed 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YEAR('Transformed 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YEAR('Transformed 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YEAR('Transformed 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YEAR('Transformed 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YEAR('Transformed 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YEAR('Transformed 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YEAR('Transformed 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YEAR('Transformed 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YEAR('Transformed 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YEAR('Transformed 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YEAR('Transformed 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YEAR('Transformed 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YEAR('Transformed 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YEAR('Transformed 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YEAR('Transformed 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YEAR('Transformed 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YEAR('Transformed 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YEAR('Transformed 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YEAR('Transformed 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YEAR('Transformed 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YEAR('Transformed 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YEAR('Transformed 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YEAR('Transformed 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YEAR('Transformed 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YEAR('Transformed 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YEAR('Transformed 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YEAR('Transformed 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YEAR('Transformed 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YEAR('Transformed 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YEAR('Transformed 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YEAR('Transformed 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YEAR('Transformed 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YEAR('Transformed 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YEAR('Transformed 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YEAR('Transformed 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YEAR('Transformed 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YEAR('Transformed 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YEAR('Transformed 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YEAR('Transformed 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YEAR('Transformed 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YEAR('Transformed 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YEAR('Transformed 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YEAR('Transformed 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YEAR('Transformed 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YEAR('Transformed 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YEAR('Transformed 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YEAR('Transformed 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YEAR('Transformed 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YEAR('Transformed 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YEAR('Transformed 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YEAR('Transformed 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YEAR('Transformed 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YEAR('Transformed 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YEAR('Transformed 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YEAR('Transformed 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YEAR('Transformed 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YEAR('Transformed 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YEAR('Transformed 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YEAR('Transformed 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YEAR('Transformed 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YEAR('Transformed 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YEAR('Transformed 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YEAR('Transformed 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YEAR('Transformed 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YEAR('Transformed 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YEAR('Transformed 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YEAR('Transformed 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YEAR('Transformed 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YEAR('Transformed 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YEAR('Transformed 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YEAR('Transformed 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YEAR('Transformed 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YEAR('Transformed 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YEAR('Transformed 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YEAR('Transformed 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YEAR('Transformed 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YEAR('Transformed 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YEAR('Transformed 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YEAR('Transformed 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YEAR('Transformed 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YEAR('Transformed 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YEAR('Transformed 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YEAR('Transformed 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YEAR('Transformed 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YEAR('Transformed 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YEAR('Transformed 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YEAR('Transformed 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YEAR('Transformed 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YEAR('Transformed 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YEAR('Transformed 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YEAR('Transformed 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YEAR('Transformed 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YEAR('Transformed 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YEAR('Transformed 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YEAR('Transformed 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YEAR('Transformed 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YEAR('Transformed 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YEAR('Transformed 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YEAR('Transformed 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YEAR('Transformed 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YEAR('Transformed 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YEAR('Transformed 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YEAR('Transformed 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YEAR('Transformed 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YEAR('Transformed 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YEAR('Transformed 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YEAR('Transformed 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YEAR('Transformed 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YEAR('Transformed 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YEAR('Transformed 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YEAR('Transformed 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YEAR('Transformed 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YEAR('Transformed 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YEAR('Transformed 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YEAR('Transformed 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YEAR('Transformed 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YEAR('Transformed 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YEAR('Transformed 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YEAR('Transformed 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YEAR('Transformed 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YEAR('Transformed 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YEAR('Transformed 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YEAR('Transformed 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YEAR('Transformed 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YEAR('Transformed 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YEAR('Transformed 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YEAR('Transformed 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YEAR('Transformed 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YEAR('Transformed 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YEAR('Transformed 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YEAR('Transformed 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YEAR('Transformed 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YEAR('Transformed 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YEAR('Transformed 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YEAR('Transformed 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YEAR('Transformed 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YEAR('Transformed 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YEAR('Transformed 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YEAR('Transformed 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YEAR('Transformed 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YEAR('Transformed 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YEAR('Transformed 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YEAR('Transformed 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YEAR('Transformed 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YEAR('Transformed 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YEAR('Transformed 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YEAR('Transformed 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YEAR('Transformed 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YEAR('Transformed 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YEAR('Transformed 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YEAR('Transformed 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YEAR('Transformed 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YEAR('Transformed 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YEAR('Transformed 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YEAR('Transformed 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YEAR('Transformed 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YEAR('Transformed 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YEAR('Transformed 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YEAR('Transformed 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YEAR('Transformed 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YEAR('Transformed 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YEAR('Transformed 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YEAR('Transformed 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YEAR('Transformed 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YEAR('Transformed 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YEAR('Transformed 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YEAR('Transformed 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YEAR('Transformed 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YEAR('Transformed 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YEAR('Transformed 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YEAR('Transformed 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YEAR('Transformed 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YEAR('Transformed 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YEAR('Transformed 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YEAR('Transformed 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YEAR('Transformed 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YEAR('Transformed 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YEAR('Transformed 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YEAR('Transformed 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YEAR('Transformed 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YEAR('Transformed 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YEAR('Transformed 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YEAR('Transformed 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YEAR('Transformed 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YEAR('Transformed 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YEAR('Transformed 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YEAR('Transformed 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YEAR('Transformed 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YEAR('Transformed 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YEAR('Transformed 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YEAR('Transformed 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YEAR('Transformed 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YEAR('Transformed 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YEAR('Transformed 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YEAR('Transformed 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YEAR('Transformed 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YEAR('Transformed 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YEAR('Transformed 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YEAR('Transformed 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YEAR('Transformed 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YEAR('Transformed 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YEAR('Transformed 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YEAR('Transformed 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YEAR('Transformed 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YEAR('Transformed 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YEAR('Transformed 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YEAR('Transformed 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YEAR('Transformed 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YEAR('Transformed 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YEAR('Transformed 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YEAR('Transformed 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YEAR('Transformed 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YEAR('Transformed 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YEAR('Transformed 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YEAR('Transformed 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YEAR('Transformed 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YEAR('Transformed 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YEAR('Transformed 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YEAR('Transformed 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YEAR('Transformed 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YEAR('Transformed 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YEAR('Transformed 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YEAR('Transformed 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YEAR('Transformed 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YEAR('Transformed 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YEAR('Transformed 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YEAR('Transformed 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YEAR('Transformed 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YEAR('Transformed 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YEAR('Transformed 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YEAR('Transformed 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YEAR('Transformed 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YEAR('Transformed 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YEAR('Transformed 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YEAR('Transformed 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YEAR('Transformed 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YEAR('Transformed 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YEAR('Transformed 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YEAR('Transformed 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YEAR('Transformed 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YEAR('Transformed 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YEAR('Transformed 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YEAR('Transformed 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YEAR('Transformed 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YEAR('Transformed 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YEAR('Transformed 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YEAR('Transformed 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YEAR('Transformed 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YEAR('Transformed 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YEAR('Transformed 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YEAR('Transformed 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YEAR('Transformed 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YEAR('Transformed 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YEAR('Transformed 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YEAR('Transformed 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YEAR('Transformed 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YEAR('Transformed 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YEAR('Transformed 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YEAR('Transformed 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YEAR('Transformed 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YEAR('Transformed 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YEAR('Transformed 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YEAR('Transformed 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YEAR('Transformed 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YEAR('Transformed 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YEAR('Transformed 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YEAR('Transformed 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YEAR('Transformed 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YEAR('Transformed 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YEAR('Transformed 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YEAR('Transformed 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YEAR('Transformed 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YEAR('Transformed 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YEAR('Transformed 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YEAR('Transformed 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YEAR('Transformed 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YEAR('Transformed 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YEAR('Transformed 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YEAR('Transformed 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YEAR('Transformed 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YEAR('Transformed 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YEAR('Transformed 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YEAR('Transformed 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YEAR('Transformed 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YEAR('Transformed 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YEAR('Transformed 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YEAR('Transformed 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YEAR('Transformed 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YEAR('Transformed 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YEAR('Transformed 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YEAR('Transformed 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YEAR('Transformed 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YEAR('Transformed 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YEAR('Transformed 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YEAR('Transformed 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YEAR('Transformed 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YEAR('Transformed 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YEAR('Transformed 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YEAR('Transformed 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YEAR('Transformed 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YEAR('Transformed 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YEAR('Transformed 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YEAR('Transformed 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YEAR('Transformed 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YEAR('Transformed 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YEAR('Transformed 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YEAR('Transformed 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YEAR('Transformed 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YEAR('Transformed 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YEAR('Transformed 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YEAR('Transformed 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YEAR('Transformed 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YEAR('Transformed 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YEAR('Transformed 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YEAR('Transformed 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YEAR('Transformed 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YEAR('Transformed 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YEAR('Transformed 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YEAR('Transformed 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YEAR('Transformed 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YEAR('Transformed 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YEAR('Transformed 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YEAR('Transformed 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YEAR('Transformed 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YEAR('Transformed 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YEAR('Transformed 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YEAR('Transformed 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YEAR('Transformed 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YEAR('Transformed 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YEAR('Transformed 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YEAR('Transformed 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YEAR('Transformed 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YEAR('Transformed 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YEAR('Transformed 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YEAR('Transformed 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YEAR('Transformed 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YEAR('Transformed 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YEAR('Transformed 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YEAR('Transformed 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YEAR('Transformed 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YEAR('Transformed 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YEAR('Transformed 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YEAR('Transformed 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YEAR('Transformed 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YEAR('Transformed 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YEAR('Transformed 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YEAR('Transformed 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YEAR('Transformed 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YEAR('Transformed 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YEAR('Transformed 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YEAR('Transformed 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YEAR('Transformed 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YEAR('Transformed 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YEAR('Transformed 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YEAR('Transformed 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YEAR('Transformed 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YEAR('Transformed 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YEAR('Transformed 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YEAR('Transformed 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YEAR('Transformed 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YEAR('Transformed 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YEAR('Transformed 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YEAR('Transformed 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YEAR('Transformed 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YEAR('Transformed 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YEAR('Transformed 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YEAR('Transformed 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YEAR('Transformed 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YEAR('Transformed 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YEAR('Transformed 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YEAR('Transformed 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YEAR('Transformed 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YEAR('Transformed 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YEAR('Transformed 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YEAR('Transformed 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YEAR('Transformed 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YEAR('Transformed 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YEAR('Transformed 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YEAR('Transformed 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YEAR('Transformed 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YEAR('Transformed 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YEAR('Transformed 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YEAR('Transformed 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YEAR('Transformed 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YEAR('Transformed 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YEAR('Transformed 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YEAR('Transformed 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YEAR('Transformed 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YEAR('Transformed 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YEAR('Transformed 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YEAR('Transformed 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YEAR('Transformed 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YEAR('Transformed 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YEAR('Transformed 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YEAR('Transformed 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YEAR('Transformed 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YEAR('Transformed 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YEAR('Transformed 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YEAR('Transformed 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YEAR('Transformed 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YEAR('Transformed 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YEAR('Transformed 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YEAR('Transformed 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YEAR('Transformed 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YEAR('Transformed 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YEAR('Transformed 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YEAR('Transformed 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YEAR('Transformed 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YEAR('Transformed 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YEAR('Transformed 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YEAR('Transformed 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YEAR('Transformed 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YEAR('Transformed 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YEAR('Transformed 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YEAR('Transformed 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YEAR('Transformed 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YEAR('Transformed 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YEAR('Transformed 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YEAR('Transformed 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YEAR('Transformed 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YEAR('Transformed 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YEAR('Transformed 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YEAR('Transformed 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YEAR('Transformed 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YEAR('Transformed 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YEAR('Transformed 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YEAR('Transformed 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YEAR('Transformed 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YEAR('Transformed 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YEAR('Transformed 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YEAR('Transformed 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YEAR('Transformed 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YEAR('Transformed 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YEAR('Transformed 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YEAR('Transformed 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YEAR('Transformed 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YEAR('Transformed 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YEAR('Transformed 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YEAR('Transformed 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YEAR('Transformed 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YEAR('Transformed 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YEAR('Transformed 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YEAR('Transformed 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YEAR('Transformed 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YEAR('Transformed 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YEAR('Transformed 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YEAR('Transformed 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YEAR('Transformed 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YEAR('Transformed 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YEAR('Transformed 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YEAR('Transformed 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YEAR('Transformed 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YEAR('Transformed 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YEAR('Transformed 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YEAR('Transformed 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YEAR('Transformed 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YEAR('Transformed 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YEAR('Transformed 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YEAR('Transformed 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YEAR('Transformed 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YEAR('Transformed 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YEAR('Transformed 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YEAR('Transformed 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YEAR('Transformed 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YEAR('Transformed 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YEAR('Transformed 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YEAR('Transformed 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YEAR('Transformed 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YEAR('Transformed 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YEAR('Transformed 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YEAR('Transformed 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YEAR('Transformed 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YEAR('Transformed 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YEAR('Transformed 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YEAR('Transformed 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YEAR('Transformed 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YEAR('Transformed 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YEAR('Transformed 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YEAR('Transformed 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YEAR('Transformed 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YEAR('Transformed 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YEAR('Transformed 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YEAR('Transformed 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YEAR('Transformed 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YEAR('Transformed 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YEAR('Transformed 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YEAR('Transformed 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YEAR('Transformed 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YEAR('Transformed 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YEAR('Transformed 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YEAR('Transformed 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YEAR('Transformed 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YEAR('Transformed 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YEAR('Transformed 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YEAR('Transformed 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YEAR('Transformed 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YEAR('Transformed 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YEAR('Transformed 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YEAR('Transformed 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YEAR('Transformed 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YEAR('Transformed 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YEAR('Transformed 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YEAR('Transformed 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YEAR('Transformed 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YEAR('Transformed 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YEAR('Transformed 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YEAR('Transformed 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YEAR('Transformed 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YEAR('Transformed 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YEAR('Transformed 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YEAR('Transformed 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YEAR('Transformed 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YEAR('Transformed 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YEAR('Transformed 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YEAR('Transformed 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YEAR('Transformed 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YEAR('Transformed 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YEAR('Transformed 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YEAR('Transformed 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YEAR('Transformed 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YEAR('Transformed 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YEAR('Transformed 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YEAR('Transformed 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YEAR('Transformed 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YEAR('Transformed 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YEAR('Transformed 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YEAR('Transformed 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YEAR('Transformed 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YEAR('Transformed 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YEAR('Transformed 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YEAR('Transformed 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YEAR('Transformed 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YEAR('Transformed 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YEAR('Transformed 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YEAR('Transformed 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YEAR('Transformed 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YEAR('Transformed 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YEAR('Transformed 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YEAR('Transformed 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YEAR('Transformed 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YEAR('Transformed 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YEAR('Transformed 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YEAR('Transformed 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YEAR('Transformed 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YEAR('Transformed 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YEAR('Transformed 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YEAR('Transformed 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YEAR('Transformed 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YEAR('Transformed 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YEAR('Transformed 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YEAR('Transformed 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YEAR('Transformed 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YEAR('Transformed 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YEAR('Transformed 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YEAR('Transformed 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YEAR('Transformed 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YEAR('Transformed 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YEAR('Transformed 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YEAR('Transformed 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YEAR('Transformed 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YEAR('Transformed 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YEAR('Transformed 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YEAR('Transformed 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YEAR('Transformed 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YEAR('Transformed 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YEAR('Transformed 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YEAR('Transformed 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YEAR('Transformed 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YEAR('Transformed 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YEAR('Transformed 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YEAR('Transformed 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YEAR('Transformed 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YEAR('Transformed 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YEAR('Transformed 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YEAR('Transformed 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YEAR('Transformed 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YEAR('Transformed 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YEAR('Transformed 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YEAR('Transformed 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YEAR('Transformed 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YEAR('Transformed 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YEAR('Transformed 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YEAR('Transformed 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YEAR('Transformed 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YEAR('Transformed 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YEAR('Transformed 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YEAR('Transformed 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YEAR('Transformed 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YEAR('Transformed 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YEAR('Transformed 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YEAR('Transformed 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YEAR('Transformed 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YEAR('Transformed 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YEAR('Transformed 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YEAR('Transformed 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YEAR('Transformed 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YEAR('Transformed 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YEAR('Transformed 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YEAR('Transformed 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YEAR('Transformed 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YEAR('Transformed 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YEAR('Transformed 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YEAR('Transformed 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YEAR('Transformed 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YEAR('Transformed 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YEAR('Transformed 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YEAR('Transformed 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YEAR('Transformed 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YEAR('Transformed 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YEAR('Transformed 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YEAR('Transformed 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YEAR('Transformed 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YEAR('Transformed 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YEAR('Transformed 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YEAR('Transformed 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YEAR('Transformed 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YEAR('Transformed 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YEAR('Transformed 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YEAR('Transformed 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YEAR('Transformed 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YEAR('Transformed 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YEAR('Transformed 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YEAR('Transformed 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YEAR('Transformed 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YEAR('Transformed 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YEAR('Transformed 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YEAR('Transformed 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YEAR('Transformed 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YEAR('Transformed 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YEAR('Transformed 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YEAR('Transformed 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YEAR('Transformed 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YEAR('Transformed 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YEAR('Transformed 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YEAR('Transformed 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YEAR('Transformed 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YEAR('Transformed 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YEAR('Transformed 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YEAR('Transformed 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YEAR('Transformed 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YEAR('Transformed 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YEAR('Transformed 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YEAR('Transformed 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YEAR('Transformed 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YEAR('Transformed 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YEAR('Transformed 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YEAR('Transformed 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YEAR('Transformed 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YEAR('Transformed 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YEAR('Transformed 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YEAR('Transformed 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YEAR('Transformed 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YEAR('Transformed 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YEAR('Transformed 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YEAR('Transformed 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YEAR('Transformed 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YEAR('Transformed 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YEAR('Transformed 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YEAR('Transformed 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YEAR('Transformed 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YEAR('Transformed 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YEAR('Transformed 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YEAR('Transformed 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YEAR('Transformed 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YEAR('Transformed 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YEAR('Transformed 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YEAR('Transformed 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YEAR('Transformed 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YEAR('Transformed 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YEAR('Transformed 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YEAR('Transformed 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YEAR('Transformed 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YEAR('Transformed 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YEAR('Transformed 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YEAR('Transformed 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YEAR('Transformed 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YEAR('Transformed 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YEAR('Transformed 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YEAR('Transformed 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YEAR('Transformed 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YEAR('Transformed 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YEAR('Transformed 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YEAR('Transformed 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YEAR('Transformed 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YEAR('Transformed 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YEAR('Transformed 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YEAR('Transformed 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YEAR('Transformed 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YEAR('Transformed 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YEAR('Transformed 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YEAR('Transformed 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YEAR('Transformed 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YEAR('Transformed 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YEAR('Transformed 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YEAR('Transformed 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YEAR('Transformed 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YEAR('Transformed 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YEAR('Transformed 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YEAR('Transformed 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YEAR('Transformed 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YEAR('Transformed 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YEAR('Transformed 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YEAR('Transformed 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YEAR('Transformed 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YEAR('Transformed 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YEAR('Transformed 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YEAR('Transformed 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YEAR('Transformed 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YEAR('Transformed 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YEAR('Transformed 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YEAR('Transformed 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YEAR('Transformed 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YEAR('Transformed 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YEAR('Transformed 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YEAR('Transformed 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YEAR('Transformed 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YEAR('Transformed 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YEAR('Transformed 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YEAR('Transformed 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YEAR('Transformed 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YEAR('Transformed 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YEAR('Transformed 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YEAR('Transformed 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YEAR('Transformed 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YEAR('Transformed 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YEAR('Transformed 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YEAR('Transformed 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YEAR('Transformed 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YEAR('Transformed 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YEAR('Transformed 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YEAR('Transformed 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YEAR('Transformed 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YEAR('Transformed 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YEAR('Transformed 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YEAR('Transformed 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YEAR('Transformed 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YEAR('Transformed 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YEAR('Transformed 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YEAR('Transformed 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YEAR('Transformed 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YEAR('Transformed 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YEAR('Transformed 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YEAR('Transformed 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YEAR('Transformed 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YEAR('Transformed 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YEAR('Transformed 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YEAR('Transformed 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YEAR('Transformed 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YEAR('Transformed 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YEAR('Transformed 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YEAR('Transformed 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YEAR('Transformed 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YEAR('Transformed 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YEAR('Transformed 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YEAR('Transformed 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YEAR('Transformed 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YEAR('Transformed 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YEAR('Transformed 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YEAR('Transformed 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YEAR('Transformed 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YEAR('Transformed 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YEAR('Transformed 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YEAR('Transformed 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YEAR('Transformed 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YEAR('Transformed 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YEAR('Transformed 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YEAR('Transformed 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YEAR('Transformed 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YEAR('Transformed 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YEAR('Transformed 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YEAR('Transformed 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YEAR('Transformed 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YEAR('Transformed 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YEAR('Transformed 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YEAR('Transformed 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YEAR('Transformed 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YEAR('Transformed 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YEAR('Transformed 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YEAR('Transformed 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YEAR('Transformed 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YEAR('Transformed 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YEAR('Transformed 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YEAR('Transformed 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YEAR('Transformed 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YEAR('Transformed 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YEAR('Transformed 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YEAR('Transformed 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YEAR('Transformed 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YEAR('Transformed 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YEAR('Transformed 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YEAR('Transformed 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YEAR('Transformed 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YEAR('Transformed 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YEAR('Transformed 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YEAR('Transformed 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YEAR('Transformed 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YEAR('Transformed 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YEAR('Transformed 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YEAR('Transformed 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YEAR('Transformed 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YEAR('Transformed 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YEAR('Transformed 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YEAR('Transformed 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YEAR('Transformed 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YEAR('Transformed 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YEAR('Transformed 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YEAR('Transformed 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YEAR('Transformed 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YEAR('Transformed 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YEAR('Transformed 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YEAR('Transformed 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YEAR('Transformed 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YEAR('Transformed 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YEAR('Transformed 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YEAR('Transformed 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YEAR('Transformed 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YEAR('Transformed 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YEAR('Transformed 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YEAR('Transformed 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YEAR('Transformed 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YEAR('Transformed 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YEAR('Transformed 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YEAR('Transformed 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YEAR('Transformed 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YEAR('Transformed 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YEAR('Transformed 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YEAR('Transformed 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YEAR('Transformed 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YEAR('Transformed 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YEAR('Transformed 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YEAR('Transformed 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YEAR('Transformed 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YEAR('Transformed 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YEAR('Transformed 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YEAR('Transformed 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YEAR('Transformed 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YEAR('Transformed 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YEAR('Transformed 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YEAR('Transformed 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YEAR('Transformed 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YEAR('Transformed 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YEAR('Transformed 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YEAR('Transformed 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YEAR('Transformed 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YEAR('Transformed 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YEAR('Transformed 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YEAR('Transformed 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YEAR('Transformed 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YEAR('Transformed 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YEAR('Transformed 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YEAR('Transformed 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YEAR('Transformed 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YEAR('Transformed 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YEAR('Transformed 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YEAR('Transformed 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BEB96-D3CF-4C66-944F-A35739055531}">
  <dimension ref="A1:C16"/>
  <sheetViews>
    <sheetView topLeftCell="B1" workbookViewId="0">
      <selection activeCell="C3" sqref="C3"/>
    </sheetView>
  </sheetViews>
  <sheetFormatPr defaultRowHeight="14.4" x14ac:dyDescent="0.3"/>
  <cols>
    <col min="1" max="1" width="17.5546875" bestFit="1" customWidth="1"/>
    <col min="2" max="2" width="17.21875" bestFit="1" customWidth="1"/>
    <col min="3" max="3" width="18.554687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1" spans="1:3" x14ac:dyDescent="0.3">
      <c r="A1" s="17" t="s">
        <v>10954</v>
      </c>
      <c r="B1" s="17"/>
      <c r="C1" s="17"/>
    </row>
    <row r="2" spans="1:3" ht="31.8" customHeight="1" x14ac:dyDescent="0.3">
      <c r="A2" s="17"/>
      <c r="B2" s="17"/>
      <c r="C2" s="17"/>
    </row>
    <row r="3" spans="1:3" ht="21" x14ac:dyDescent="0.4">
      <c r="A3" s="18" t="s">
        <v>10932</v>
      </c>
      <c r="B3" s="18" t="s">
        <v>10934</v>
      </c>
      <c r="C3" s="18" t="s">
        <v>10947</v>
      </c>
    </row>
    <row r="4" spans="1:3" ht="21" x14ac:dyDescent="0.4">
      <c r="A4" s="14" t="s">
        <v>10935</v>
      </c>
      <c r="B4" s="15">
        <v>95365.937600000019</v>
      </c>
      <c r="C4" s="15">
        <v>9199.2699999999986</v>
      </c>
    </row>
    <row r="5" spans="1:3" ht="21" x14ac:dyDescent="0.4">
      <c r="A5" s="14" t="s">
        <v>10936</v>
      </c>
      <c r="B5" s="15">
        <v>60172.649400000024</v>
      </c>
      <c r="C5" s="15">
        <v>10288.898699999991</v>
      </c>
    </row>
    <row r="6" spans="1:3" ht="21" x14ac:dyDescent="0.4">
      <c r="A6" s="14" t="s">
        <v>10937</v>
      </c>
      <c r="B6" s="15">
        <v>199252.98399999991</v>
      </c>
      <c r="C6" s="15">
        <v>26806.573700000015</v>
      </c>
    </row>
    <row r="7" spans="1:3" ht="21" x14ac:dyDescent="0.4">
      <c r="A7" s="14" t="s">
        <v>10938</v>
      </c>
      <c r="B7" s="15">
        <v>141851.5674</v>
      </c>
      <c r="C7" s="15">
        <v>13437.806799999998</v>
      </c>
    </row>
    <row r="8" spans="1:3" ht="21" x14ac:dyDescent="0.4">
      <c r="A8" s="14" t="s">
        <v>10939</v>
      </c>
      <c r="B8" s="15">
        <v>156122.28669999994</v>
      </c>
      <c r="C8" s="15">
        <v>22308.51279999999</v>
      </c>
    </row>
    <row r="9" spans="1:3" ht="21" x14ac:dyDescent="0.4">
      <c r="A9" s="14" t="s">
        <v>10940</v>
      </c>
      <c r="B9" s="15">
        <v>147082.61130000011</v>
      </c>
      <c r="C9" s="15">
        <v>20899.334500000012</v>
      </c>
    </row>
    <row r="10" spans="1:3" ht="21" x14ac:dyDescent="0.4">
      <c r="A10" s="14" t="s">
        <v>10941</v>
      </c>
      <c r="B10" s="15">
        <v>149580.83800000031</v>
      </c>
      <c r="C10" s="15">
        <v>13535.38299999998</v>
      </c>
    </row>
    <row r="11" spans="1:3" ht="21" x14ac:dyDescent="0.4">
      <c r="A11" s="14" t="s">
        <v>10942</v>
      </c>
      <c r="B11" s="15">
        <v>159589.45099999988</v>
      </c>
      <c r="C11" s="15">
        <v>21896.715399999972</v>
      </c>
    </row>
    <row r="12" spans="1:3" ht="21" x14ac:dyDescent="0.4">
      <c r="A12" s="14" t="s">
        <v>10943</v>
      </c>
      <c r="B12" s="15">
        <v>309770.09970000025</v>
      </c>
      <c r="C12" s="15">
        <v>37293.192500000034</v>
      </c>
    </row>
    <row r="13" spans="1:3" ht="21" x14ac:dyDescent="0.4">
      <c r="A13" s="14" t="s">
        <v>10944</v>
      </c>
      <c r="B13" s="15">
        <v>197115.20170000009</v>
      </c>
      <c r="C13" s="15">
        <v>31469.663800000035</v>
      </c>
    </row>
    <row r="14" spans="1:3" ht="21" x14ac:dyDescent="0.4">
      <c r="A14" s="14" t="s">
        <v>10945</v>
      </c>
      <c r="B14" s="15">
        <v>349120.07400000008</v>
      </c>
      <c r="C14" s="15">
        <v>35825.536599999927</v>
      </c>
    </row>
    <row r="15" spans="1:3" ht="21" x14ac:dyDescent="0.4">
      <c r="A15" s="14" t="s">
        <v>10946</v>
      </c>
      <c r="B15" s="15">
        <v>332177.15950000001</v>
      </c>
      <c r="C15" s="15">
        <v>43436.13390000003</v>
      </c>
    </row>
    <row r="16" spans="1:3" ht="21" x14ac:dyDescent="0.4">
      <c r="A16" s="19" t="s">
        <v>10933</v>
      </c>
      <c r="B16" s="24">
        <v>2297200.8603000008</v>
      </c>
      <c r="C16" s="24">
        <v>286397.02169999998</v>
      </c>
    </row>
  </sheetData>
  <mergeCells count="1">
    <mergeCell ref="A1:C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6667-B38C-4E24-845F-6CE40225F5D2}">
  <dimension ref="A1:E53"/>
  <sheetViews>
    <sheetView topLeftCell="C1" workbookViewId="0">
      <selection activeCell="D6" sqref="D6"/>
    </sheetView>
  </sheetViews>
  <sheetFormatPr defaultRowHeight="14.4" x14ac:dyDescent="0.3"/>
  <cols>
    <col min="1" max="1" width="17.33203125" hidden="1" customWidth="1"/>
    <col min="2" max="2" width="12" hidden="1" customWidth="1"/>
    <col min="3" max="3" width="23.88671875" customWidth="1"/>
    <col min="4" max="4" width="17.77734375" customWidth="1"/>
    <col min="5" max="5" width="15.88671875" bestFit="1" customWidth="1"/>
  </cols>
  <sheetData>
    <row r="1" spans="1:5" x14ac:dyDescent="0.3">
      <c r="D1" s="26" t="s">
        <v>10955</v>
      </c>
      <c r="E1" s="26"/>
    </row>
    <row r="2" spans="1:5" x14ac:dyDescent="0.3">
      <c r="D2" s="26"/>
      <c r="E2" s="26"/>
    </row>
    <row r="3" spans="1:5" ht="21" x14ac:dyDescent="0.4">
      <c r="A3" s="4" t="s">
        <v>10932</v>
      </c>
      <c r="B3" s="8" t="s">
        <v>10934</v>
      </c>
      <c r="D3" s="27" t="s">
        <v>10949</v>
      </c>
      <c r="E3" s="27" t="s">
        <v>18</v>
      </c>
    </row>
    <row r="4" spans="1:5" ht="21" x14ac:dyDescent="0.4">
      <c r="A4" s="5" t="s">
        <v>358</v>
      </c>
      <c r="B4" s="20">
        <v>19510.639999999992</v>
      </c>
      <c r="D4" s="13" t="str">
        <f>A4</f>
        <v>Alabama</v>
      </c>
      <c r="E4" s="15">
        <f>GETPIVOTDATA("Sales",$A$3,"State",A4)</f>
        <v>19510.639999999992</v>
      </c>
    </row>
    <row r="5" spans="1:5" ht="21" x14ac:dyDescent="0.4">
      <c r="A5" s="7" t="s">
        <v>310</v>
      </c>
      <c r="B5" s="21">
        <v>35282.000999999997</v>
      </c>
      <c r="D5" s="13" t="str">
        <f t="shared" ref="D5:D52" si="0">A5</f>
        <v>Arizona</v>
      </c>
      <c r="E5" s="15">
        <f t="shared" ref="E5:E52" si="1">GETPIVOTDATA("Sales",$A$3,"State",A5)</f>
        <v>35282.000999999997</v>
      </c>
    </row>
    <row r="6" spans="1:5" ht="21" x14ac:dyDescent="0.4">
      <c r="A6" s="7" t="s">
        <v>1707</v>
      </c>
      <c r="B6" s="21">
        <v>11678.129999999997</v>
      </c>
      <c r="D6" s="13" t="str">
        <f t="shared" si="0"/>
        <v>Arkansas</v>
      </c>
      <c r="E6" s="15">
        <f t="shared" si="1"/>
        <v>11678.129999999997</v>
      </c>
    </row>
    <row r="7" spans="1:5" ht="21" x14ac:dyDescent="0.4">
      <c r="A7" s="7" t="s">
        <v>43</v>
      </c>
      <c r="B7" s="21">
        <v>457687.63150000101</v>
      </c>
      <c r="D7" s="13" t="str">
        <f t="shared" si="0"/>
        <v>California</v>
      </c>
      <c r="E7" s="15">
        <f t="shared" si="1"/>
        <v>457687.63150000101</v>
      </c>
    </row>
    <row r="8" spans="1:5" ht="21" x14ac:dyDescent="0.4">
      <c r="A8" s="7" t="s">
        <v>457</v>
      </c>
      <c r="B8" s="21">
        <v>32108.117999999995</v>
      </c>
      <c r="D8" s="13" t="str">
        <f t="shared" si="0"/>
        <v>Colorado</v>
      </c>
      <c r="E8" s="15">
        <f t="shared" si="1"/>
        <v>32108.117999999995</v>
      </c>
    </row>
    <row r="9" spans="1:5" ht="21" x14ac:dyDescent="0.4">
      <c r="A9" s="7" t="s">
        <v>747</v>
      </c>
      <c r="B9" s="21">
        <v>13384.356999999996</v>
      </c>
      <c r="D9" s="13" t="str">
        <f t="shared" si="0"/>
        <v>Connecticut</v>
      </c>
      <c r="E9" s="15">
        <f t="shared" si="1"/>
        <v>13384.356999999996</v>
      </c>
    </row>
    <row r="10" spans="1:5" ht="21" x14ac:dyDescent="0.4">
      <c r="A10" s="7" t="s">
        <v>245</v>
      </c>
      <c r="B10" s="21">
        <v>27451.068999999992</v>
      </c>
      <c r="D10" s="13" t="str">
        <f t="shared" si="0"/>
        <v>Delaware</v>
      </c>
      <c r="E10" s="15">
        <f t="shared" si="1"/>
        <v>27451.068999999992</v>
      </c>
    </row>
    <row r="11" spans="1:5" ht="21" x14ac:dyDescent="0.4">
      <c r="A11" s="7" t="s">
        <v>3034</v>
      </c>
      <c r="B11" s="21">
        <v>2865.0199999999995</v>
      </c>
      <c r="D11" s="13" t="str">
        <f t="shared" si="0"/>
        <v>District of Columbia</v>
      </c>
      <c r="E11" s="15">
        <f t="shared" si="1"/>
        <v>2865.0199999999995</v>
      </c>
    </row>
    <row r="12" spans="1:5" ht="21" x14ac:dyDescent="0.4">
      <c r="A12" s="7" t="s">
        <v>54</v>
      </c>
      <c r="B12" s="21">
        <v>89473.707999999999</v>
      </c>
      <c r="D12" s="13" t="str">
        <f t="shared" si="0"/>
        <v>Florida</v>
      </c>
      <c r="E12" s="15">
        <f t="shared" si="1"/>
        <v>89473.707999999999</v>
      </c>
    </row>
    <row r="13" spans="1:5" ht="21" x14ac:dyDescent="0.4">
      <c r="A13" s="7" t="s">
        <v>1272</v>
      </c>
      <c r="B13" s="21">
        <v>49095.840000000004</v>
      </c>
      <c r="D13" s="13" t="str">
        <f t="shared" si="0"/>
        <v>Georgia</v>
      </c>
      <c r="E13" s="15">
        <f t="shared" si="1"/>
        <v>49095.840000000004</v>
      </c>
    </row>
    <row r="14" spans="1:5" ht="21" x14ac:dyDescent="0.4">
      <c r="A14" s="7" t="s">
        <v>6260</v>
      </c>
      <c r="B14" s="21">
        <v>4382.4860000000017</v>
      </c>
      <c r="D14" s="13" t="str">
        <f t="shared" si="0"/>
        <v>Idaho</v>
      </c>
      <c r="E14" s="15">
        <f t="shared" si="1"/>
        <v>4382.4860000000017</v>
      </c>
    </row>
    <row r="15" spans="1:5" ht="21" x14ac:dyDescent="0.4">
      <c r="A15" s="7" t="s">
        <v>211</v>
      </c>
      <c r="B15" s="21">
        <v>80166.10099999985</v>
      </c>
      <c r="D15" s="13" t="str">
        <f t="shared" si="0"/>
        <v>Illinois</v>
      </c>
      <c r="E15" s="15">
        <f t="shared" si="1"/>
        <v>80166.10099999985</v>
      </c>
    </row>
    <row r="16" spans="1:5" ht="21" x14ac:dyDescent="0.4">
      <c r="A16" s="7" t="s">
        <v>254</v>
      </c>
      <c r="B16" s="21">
        <v>53555.360000000001</v>
      </c>
      <c r="D16" s="13" t="str">
        <f t="shared" si="0"/>
        <v>Indiana</v>
      </c>
      <c r="E16" s="15">
        <f t="shared" si="1"/>
        <v>53555.360000000001</v>
      </c>
    </row>
    <row r="17" spans="1:5" ht="21" x14ac:dyDescent="0.4">
      <c r="A17" s="7" t="s">
        <v>489</v>
      </c>
      <c r="B17" s="21">
        <v>4579.7599999999993</v>
      </c>
      <c r="D17" s="13" t="str">
        <f t="shared" si="0"/>
        <v>Iowa</v>
      </c>
      <c r="E17" s="15">
        <f t="shared" si="1"/>
        <v>4579.7599999999993</v>
      </c>
    </row>
    <row r="18" spans="1:5" ht="21" x14ac:dyDescent="0.4">
      <c r="A18" s="7" t="s">
        <v>4530</v>
      </c>
      <c r="B18" s="21">
        <v>2914.31</v>
      </c>
      <c r="D18" s="13" t="str">
        <f t="shared" si="0"/>
        <v>Kansas</v>
      </c>
      <c r="E18" s="15">
        <f t="shared" si="1"/>
        <v>2914.31</v>
      </c>
    </row>
    <row r="19" spans="1:5" ht="21" x14ac:dyDescent="0.4">
      <c r="A19" s="7" t="s">
        <v>29</v>
      </c>
      <c r="B19" s="21">
        <v>36591.749999999971</v>
      </c>
      <c r="D19" s="13" t="str">
        <f t="shared" si="0"/>
        <v>Kentucky</v>
      </c>
      <c r="E19" s="15">
        <f t="shared" si="1"/>
        <v>36591.749999999971</v>
      </c>
    </row>
    <row r="20" spans="1:5" ht="21" x14ac:dyDescent="0.4">
      <c r="A20" s="7" t="s">
        <v>736</v>
      </c>
      <c r="B20" s="21">
        <v>9217.0299999999988</v>
      </c>
      <c r="D20" s="13" t="str">
        <f t="shared" si="0"/>
        <v>Louisiana</v>
      </c>
      <c r="E20" s="15">
        <f t="shared" si="1"/>
        <v>9217.0299999999988</v>
      </c>
    </row>
    <row r="21" spans="1:5" ht="21" x14ac:dyDescent="0.4">
      <c r="A21" s="7" t="s">
        <v>5235</v>
      </c>
      <c r="B21" s="21">
        <v>1270.53</v>
      </c>
      <c r="D21" s="13" t="str">
        <f t="shared" si="0"/>
        <v>Maine</v>
      </c>
      <c r="E21" s="15">
        <f t="shared" si="1"/>
        <v>1270.53</v>
      </c>
    </row>
    <row r="22" spans="1:5" ht="21" x14ac:dyDescent="0.4">
      <c r="A22" s="7" t="s">
        <v>2735</v>
      </c>
      <c r="B22" s="21">
        <v>23705.523000000005</v>
      </c>
      <c r="D22" s="13" t="str">
        <f t="shared" si="0"/>
        <v>Maryland</v>
      </c>
      <c r="E22" s="15">
        <f t="shared" si="1"/>
        <v>23705.523000000005</v>
      </c>
    </row>
    <row r="23" spans="1:5" ht="21" x14ac:dyDescent="0.4">
      <c r="A23" s="7" t="s">
        <v>1245</v>
      </c>
      <c r="B23" s="21">
        <v>28634.43399999999</v>
      </c>
      <c r="D23" s="13" t="str">
        <f t="shared" si="0"/>
        <v>Massachusetts</v>
      </c>
      <c r="E23" s="15">
        <f t="shared" si="1"/>
        <v>28634.43399999999</v>
      </c>
    </row>
    <row r="24" spans="1:5" ht="21" x14ac:dyDescent="0.4">
      <c r="A24" s="7" t="s">
        <v>238</v>
      </c>
      <c r="B24" s="21">
        <v>76269.614000000016</v>
      </c>
      <c r="D24" s="13" t="str">
        <f t="shared" si="0"/>
        <v>Michigan</v>
      </c>
      <c r="E24" s="15">
        <f t="shared" si="1"/>
        <v>76269.614000000016</v>
      </c>
    </row>
    <row r="25" spans="1:5" ht="21" x14ac:dyDescent="0.4">
      <c r="A25" s="7" t="s">
        <v>229</v>
      </c>
      <c r="B25" s="21">
        <v>29863.149999999994</v>
      </c>
      <c r="D25" s="13" t="str">
        <f t="shared" si="0"/>
        <v>Minnesota</v>
      </c>
      <c r="E25" s="15">
        <f t="shared" si="1"/>
        <v>29863.149999999994</v>
      </c>
    </row>
    <row r="26" spans="1:5" ht="21" x14ac:dyDescent="0.4">
      <c r="A26" s="7" t="s">
        <v>1487</v>
      </c>
      <c r="B26" s="21">
        <v>10771.34</v>
      </c>
      <c r="D26" s="13" t="str">
        <f t="shared" si="0"/>
        <v>Mississippi</v>
      </c>
      <c r="E26" s="15">
        <f t="shared" si="1"/>
        <v>10771.34</v>
      </c>
    </row>
    <row r="27" spans="1:5" ht="21" x14ac:dyDescent="0.4">
      <c r="A27" s="7" t="s">
        <v>596</v>
      </c>
      <c r="B27" s="21">
        <v>22205.149999999998</v>
      </c>
      <c r="D27" s="13" t="str">
        <f t="shared" si="0"/>
        <v>Missouri</v>
      </c>
      <c r="E27" s="15">
        <f t="shared" si="1"/>
        <v>22205.149999999998</v>
      </c>
    </row>
    <row r="28" spans="1:5" ht="21" x14ac:dyDescent="0.4">
      <c r="A28" s="7" t="s">
        <v>1762</v>
      </c>
      <c r="B28" s="21">
        <v>5589.3519999999971</v>
      </c>
      <c r="D28" s="13" t="str">
        <f t="shared" si="0"/>
        <v>Montana</v>
      </c>
      <c r="E28" s="15">
        <f t="shared" si="1"/>
        <v>5589.3519999999971</v>
      </c>
    </row>
    <row r="29" spans="1:5" ht="21" x14ac:dyDescent="0.4">
      <c r="A29" s="7" t="s">
        <v>138</v>
      </c>
      <c r="B29" s="21">
        <v>7464.9299999999985</v>
      </c>
      <c r="D29" s="13" t="str">
        <f t="shared" si="0"/>
        <v>Nebraska</v>
      </c>
      <c r="E29" s="15">
        <f t="shared" si="1"/>
        <v>7464.9299999999985</v>
      </c>
    </row>
    <row r="30" spans="1:5" ht="21" x14ac:dyDescent="0.4">
      <c r="A30" s="7" t="s">
        <v>1392</v>
      </c>
      <c r="B30" s="21">
        <v>16729.101999999999</v>
      </c>
      <c r="D30" s="13" t="str">
        <f t="shared" si="0"/>
        <v>Nevada</v>
      </c>
      <c r="E30" s="15">
        <f t="shared" si="1"/>
        <v>16729.101999999999</v>
      </c>
    </row>
    <row r="31" spans="1:5" ht="21" x14ac:dyDescent="0.4">
      <c r="A31" s="7" t="s">
        <v>2694</v>
      </c>
      <c r="B31" s="21">
        <v>7292.5239999999994</v>
      </c>
      <c r="D31" s="13" t="str">
        <f t="shared" si="0"/>
        <v>New Hampshire</v>
      </c>
      <c r="E31" s="15">
        <f t="shared" si="1"/>
        <v>7292.5239999999994</v>
      </c>
    </row>
    <row r="32" spans="1:5" ht="21" x14ac:dyDescent="0.4">
      <c r="A32" s="7" t="s">
        <v>788</v>
      </c>
      <c r="B32" s="21">
        <v>35764.312000000013</v>
      </c>
      <c r="D32" s="13" t="str">
        <f t="shared" si="0"/>
        <v>New Jersey</v>
      </c>
      <c r="E32" s="15">
        <f t="shared" si="1"/>
        <v>35764.312000000013</v>
      </c>
    </row>
    <row r="33" spans="1:5" ht="21" x14ac:dyDescent="0.4">
      <c r="A33" s="7" t="s">
        <v>668</v>
      </c>
      <c r="B33" s="21">
        <v>4783.5220000000008</v>
      </c>
      <c r="D33" s="13" t="str">
        <f t="shared" si="0"/>
        <v>New Mexico</v>
      </c>
      <c r="E33" s="15">
        <f t="shared" si="1"/>
        <v>4783.5220000000008</v>
      </c>
    </row>
    <row r="34" spans="1:5" ht="21" x14ac:dyDescent="0.4">
      <c r="A34" s="7" t="s">
        <v>267</v>
      </c>
      <c r="B34" s="21">
        <v>310876.27099999978</v>
      </c>
      <c r="D34" s="13" t="str">
        <f t="shared" si="0"/>
        <v>New York</v>
      </c>
      <c r="E34" s="15">
        <f t="shared" si="1"/>
        <v>310876.27099999978</v>
      </c>
    </row>
    <row r="35" spans="1:5" ht="21" x14ac:dyDescent="0.4">
      <c r="A35" s="7" t="s">
        <v>88</v>
      </c>
      <c r="B35" s="21">
        <v>55603.163999999968</v>
      </c>
      <c r="D35" s="13" t="str">
        <f t="shared" si="0"/>
        <v>North Carolina</v>
      </c>
      <c r="E35" s="15">
        <f t="shared" si="1"/>
        <v>55603.163999999968</v>
      </c>
    </row>
    <row r="36" spans="1:5" ht="21" x14ac:dyDescent="0.4">
      <c r="A36" s="7" t="s">
        <v>7449</v>
      </c>
      <c r="B36" s="21">
        <v>919.91</v>
      </c>
      <c r="D36" s="13" t="str">
        <f t="shared" si="0"/>
        <v>North Dakota</v>
      </c>
      <c r="E36" s="15">
        <f t="shared" si="1"/>
        <v>919.91</v>
      </c>
    </row>
    <row r="37" spans="1:5" ht="21" x14ac:dyDescent="0.4">
      <c r="A37" s="7" t="s">
        <v>498</v>
      </c>
      <c r="B37" s="21">
        <v>78258.135999999926</v>
      </c>
      <c r="D37" s="13" t="str">
        <f t="shared" si="0"/>
        <v>Ohio</v>
      </c>
      <c r="E37" s="15">
        <f t="shared" si="1"/>
        <v>78258.135999999926</v>
      </c>
    </row>
    <row r="38" spans="1:5" ht="21" x14ac:dyDescent="0.4">
      <c r="A38" s="7" t="s">
        <v>649</v>
      </c>
      <c r="B38" s="21">
        <v>19683.390000000003</v>
      </c>
      <c r="D38" s="13" t="str">
        <f t="shared" si="0"/>
        <v>Oklahoma</v>
      </c>
      <c r="E38" s="15">
        <f t="shared" si="1"/>
        <v>19683.390000000003</v>
      </c>
    </row>
    <row r="39" spans="1:5" ht="21" x14ac:dyDescent="0.4">
      <c r="A39" s="7" t="s">
        <v>420</v>
      </c>
      <c r="B39" s="21">
        <v>17431.149999999991</v>
      </c>
      <c r="D39" s="13" t="str">
        <f t="shared" si="0"/>
        <v>Oregon</v>
      </c>
      <c r="E39" s="15">
        <f t="shared" si="1"/>
        <v>17431.149999999991</v>
      </c>
    </row>
    <row r="40" spans="1:5" ht="21" x14ac:dyDescent="0.4">
      <c r="A40" s="7" t="s">
        <v>147</v>
      </c>
      <c r="B40" s="21">
        <v>116511.91400000003</v>
      </c>
      <c r="D40" s="13" t="str">
        <f t="shared" si="0"/>
        <v>Pennsylvania</v>
      </c>
      <c r="E40" s="15">
        <f t="shared" si="1"/>
        <v>116511.91400000003</v>
      </c>
    </row>
    <row r="41" spans="1:5" ht="21" x14ac:dyDescent="0.4">
      <c r="A41" s="7" t="s">
        <v>1399</v>
      </c>
      <c r="B41" s="21">
        <v>22627.955999999995</v>
      </c>
      <c r="D41" s="13" t="str">
        <f t="shared" si="0"/>
        <v>Rhode Island</v>
      </c>
      <c r="E41" s="15">
        <f t="shared" si="1"/>
        <v>22627.955999999995</v>
      </c>
    </row>
    <row r="42" spans="1:5" ht="21" x14ac:dyDescent="0.4">
      <c r="A42" s="7" t="s">
        <v>383</v>
      </c>
      <c r="B42" s="21">
        <v>8481.7099999999991</v>
      </c>
      <c r="D42" s="13" t="str">
        <f t="shared" si="0"/>
        <v>South Carolina</v>
      </c>
      <c r="E42" s="15">
        <f t="shared" si="1"/>
        <v>8481.7099999999991</v>
      </c>
    </row>
    <row r="43" spans="1:5" ht="21" x14ac:dyDescent="0.4">
      <c r="A43" s="7" t="s">
        <v>5326</v>
      </c>
      <c r="B43" s="21">
        <v>1315.5600000000002</v>
      </c>
      <c r="D43" s="13" t="str">
        <f t="shared" si="0"/>
        <v>South Dakota</v>
      </c>
      <c r="E43" s="15">
        <f t="shared" si="1"/>
        <v>1315.5600000000002</v>
      </c>
    </row>
    <row r="44" spans="1:5" ht="21" x14ac:dyDescent="0.4">
      <c r="A44" s="7" t="s">
        <v>335</v>
      </c>
      <c r="B44" s="21">
        <v>30661.872999999981</v>
      </c>
      <c r="D44" s="13" t="str">
        <f t="shared" si="0"/>
        <v>Tennessee</v>
      </c>
      <c r="E44" s="15">
        <f t="shared" si="1"/>
        <v>30661.872999999981</v>
      </c>
    </row>
    <row r="45" spans="1:5" ht="21" x14ac:dyDescent="0.4">
      <c r="A45" s="7" t="s">
        <v>104</v>
      </c>
      <c r="B45" s="21">
        <v>170188.04580000002</v>
      </c>
      <c r="D45" s="13" t="str">
        <f t="shared" si="0"/>
        <v>Texas</v>
      </c>
      <c r="E45" s="15">
        <f t="shared" si="1"/>
        <v>170188.04580000002</v>
      </c>
    </row>
    <row r="46" spans="1:5" ht="21" x14ac:dyDescent="0.4">
      <c r="A46" s="7" t="s">
        <v>121</v>
      </c>
      <c r="B46" s="21">
        <v>11220.055999999999</v>
      </c>
      <c r="D46" s="13" t="str">
        <f t="shared" si="0"/>
        <v>Utah</v>
      </c>
      <c r="E46" s="15">
        <f t="shared" si="1"/>
        <v>11220.055999999999</v>
      </c>
    </row>
    <row r="47" spans="1:5" ht="21" x14ac:dyDescent="0.4">
      <c r="A47" s="7" t="s">
        <v>5203</v>
      </c>
      <c r="B47" s="21">
        <v>8929.369999999999</v>
      </c>
      <c r="D47" s="13" t="str">
        <f t="shared" si="0"/>
        <v>Vermont</v>
      </c>
      <c r="E47" s="15">
        <f t="shared" si="1"/>
        <v>8929.369999999999</v>
      </c>
    </row>
    <row r="48" spans="1:5" ht="21" x14ac:dyDescent="0.4">
      <c r="A48" s="7" t="s">
        <v>319</v>
      </c>
      <c r="B48" s="21">
        <v>70636.719999999987</v>
      </c>
      <c r="D48" s="13" t="str">
        <f t="shared" si="0"/>
        <v>Virginia</v>
      </c>
      <c r="E48" s="15">
        <f t="shared" si="1"/>
        <v>70636.719999999987</v>
      </c>
    </row>
    <row r="49" spans="1:5" ht="21" x14ac:dyDescent="0.4">
      <c r="A49" s="7" t="s">
        <v>96</v>
      </c>
      <c r="B49" s="21">
        <v>138641.26999999993</v>
      </c>
      <c r="D49" s="13" t="str">
        <f t="shared" si="0"/>
        <v>Washington</v>
      </c>
      <c r="E49" s="15">
        <f t="shared" si="1"/>
        <v>138641.26999999993</v>
      </c>
    </row>
    <row r="50" spans="1:5" ht="21" x14ac:dyDescent="0.4">
      <c r="A50" s="7" t="s">
        <v>9726</v>
      </c>
      <c r="B50" s="21">
        <v>1209.8240000000001</v>
      </c>
      <c r="D50" s="13" t="str">
        <f t="shared" si="0"/>
        <v>West Virginia</v>
      </c>
      <c r="E50" s="15">
        <f t="shared" si="1"/>
        <v>1209.8240000000001</v>
      </c>
    </row>
    <row r="51" spans="1:5" ht="21" x14ac:dyDescent="0.4">
      <c r="A51" s="7" t="s">
        <v>114</v>
      </c>
      <c r="B51" s="21">
        <v>32114.610000000019</v>
      </c>
      <c r="D51" s="13" t="str">
        <f t="shared" si="0"/>
        <v>Wisconsin</v>
      </c>
      <c r="E51" s="15">
        <f t="shared" si="1"/>
        <v>32114.610000000019</v>
      </c>
    </row>
    <row r="52" spans="1:5" ht="21" x14ac:dyDescent="0.4">
      <c r="A52" s="7" t="s">
        <v>8542</v>
      </c>
      <c r="B52" s="21">
        <v>1603.1360000000002</v>
      </c>
      <c r="D52" s="13" t="str">
        <f t="shared" si="0"/>
        <v>Wyoming</v>
      </c>
      <c r="E52" s="15">
        <f t="shared" si="1"/>
        <v>1603.1360000000002</v>
      </c>
    </row>
    <row r="53" spans="1:5" ht="21" x14ac:dyDescent="0.4">
      <c r="A53" s="6" t="s">
        <v>10933</v>
      </c>
      <c r="B53" s="22">
        <v>2297200.8603000003</v>
      </c>
      <c r="D53" s="28" t="s">
        <v>10950</v>
      </c>
      <c r="E53" s="29">
        <f>GETPIVOTDATA("Sales",$A$3)</f>
        <v>2297200.8603000003</v>
      </c>
    </row>
  </sheetData>
  <mergeCells count="1">
    <mergeCell ref="D1: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5C633-DE9C-4D28-9BD9-9FB8B771D0AF}">
  <dimension ref="A1:B9"/>
  <sheetViews>
    <sheetView zoomScale="103" workbookViewId="0">
      <selection activeCell="B12" sqref="B12"/>
    </sheetView>
  </sheetViews>
  <sheetFormatPr defaultRowHeight="14.4" x14ac:dyDescent="0.3"/>
  <cols>
    <col min="1" max="1" width="18.77734375" bestFit="1" customWidth="1"/>
    <col min="2" max="2" width="18.6640625" bestFit="1" customWidth="1"/>
  </cols>
  <sheetData>
    <row r="1" spans="1:2" x14ac:dyDescent="0.3">
      <c r="A1" s="16" t="s">
        <v>10956</v>
      </c>
      <c r="B1" s="16"/>
    </row>
    <row r="2" spans="1:2" x14ac:dyDescent="0.3">
      <c r="A2" s="16"/>
      <c r="B2" s="16"/>
    </row>
    <row r="3" spans="1:2" ht="23.4" x14ac:dyDescent="0.45">
      <c r="A3" s="38" t="s">
        <v>10932</v>
      </c>
      <c r="B3" s="38" t="s">
        <v>10934</v>
      </c>
    </row>
    <row r="4" spans="1:2" ht="23.4" x14ac:dyDescent="0.45">
      <c r="A4" s="39" t="s">
        <v>72</v>
      </c>
      <c r="B4" s="48">
        <v>330007.05400000012</v>
      </c>
    </row>
    <row r="5" spans="1:2" ht="23.4" x14ac:dyDescent="0.45">
      <c r="A5" s="39" t="s">
        <v>36</v>
      </c>
      <c r="B5" s="48">
        <v>328449.1030000007</v>
      </c>
    </row>
    <row r="6" spans="1:2" ht="23.4" x14ac:dyDescent="0.45">
      <c r="A6" s="39" t="s">
        <v>59</v>
      </c>
      <c r="B6" s="48">
        <v>223843.60800000012</v>
      </c>
    </row>
    <row r="7" spans="1:2" ht="23.4" x14ac:dyDescent="0.45">
      <c r="A7" s="39" t="s">
        <v>56</v>
      </c>
      <c r="B7" s="48">
        <v>206965.53200000009</v>
      </c>
    </row>
    <row r="8" spans="1:2" ht="23.4" x14ac:dyDescent="0.45">
      <c r="A8" s="39" t="s">
        <v>75</v>
      </c>
      <c r="B8" s="48">
        <v>203412.73300000009</v>
      </c>
    </row>
    <row r="9" spans="1:2" ht="23.4" x14ac:dyDescent="0.45">
      <c r="A9" s="40" t="s">
        <v>10933</v>
      </c>
      <c r="B9" s="49">
        <v>1292678.0300000012</v>
      </c>
    </row>
  </sheetData>
  <mergeCells count="1">
    <mergeCell ref="A1:B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29817-9494-49B1-9858-48F1657319F4}">
  <dimension ref="A2:N16"/>
  <sheetViews>
    <sheetView zoomScale="89" workbookViewId="0">
      <selection activeCell="M15" sqref="M15:N15"/>
    </sheetView>
  </sheetViews>
  <sheetFormatPr defaultRowHeight="14.4" x14ac:dyDescent="0.3"/>
  <cols>
    <col min="1" max="1" width="17.44140625" bestFit="1" customWidth="1"/>
    <col min="2" max="2" width="18.5546875" bestFit="1" customWidth="1"/>
    <col min="4" max="4" width="17.44140625" bestFit="1" customWidth="1"/>
    <col min="5" max="5" width="18.5546875" bestFit="1" customWidth="1"/>
    <col min="7" max="7" width="17.44140625" bestFit="1" customWidth="1"/>
    <col min="8" max="8" width="21.44140625" bestFit="1" customWidth="1"/>
    <col min="10" max="10" width="17.44140625" bestFit="1" customWidth="1"/>
    <col min="11" max="11" width="23.109375" bestFit="1" customWidth="1"/>
    <col min="13" max="13" width="17.44140625" bestFit="1" customWidth="1"/>
    <col min="14" max="14" width="27" bestFit="1" customWidth="1"/>
  </cols>
  <sheetData>
    <row r="2" spans="1:14" s="30" customFormat="1" ht="21" x14ac:dyDescent="0.4">
      <c r="A2" s="41" t="s">
        <v>10932</v>
      </c>
      <c r="B2" s="41" t="s">
        <v>10934</v>
      </c>
      <c r="C2" s="31"/>
      <c r="D2" s="41" t="s">
        <v>10932</v>
      </c>
      <c r="E2" s="41" t="s">
        <v>10947</v>
      </c>
      <c r="F2" s="31"/>
      <c r="G2" s="41" t="s">
        <v>10932</v>
      </c>
      <c r="H2" s="41" t="s">
        <v>10951</v>
      </c>
      <c r="I2" s="31"/>
      <c r="J2" s="41" t="s">
        <v>10932</v>
      </c>
      <c r="K2" s="41" t="s">
        <v>10952</v>
      </c>
      <c r="L2" s="31"/>
      <c r="M2" s="41" t="s">
        <v>10932</v>
      </c>
      <c r="N2" s="41" t="s">
        <v>10953</v>
      </c>
    </row>
    <row r="3" spans="1:14" ht="21" x14ac:dyDescent="0.4">
      <c r="A3" s="14" t="s">
        <v>10935</v>
      </c>
      <c r="B3" s="23">
        <v>95365.937600000019</v>
      </c>
      <c r="C3" s="25"/>
      <c r="D3" s="14" t="s">
        <v>10935</v>
      </c>
      <c r="E3" s="23">
        <v>9199.2699999999986</v>
      </c>
      <c r="F3" s="25"/>
      <c r="G3" s="14" t="s">
        <v>10935</v>
      </c>
      <c r="H3" s="23">
        <v>1500</v>
      </c>
      <c r="I3" s="25"/>
      <c r="J3" s="14" t="s">
        <v>10935</v>
      </c>
      <c r="K3" s="23">
        <v>387</v>
      </c>
      <c r="L3" s="25"/>
      <c r="M3" s="14" t="s">
        <v>10935</v>
      </c>
      <c r="N3" s="23">
        <v>9.6462848596792869E-2</v>
      </c>
    </row>
    <row r="4" spans="1:14" ht="21" x14ac:dyDescent="0.4">
      <c r="A4" s="14" t="s">
        <v>10936</v>
      </c>
      <c r="B4" s="23">
        <v>60172.649400000024</v>
      </c>
      <c r="C4" s="25"/>
      <c r="D4" s="14" t="s">
        <v>10936</v>
      </c>
      <c r="E4" s="23">
        <v>10288.898699999991</v>
      </c>
      <c r="F4" s="25"/>
      <c r="G4" s="14" t="s">
        <v>10936</v>
      </c>
      <c r="H4" s="23">
        <v>1068</v>
      </c>
      <c r="I4" s="25"/>
      <c r="J4" s="14" t="s">
        <v>10936</v>
      </c>
      <c r="K4" s="23">
        <v>301</v>
      </c>
      <c r="L4" s="25"/>
      <c r="M4" s="14" t="s">
        <v>10936</v>
      </c>
      <c r="N4" s="23">
        <v>0.17098962406664425</v>
      </c>
    </row>
    <row r="5" spans="1:14" ht="21" x14ac:dyDescent="0.4">
      <c r="A5" s="14" t="s">
        <v>10937</v>
      </c>
      <c r="B5" s="23">
        <v>199252.98399999991</v>
      </c>
      <c r="C5" s="25"/>
      <c r="D5" s="14" t="s">
        <v>10937</v>
      </c>
      <c r="E5" s="23">
        <v>26806.573700000015</v>
      </c>
      <c r="F5" s="25"/>
      <c r="G5" s="14" t="s">
        <v>10937</v>
      </c>
      <c r="H5" s="23">
        <v>2491</v>
      </c>
      <c r="I5" s="25"/>
      <c r="J5" s="14" t="s">
        <v>10937</v>
      </c>
      <c r="K5" s="23">
        <v>680</v>
      </c>
      <c r="L5" s="25"/>
      <c r="M5" s="14" t="s">
        <v>10937</v>
      </c>
      <c r="N5" s="23">
        <v>0.13453536886554246</v>
      </c>
    </row>
    <row r="6" spans="1:14" ht="21" x14ac:dyDescent="0.4">
      <c r="A6" s="14" t="s">
        <v>10938</v>
      </c>
      <c r="B6" s="23">
        <v>141851.5674</v>
      </c>
      <c r="C6" s="25"/>
      <c r="D6" s="14" t="s">
        <v>10938</v>
      </c>
      <c r="E6" s="23">
        <v>13437.806799999998</v>
      </c>
      <c r="F6" s="25"/>
      <c r="G6" s="14" t="s">
        <v>10938</v>
      </c>
      <c r="H6" s="23">
        <v>2441</v>
      </c>
      <c r="I6" s="25"/>
      <c r="J6" s="14" t="s">
        <v>10938</v>
      </c>
      <c r="K6" s="23">
        <v>663</v>
      </c>
      <c r="L6" s="25"/>
      <c r="M6" s="14" t="s">
        <v>10938</v>
      </c>
      <c r="N6" s="23">
        <v>9.4731465053942004E-2</v>
      </c>
    </row>
    <row r="7" spans="1:14" ht="21" x14ac:dyDescent="0.4">
      <c r="A7" s="14" t="s">
        <v>10939</v>
      </c>
      <c r="B7" s="23">
        <v>156122.28669999994</v>
      </c>
      <c r="C7" s="25"/>
      <c r="D7" s="14" t="s">
        <v>10939</v>
      </c>
      <c r="E7" s="23">
        <v>22308.51279999999</v>
      </c>
      <c r="F7" s="25"/>
      <c r="G7" s="14" t="s">
        <v>10939</v>
      </c>
      <c r="H7" s="23">
        <v>2850</v>
      </c>
      <c r="I7" s="25"/>
      <c r="J7" s="14" t="s">
        <v>10939</v>
      </c>
      <c r="K7" s="23">
        <v>750</v>
      </c>
      <c r="L7" s="25"/>
      <c r="M7" s="14" t="s">
        <v>10939</v>
      </c>
      <c r="N7" s="23">
        <v>0.14289127626517142</v>
      </c>
    </row>
    <row r="8" spans="1:14" ht="21" x14ac:dyDescent="0.4">
      <c r="A8" s="14" t="s">
        <v>10940</v>
      </c>
      <c r="B8" s="23">
        <v>147082.61130000011</v>
      </c>
      <c r="C8" s="25"/>
      <c r="D8" s="14" t="s">
        <v>10940</v>
      </c>
      <c r="E8" s="23">
        <v>20899.334500000012</v>
      </c>
      <c r="F8" s="25"/>
      <c r="G8" s="14" t="s">
        <v>10940</v>
      </c>
      <c r="H8" s="23">
        <v>2644</v>
      </c>
      <c r="I8" s="25"/>
      <c r="J8" s="14" t="s">
        <v>10940</v>
      </c>
      <c r="K8" s="23">
        <v>709</v>
      </c>
      <c r="L8" s="25"/>
      <c r="M8" s="14" t="s">
        <v>10940</v>
      </c>
      <c r="N8" s="23">
        <v>0.1420924901678027</v>
      </c>
    </row>
    <row r="9" spans="1:14" ht="21" x14ac:dyDescent="0.4">
      <c r="A9" s="14" t="s">
        <v>10941</v>
      </c>
      <c r="B9" s="23">
        <v>149580.83800000031</v>
      </c>
      <c r="C9" s="25"/>
      <c r="D9" s="14" t="s">
        <v>10941</v>
      </c>
      <c r="E9" s="23">
        <v>13535.38299999998</v>
      </c>
      <c r="F9" s="25"/>
      <c r="G9" s="14" t="s">
        <v>10941</v>
      </c>
      <c r="H9" s="23">
        <v>2705</v>
      </c>
      <c r="I9" s="25"/>
      <c r="J9" s="14" t="s">
        <v>10941</v>
      </c>
      <c r="K9" s="23">
        <v>708</v>
      </c>
      <c r="L9" s="25"/>
      <c r="M9" s="14" t="s">
        <v>10941</v>
      </c>
      <c r="N9" s="23">
        <v>9.0488749635163512E-2</v>
      </c>
    </row>
    <row r="10" spans="1:14" ht="21" x14ac:dyDescent="0.4">
      <c r="A10" s="14" t="s">
        <v>10942</v>
      </c>
      <c r="B10" s="23">
        <v>159589.45099999988</v>
      </c>
      <c r="C10" s="25"/>
      <c r="D10" s="14" t="s">
        <v>10942</v>
      </c>
      <c r="E10" s="23">
        <v>21896.715399999972</v>
      </c>
      <c r="F10" s="25"/>
      <c r="G10" s="14" t="s">
        <v>10942</v>
      </c>
      <c r="H10" s="23">
        <v>2796</v>
      </c>
      <c r="I10" s="25"/>
      <c r="J10" s="14" t="s">
        <v>10942</v>
      </c>
      <c r="K10" s="23">
        <v>710</v>
      </c>
      <c r="L10" s="25"/>
      <c r="M10" s="14" t="s">
        <v>10942</v>
      </c>
      <c r="N10" s="23">
        <v>0.13720653378273723</v>
      </c>
    </row>
    <row r="11" spans="1:14" ht="21" x14ac:dyDescent="0.4">
      <c r="A11" s="14" t="s">
        <v>10943</v>
      </c>
      <c r="B11" s="23">
        <v>309770.09970000025</v>
      </c>
      <c r="C11" s="25"/>
      <c r="D11" s="14" t="s">
        <v>10943</v>
      </c>
      <c r="E11" s="23">
        <v>37293.192500000034</v>
      </c>
      <c r="F11" s="25"/>
      <c r="G11" s="14" t="s">
        <v>10943</v>
      </c>
      <c r="H11" s="23">
        <v>5073</v>
      </c>
      <c r="I11" s="25"/>
      <c r="J11" s="14" t="s">
        <v>10943</v>
      </c>
      <c r="K11" s="23">
        <v>1386</v>
      </c>
      <c r="L11" s="25"/>
      <c r="M11" s="14" t="s">
        <v>10943</v>
      </c>
      <c r="N11" s="23">
        <v>0.12038990379031732</v>
      </c>
    </row>
    <row r="12" spans="1:14" ht="21" x14ac:dyDescent="0.4">
      <c r="A12" s="14" t="s">
        <v>10944</v>
      </c>
      <c r="B12" s="23">
        <v>197115.20170000009</v>
      </c>
      <c r="C12" s="25"/>
      <c r="D12" s="14" t="s">
        <v>10944</v>
      </c>
      <c r="E12" s="23">
        <v>31469.663800000035</v>
      </c>
      <c r="F12" s="25"/>
      <c r="G12" s="14" t="s">
        <v>10944</v>
      </c>
      <c r="H12" s="23">
        <v>3095</v>
      </c>
      <c r="I12" s="25"/>
      <c r="J12" s="14" t="s">
        <v>10944</v>
      </c>
      <c r="K12" s="23">
        <v>817</v>
      </c>
      <c r="L12" s="25"/>
      <c r="M12" s="14" t="s">
        <v>10944</v>
      </c>
      <c r="N12" s="23">
        <v>0.15965112547684351</v>
      </c>
    </row>
    <row r="13" spans="1:14" ht="21" x14ac:dyDescent="0.4">
      <c r="A13" s="14" t="s">
        <v>10945</v>
      </c>
      <c r="B13" s="23">
        <v>349120.07400000008</v>
      </c>
      <c r="C13" s="25"/>
      <c r="D13" s="14" t="s">
        <v>10945</v>
      </c>
      <c r="E13" s="23">
        <v>35825.536599999927</v>
      </c>
      <c r="F13" s="25"/>
      <c r="G13" s="14" t="s">
        <v>10945</v>
      </c>
      <c r="H13" s="23">
        <v>5741</v>
      </c>
      <c r="I13" s="25"/>
      <c r="J13" s="14" t="s">
        <v>10945</v>
      </c>
      <c r="K13" s="23">
        <v>1462</v>
      </c>
      <c r="L13" s="25"/>
      <c r="M13" s="14" t="s">
        <v>10945</v>
      </c>
      <c r="N13" s="23">
        <v>0.10261666191099604</v>
      </c>
    </row>
    <row r="14" spans="1:14" ht="21" x14ac:dyDescent="0.4">
      <c r="A14" s="14" t="s">
        <v>10946</v>
      </c>
      <c r="B14" s="23">
        <v>332177.15950000001</v>
      </c>
      <c r="C14" s="25"/>
      <c r="D14" s="14" t="s">
        <v>10946</v>
      </c>
      <c r="E14" s="23">
        <v>43436.13390000003</v>
      </c>
      <c r="F14" s="25"/>
      <c r="G14" s="14" t="s">
        <v>10946</v>
      </c>
      <c r="H14" s="23">
        <v>5469</v>
      </c>
      <c r="I14" s="25"/>
      <c r="J14" s="14" t="s">
        <v>10946</v>
      </c>
      <c r="K14" s="23">
        <v>1421</v>
      </c>
      <c r="L14" s="25"/>
      <c r="M14" s="14" t="s">
        <v>10946</v>
      </c>
      <c r="N14" s="23">
        <v>0.13076195234308405</v>
      </c>
    </row>
    <row r="15" spans="1:14" ht="21" x14ac:dyDescent="0.4">
      <c r="A15" s="45" t="s">
        <v>10933</v>
      </c>
      <c r="B15" s="46">
        <v>2297200.8603000008</v>
      </c>
      <c r="C15" s="25"/>
      <c r="D15" s="45" t="s">
        <v>10933</v>
      </c>
      <c r="E15" s="46">
        <v>286397.02169999998</v>
      </c>
      <c r="F15" s="25"/>
      <c r="G15" s="45" t="s">
        <v>10933</v>
      </c>
      <c r="H15" s="46">
        <v>37873</v>
      </c>
      <c r="I15" s="25"/>
      <c r="J15" s="45" t="s">
        <v>10933</v>
      </c>
      <c r="K15" s="46">
        <v>9994</v>
      </c>
      <c r="L15" s="25"/>
      <c r="M15" s="45" t="s">
        <v>10933</v>
      </c>
      <c r="N15" s="46">
        <v>0.12467217240315856</v>
      </c>
    </row>
    <row r="16" spans="1:14" ht="21" x14ac:dyDescent="0.4">
      <c r="A16" s="13"/>
      <c r="B16" s="42">
        <f>GETPIVOTDATA("Sales",$A$2)</f>
        <v>2297200.8603000008</v>
      </c>
      <c r="C16" s="25"/>
      <c r="D16" s="13"/>
      <c r="E16" s="42">
        <f>GETPIVOTDATA("Profit",$D$2)</f>
        <v>286397.02169999998</v>
      </c>
      <c r="F16" s="25"/>
      <c r="G16" s="13"/>
      <c r="H16" s="43">
        <f>GETPIVOTDATA("Quantity",$G$2)</f>
        <v>37873</v>
      </c>
      <c r="I16" s="25"/>
      <c r="J16" s="13"/>
      <c r="K16" s="43">
        <f>GETPIVOTDATA("Order ID",$J$2)</f>
        <v>9994</v>
      </c>
      <c r="L16" s="25"/>
      <c r="M16" s="13"/>
      <c r="N16" s="44">
        <f>GETPIVOTDATA("Profit Margin",$M$2)</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EE18E-6A8F-4F1E-BCF8-8D1F5A9745B3}">
  <dimension ref="A3:H9"/>
  <sheetViews>
    <sheetView workbookViewId="0">
      <selection activeCell="B27" sqref="B27"/>
    </sheetView>
  </sheetViews>
  <sheetFormatPr defaultRowHeight="14.4" x14ac:dyDescent="0.3"/>
  <cols>
    <col min="1" max="1" width="17.5546875" bestFit="1" customWidth="1"/>
    <col min="2" max="2" width="18.5546875" bestFit="1" customWidth="1"/>
    <col min="3" max="3" width="18" bestFit="1" customWidth="1"/>
    <col min="4" max="4" width="21.88671875" bestFit="1" customWidth="1"/>
    <col min="5" max="5" width="23.5546875" bestFit="1" customWidth="1"/>
    <col min="6" max="6" width="27.88671875" bestFit="1" customWidth="1"/>
    <col min="7" max="7" width="21.109375" customWidth="1"/>
    <col min="8" max="8" width="16.88671875" customWidth="1"/>
  </cols>
  <sheetData>
    <row r="3" spans="1:8" ht="21" x14ac:dyDescent="0.4">
      <c r="A3" s="41" t="s">
        <v>10932</v>
      </c>
      <c r="B3" s="41" t="s">
        <v>10934</v>
      </c>
      <c r="C3" s="41" t="s">
        <v>10947</v>
      </c>
      <c r="D3" s="41" t="s">
        <v>10951</v>
      </c>
      <c r="E3" s="41" t="s">
        <v>10952</v>
      </c>
      <c r="F3" s="41" t="s">
        <v>10953</v>
      </c>
    </row>
    <row r="4" spans="1:8" ht="21" x14ac:dyDescent="0.4">
      <c r="A4" s="14">
        <v>2011</v>
      </c>
      <c r="B4" s="23">
        <v>484247.49810000096</v>
      </c>
      <c r="C4" s="23">
        <v>49543.974100000007</v>
      </c>
      <c r="D4" s="23">
        <v>7581</v>
      </c>
      <c r="E4" s="23">
        <v>1993</v>
      </c>
      <c r="F4" s="23">
        <v>0.10231126499236715</v>
      </c>
    </row>
    <row r="5" spans="1:8" ht="21" x14ac:dyDescent="0.4">
      <c r="A5" s="14">
        <v>2012</v>
      </c>
      <c r="B5" s="23">
        <v>470532.50899999985</v>
      </c>
      <c r="C5" s="23">
        <v>61618.603700000051</v>
      </c>
      <c r="D5" s="23">
        <v>7979</v>
      </c>
      <c r="E5" s="23">
        <v>2102</v>
      </c>
      <c r="F5" s="23">
        <v>0.13095504034557592</v>
      </c>
    </row>
    <row r="6" spans="1:8" ht="21" x14ac:dyDescent="0.4">
      <c r="A6" s="14">
        <v>2013</v>
      </c>
      <c r="B6" s="23">
        <v>608473.83000000066</v>
      </c>
      <c r="C6" s="23">
        <v>81726.930800000177</v>
      </c>
      <c r="D6" s="23">
        <v>9810</v>
      </c>
      <c r="E6" s="23">
        <v>2580</v>
      </c>
      <c r="F6" s="23">
        <v>0.13431461924993568</v>
      </c>
    </row>
    <row r="7" spans="1:8" ht="21" x14ac:dyDescent="0.4">
      <c r="A7" s="14">
        <v>2014</v>
      </c>
      <c r="B7" s="23">
        <v>733947.0231999997</v>
      </c>
      <c r="C7" s="23">
        <v>93507.513099999967</v>
      </c>
      <c r="D7" s="23">
        <v>12503</v>
      </c>
      <c r="E7" s="23">
        <v>3319</v>
      </c>
      <c r="F7" s="23">
        <v>0.12740362743390987</v>
      </c>
    </row>
    <row r="8" spans="1:8" ht="21" x14ac:dyDescent="0.4"/>
    <row r="9" spans="1:8" x14ac:dyDescent="0.3">
      <c r="D9" s="47">
        <f>(GETPIVOTDATA("Sum of Sales",$A$3,"Year",2014)/GETPIVOTDATA("Sum of Sales",$A$3,"Year",2013))-1</f>
        <v>0.20620967905883303</v>
      </c>
      <c r="E9" s="47">
        <f>(GETPIVOTDATA("Sum of Profit",$A$3,"Year",2014)/GETPIVOTDATA("Sum of Profit",$A$3,"Year",2013))-1</f>
        <v>0.14414565902185772</v>
      </c>
      <c r="F9" s="47">
        <f>(GETPIVOTDATA("Sum of Quantity",$A$3,"Year",2014)/GETPIVOTDATA("Sum of Quantity",$A$3,"Year",2013))-1</f>
        <v>0.27451580020387367</v>
      </c>
      <c r="G9" s="47">
        <f>(GETPIVOTDATA("Count of Order ID",$A$3,"Year",2014)/GETPIVOTDATA("Count of Order ID",$A$3,"Year",2013))-1</f>
        <v>0.2864341085271318</v>
      </c>
      <c r="H9" s="47">
        <f>(GETPIVOTDATA("Sum of Profit Margin",$A$3,"Year",2014)/GETPIVOTDATA("Sum of Profit Margin",$A$3,"Year",2013))-1</f>
        <v>-5.1453757264990463E-2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6B519-98F0-453C-9E98-08664E8E2BE5}">
  <dimension ref="A1:AB43"/>
  <sheetViews>
    <sheetView tabSelected="1" zoomScale="84" workbookViewId="0">
      <selection sqref="A1:AB43"/>
    </sheetView>
  </sheetViews>
  <sheetFormatPr defaultRowHeight="14.4" x14ac:dyDescent="0.3"/>
  <sheetData>
    <row r="1" spans="1:28" x14ac:dyDescent="0.3">
      <c r="A1" s="12">
        <f>'KPI YOY'!$D$9</f>
        <v>0.20620967905883303</v>
      </c>
      <c r="B1" s="12"/>
      <c r="C1" s="12"/>
      <c r="D1" s="12"/>
      <c r="E1" s="12"/>
      <c r="F1" s="12"/>
      <c r="G1" s="12"/>
      <c r="H1" s="12"/>
      <c r="I1" s="12"/>
      <c r="J1" s="12"/>
      <c r="K1" s="12"/>
      <c r="L1" s="12"/>
      <c r="M1" s="12"/>
      <c r="N1" s="12"/>
      <c r="O1" s="12"/>
      <c r="P1" s="12"/>
      <c r="Q1" s="12"/>
      <c r="R1" s="12"/>
      <c r="S1" s="12"/>
      <c r="T1" s="12"/>
      <c r="U1" s="12"/>
      <c r="V1" s="12"/>
      <c r="W1" s="12"/>
      <c r="X1" s="12"/>
      <c r="Y1" s="12"/>
      <c r="Z1" s="12"/>
      <c r="AA1" s="12"/>
      <c r="AB1" s="12"/>
    </row>
    <row r="2" spans="1:28"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row>
    <row r="3" spans="1:28"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row>
    <row r="6" spans="1:28"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x14ac:dyDescent="0.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x14ac:dyDescent="0.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x14ac:dyDescent="0.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sheetData>
  <mergeCells count="1">
    <mergeCell ref="A1:AB43"/>
  </mergeCells>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Waterfall chart</vt:lpstr>
      <vt:lpstr>Pie chart</vt:lpstr>
      <vt:lpstr>Main Data</vt:lpstr>
      <vt:lpstr>Transformed Data</vt:lpstr>
      <vt:lpstr>Combo Chart</vt:lpstr>
      <vt:lpstr>Map Chart</vt:lpstr>
      <vt:lpstr>bar chart</vt:lpstr>
      <vt:lpstr>KPIs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Ravi kiran Beedila</cp:lastModifiedBy>
  <dcterms:created xsi:type="dcterms:W3CDTF">2015-06-05T18:17:20Z</dcterms:created>
  <dcterms:modified xsi:type="dcterms:W3CDTF">2024-08-18T18:36:01Z</dcterms:modified>
</cp:coreProperties>
</file>