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iness Analytics-Rise-KPMG\Week 7,8 - Statistics\"/>
    </mc:Choice>
  </mc:AlternateContent>
  <xr:revisionPtr revIDLastSave="0" documentId="13_ncr:1_{7746EDE8-2013-4AC3-BF60-88E5430A7C6D}" xr6:coauthVersionLast="47" xr6:coauthVersionMax="47" xr10:uidLastSave="{00000000-0000-0000-0000-000000000000}"/>
  <bookViews>
    <workbookView xWindow="-120" yWindow="-120" windowWidth="20730" windowHeight="11310" activeTab="4" xr2:uid="{444D02AB-0521-4D78-9A8C-925AB95F891C}"/>
  </bookViews>
  <sheets>
    <sheet name="Outlets-Dataset" sheetId="1" r:id="rId1"/>
    <sheet name="Outlet-1-a,b,c" sheetId="4" r:id="rId2"/>
    <sheet name="Outlet-2-a,b,c" sheetId="5" r:id="rId3"/>
    <sheet name="Outlet-3-a,b,c" sheetId="6" r:id="rId4"/>
    <sheet name="Outlet Dataset_d" sheetId="7" r:id="rId5"/>
    <sheet name="2. Banker_Solution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6" l="1"/>
  <c r="I3" i="5"/>
  <c r="I3" i="4"/>
  <c r="I8" i="5"/>
  <c r="I8" i="4"/>
  <c r="I7" i="4"/>
  <c r="H15" i="2"/>
  <c r="I14" i="7"/>
  <c r="F18" i="2"/>
  <c r="F19" i="2"/>
  <c r="C22" i="7" l="1"/>
  <c r="B22" i="7"/>
  <c r="A22" i="7"/>
  <c r="I10" i="6" l="1"/>
  <c r="I10" i="5"/>
  <c r="I10" i="4"/>
  <c r="I7" i="6"/>
  <c r="I8" i="6"/>
  <c r="I5" i="4"/>
  <c r="I5" i="6"/>
  <c r="I5" i="5"/>
  <c r="I7" i="5" s="1"/>
</calcChain>
</file>

<file path=xl/sharedStrings.xml><?xml version="1.0" encoding="utf-8"?>
<sst xmlns="http://schemas.openxmlformats.org/spreadsheetml/2006/main" count="151" uniqueCount="84">
  <si>
    <t>Outlet 3</t>
  </si>
  <si>
    <t>Outlet 2</t>
  </si>
  <si>
    <t>Outlet 1</t>
  </si>
  <si>
    <t>ATM</t>
  </si>
  <si>
    <t>Teller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</si>
  <si>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</si>
  <si>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</si>
  <si>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</si>
  <si>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</si>
  <si>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</si>
  <si>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</si>
  <si>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</si>
  <si>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</si>
  <si>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</si>
  <si>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</si>
  <si>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</si>
  <si>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</si>
  <si>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</si>
  <si>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Outlet 1 - Summary Statistics</t>
  </si>
  <si>
    <t>Outlet 2 - Summary Statistics</t>
  </si>
  <si>
    <t>Confidence Level (90.0%)</t>
  </si>
  <si>
    <t>Computation of confidence interval at 90% for outlet-1</t>
  </si>
  <si>
    <t>Margin of Error</t>
  </si>
  <si>
    <t>Upper Confidence Limit</t>
  </si>
  <si>
    <t>Lower Confidence Limit</t>
  </si>
  <si>
    <t>True mean lies between</t>
  </si>
  <si>
    <t>Computation of confidence interval at 90% for outlet-2</t>
  </si>
  <si>
    <t>Computation of confidence interval at 90% for outlet-3</t>
  </si>
  <si>
    <t>Comment on Observation</t>
  </si>
  <si>
    <t xml:space="preserve">A 90% confidence interval is an interval that covers 90% of the means. </t>
  </si>
  <si>
    <t>If we were to conduct the study a 100 times we will get a result i.e. True mean lies between 23.87 and 27.13  in 90 out of 100 cases. So in 10 out of 100 cases we will find a true mean will fall out of the confidence interval.</t>
  </si>
  <si>
    <t>Confidence Interval</t>
  </si>
  <si>
    <t>23.87 and 27.13</t>
  </si>
  <si>
    <t>27.96 and 31.54</t>
  </si>
  <si>
    <t>26.18 and 29.52</t>
  </si>
  <si>
    <t>If we were to conduct the study a 100 times we will get a result i.e. True mean lies between 27.96 and 31.54  in 90 out of 100 cases. So in 10 out of 100 cases we will find a true mean will fall out of the confidence interval.</t>
  </si>
  <si>
    <t>If we were to conduct the study a 100 times we will get a result i.e. True mean lies between 26.18 and 29.52  in 90 out of 100 cases. So in 10 out of 100 cases we will find a true mean will fall out of the confidence interval.</t>
  </si>
  <si>
    <t>Problem Statement</t>
  </si>
  <si>
    <t xml:space="preserve">d. Perform appropriate hypothesis test to determine whether there is a significant difference in the delivery time at the given pizza outlets. Use 99% confidence level and note that the sample sizes are equal 
i. State your hypotheses
ii. Name the appropriate hypothesis test to be used
iii. What is your inference?
</t>
  </si>
  <si>
    <t>Here Anova Test will used</t>
  </si>
  <si>
    <t xml:space="preserve">H0 </t>
  </si>
  <si>
    <t>Mean of delivery time of Outlet 1 = Mean of delivery time of Outlet 2 = Mean of delivery time of Outlet 3</t>
  </si>
  <si>
    <t>H1</t>
  </si>
  <si>
    <t>Mean of delivery time of Outlet 1 != Mean of delivery time of Outlet 2 != Mean of delivery time of Outlet 3</t>
  </si>
  <si>
    <t>Significance level</t>
  </si>
  <si>
    <t>Average</t>
  </si>
  <si>
    <t>Anova: Single Factor</t>
  </si>
  <si>
    <t>SUMMARY</t>
  </si>
  <si>
    <t>Groups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</si>
  <si>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</si>
  <si>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</si>
  <si>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</si>
  <si>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</si>
  <si>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</si>
  <si>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</si>
  <si>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</si>
  <si>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</si>
  <si>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</si>
  <si>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</si>
  <si>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</si>
  <si>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</si>
  <si>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Conclusion/Inference</t>
  </si>
  <si>
    <t>Perform hypothesis testing at 90% confidence to assess if the turnaround time to withdraw cash via a Teller and ATM has any difference.</t>
  </si>
  <si>
    <t>a. State your hypotheses</t>
  </si>
  <si>
    <t>b. Name the appropriate hypothesis test to be used</t>
  </si>
  <si>
    <t>c. What is your inference?</t>
  </si>
  <si>
    <t>Here 2 sample Z-test will used</t>
  </si>
  <si>
    <t>Variance Teller</t>
  </si>
  <si>
    <t>Variance ATM</t>
  </si>
  <si>
    <t>Mean of turnaround time to withdraw cash via Teller = Mean of turnaround time to withdraw cash via ATM</t>
  </si>
  <si>
    <t>Mean of turnaround time to withdraw cash via Teller != Mean of turnaround time to withdraw cash via ATM</t>
  </si>
  <si>
    <t>z-Test: Two Sample for Means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</si>
  <si>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</si>
  <si>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</si>
  <si>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</si>
  <si>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</si>
  <si>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</si>
  <si>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</si>
  <si>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</si>
  <si>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</si>
  <si>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i.e. Mean of delivery time of any of the two outlets is same</t>
  </si>
  <si>
    <t>i.e. Mean of turnaround time to withdraw cash via Teller and ATM is not equal</t>
  </si>
  <si>
    <t>Here P &gt; 0.01, we can say that there is enough evidence to support the null hypothesis, hence we accept the null hypothesis and reject alternate hypothesis</t>
  </si>
  <si>
    <t>Here P &lt; 0.1, we can say that there is not enough evidence to support the null hypothesis, hence we reject the null hypothesis and accept alternate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</si>
</sst>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0" xfId="0" applyFont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0" xfId="0" applyAlignment="1">
      <alignment vertical="justify" wrapText="1"/>
    </xf>
    <xf numFmtId="0" fontId="1" fillId="0" borderId="8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/>
    <xf numFmtId="0" fontId="3" fillId="3" borderId="1" xfId="0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5" fillId="0" borderId="1" xfId="0" applyNumberFormat="1" applyFont="1" applyBorder="1" applyAlignment="1">
      <alignment vertical="center"/>
    </xf>
    <xf numFmtId="166" fontId="3" fillId="3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justify" wrapText="1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justify" wrapText="1"/>
    </xf>
    <xf numFmtId="0" fontId="3" fillId="0" borderId="1" xfId="0" applyFon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justify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8F0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8F344-24E4-4D2F-89D1-1BA87CBBE4DB}" name="Table2" displayName="Table2" ref="A1:C21" totalsRowShown="0" headerRowDxfId="35" dataDxfId="33" headerRowBorderDxfId="34">
  <tableColumns count="3">
    <tableColumn id="1" xr3:uid="{60643ED8-BD92-4944-BC69-1126505F43F2}" name="Outlet 1" dataDxfId="32"/>
    <tableColumn id="2" xr3:uid="{56AE73A6-8727-4F36-A45E-1FA2851677BD}" name="Outlet 2" dataDxfId="31"/>
    <tableColumn id="3" xr3:uid="{E52D410C-DF47-4A50-BADA-5628DEBB7ECC}" name="Outlet 3" dataDxfId="3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59D208-F5C3-40FA-94F5-FA7B5D4DFBBC}" name="Table24" displayName="Table24" ref="A1:A21" totalsRowShown="0" headerRowDxfId="29" dataDxfId="27" headerRowBorderDxfId="28">
  <tableColumns count="1">
    <tableColumn id="1" xr3:uid="{514F31AC-2FA8-4235-B593-C4E29F287C1D}" name="Outlet 1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D48A80-CCBD-4ECB-B876-307F7654B4DF}" name="Table245" displayName="Table245" ref="A1:A21" totalsRowShown="0" headerRowDxfId="25" dataDxfId="23" headerRowBorderDxfId="24">
  <tableColumns count="1">
    <tableColumn id="2" xr3:uid="{A478CF0C-ED7D-471D-B7E8-C29A58A15F91}" name="Outlet 2" dataDxfId="2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6FD083-DE29-4922-AE47-8C5FBB310C0D}" name="Table246" displayName="Table246" ref="A1:A21" totalsRowShown="0" headerRowDxfId="21" dataDxfId="19" headerRowBorderDxfId="20">
  <tableColumns count="1">
    <tableColumn id="3" xr3:uid="{3268360A-5F3E-4210-A1F2-26C27500EAAE}" name="Outlet 3" dataDxfId="1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C8D7FF-0278-4D04-8FF4-F394AEF52CC8}" name="Table28" displayName="Table28" ref="A1:C22" totalsRowCount="1" headerRowDxfId="17" dataDxfId="15" totalsRowDxfId="14" headerRowBorderDxfId="16" totalsRowBorderDxfId="13">
  <tableColumns count="3">
    <tableColumn id="1" xr3:uid="{8254093C-EA6A-4735-B81A-2A87A6A40B94}" name="Outlet 1" totalsRowFunction="custom" dataDxfId="12" totalsRowDxfId="11">
      <totalsRowFormula>AVERAGE(Table28[Outlet 1])</totalsRowFormula>
    </tableColumn>
    <tableColumn id="2" xr3:uid="{DB23A58A-145C-41E0-A9EF-090D4D9CABCF}" name="Outlet 2" totalsRowFunction="custom" dataDxfId="10" totalsRowDxfId="9">
      <totalsRowFormula>AVERAGE(Table28[Outlet 2])</totalsRowFormula>
    </tableColumn>
    <tableColumn id="3" xr3:uid="{0D691B66-4AC1-433D-B87B-4EC7487C6B33}" name="Outlet 3" totalsRowFunction="custom" dataDxfId="8" totalsRowDxfId="7">
      <totalsRowFormula>AVERAGE(Table28[Outlet 3])</totalsRow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76686-73DB-43D5-8D61-505710A4DD7F}" name="Table1" displayName="Table1" ref="A1:B54" totalsRowShown="0" headerRowDxfId="6" dataDxfId="4" headerRowBorderDxfId="5" tableBorderDxfId="3" totalsRowBorderDxfId="2">
  <tableColumns count="2">
    <tableColumn id="1" xr3:uid="{177EF23C-011B-402C-AAD5-9185510E34BB}" name="Teller" dataDxfId="1"/>
    <tableColumn id="2" xr3:uid="{C1E4E5D4-7AFD-4E5D-9479-5381ECA42B03}" name="AT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F797-F9B4-4EB4-9AA1-6759DD28B01F}">
  <sheetPr>
    <tabColor rgb="FFC00000"/>
  </sheetPr>
  <dimension ref="A1:C42"/>
  <sheetViews>
    <sheetView workbookViewId="0">
      <selection activeCell="H10" sqref="H10"/>
    </sheetView>
  </sheetViews>
  <sheetFormatPr defaultColWidth="8.7109375" defaultRowHeight="12.75" x14ac:dyDescent="0.2"/>
  <cols>
    <col min="1" max="3" width="9.5703125" style="4" customWidth="1"/>
    <col min="4" max="16384" width="8.7109375" style="4"/>
  </cols>
  <sheetData>
    <row r="1" spans="1:3" ht="20.25" customHeight="1" x14ac:dyDescent="0.2">
      <c r="A1" s="5" t="s">
        <v>2</v>
      </c>
      <c r="B1" s="5" t="s">
        <v>1</v>
      </c>
      <c r="C1" s="5" t="s">
        <v>0</v>
      </c>
    </row>
    <row r="2" spans="1:3" s="1" customFormat="1" ht="18" customHeight="1" x14ac:dyDescent="0.25">
      <c r="A2" s="6">
        <v>26</v>
      </c>
      <c r="B2" s="6">
        <v>30</v>
      </c>
      <c r="C2" s="6">
        <v>25</v>
      </c>
    </row>
    <row r="3" spans="1:3" s="1" customFormat="1" ht="18" customHeight="1" x14ac:dyDescent="0.25">
      <c r="A3" s="6">
        <v>23</v>
      </c>
      <c r="B3" s="6">
        <v>32</v>
      </c>
      <c r="C3" s="6">
        <v>27</v>
      </c>
    </row>
    <row r="4" spans="1:3" s="1" customFormat="1" ht="18" customHeight="1" x14ac:dyDescent="0.25">
      <c r="A4" s="6">
        <v>33</v>
      </c>
      <c r="B4" s="6">
        <v>34</v>
      </c>
      <c r="C4" s="6">
        <v>21</v>
      </c>
    </row>
    <row r="5" spans="1:3" s="1" customFormat="1" ht="18" customHeight="1" x14ac:dyDescent="0.25">
      <c r="A5" s="6">
        <v>26</v>
      </c>
      <c r="B5" s="6">
        <v>29</v>
      </c>
      <c r="C5" s="6">
        <v>28</v>
      </c>
    </row>
    <row r="6" spans="1:3" s="1" customFormat="1" ht="18" customHeight="1" x14ac:dyDescent="0.25">
      <c r="A6" s="6">
        <v>23</v>
      </c>
      <c r="B6" s="6">
        <v>34</v>
      </c>
      <c r="C6" s="6">
        <v>22</v>
      </c>
    </row>
    <row r="7" spans="1:3" s="1" customFormat="1" ht="18" customHeight="1" x14ac:dyDescent="0.25">
      <c r="A7" s="6">
        <v>32</v>
      </c>
      <c r="B7" s="6">
        <v>30</v>
      </c>
      <c r="C7" s="6">
        <v>33</v>
      </c>
    </row>
    <row r="8" spans="1:3" s="1" customFormat="1" ht="18" customHeight="1" x14ac:dyDescent="0.25">
      <c r="A8" s="6">
        <v>29</v>
      </c>
      <c r="B8" s="6">
        <v>23</v>
      </c>
      <c r="C8" s="6">
        <v>32</v>
      </c>
    </row>
    <row r="9" spans="1:3" s="1" customFormat="1" ht="18" customHeight="1" x14ac:dyDescent="0.25">
      <c r="A9" s="6">
        <v>21</v>
      </c>
      <c r="B9" s="6">
        <v>32</v>
      </c>
      <c r="C9" s="6">
        <v>33</v>
      </c>
    </row>
    <row r="10" spans="1:3" s="1" customFormat="1" ht="18" customHeight="1" x14ac:dyDescent="0.25">
      <c r="A10" s="6">
        <v>25</v>
      </c>
      <c r="B10" s="6">
        <v>20</v>
      </c>
      <c r="C10" s="6">
        <v>33</v>
      </c>
    </row>
    <row r="11" spans="1:3" s="1" customFormat="1" ht="18" customHeight="1" x14ac:dyDescent="0.25">
      <c r="A11" s="6">
        <v>33</v>
      </c>
      <c r="B11" s="6">
        <v>34</v>
      </c>
      <c r="C11" s="6">
        <v>32</v>
      </c>
    </row>
    <row r="12" spans="1:3" s="1" customFormat="1" ht="18" customHeight="1" x14ac:dyDescent="0.25">
      <c r="A12" s="6">
        <v>23</v>
      </c>
      <c r="B12" s="6">
        <v>28</v>
      </c>
      <c r="C12" s="6">
        <v>29</v>
      </c>
    </row>
    <row r="13" spans="1:3" s="1" customFormat="1" ht="18" customHeight="1" x14ac:dyDescent="0.25">
      <c r="A13" s="6">
        <v>22</v>
      </c>
      <c r="B13" s="6">
        <v>25</v>
      </c>
      <c r="C13" s="6">
        <v>30</v>
      </c>
    </row>
    <row r="14" spans="1:3" s="1" customFormat="1" ht="18" customHeight="1" x14ac:dyDescent="0.25">
      <c r="A14" s="6">
        <v>25</v>
      </c>
      <c r="B14" s="6">
        <v>35</v>
      </c>
      <c r="C14" s="6">
        <v>33</v>
      </c>
    </row>
    <row r="15" spans="1:3" s="1" customFormat="1" ht="18" customHeight="1" x14ac:dyDescent="0.25">
      <c r="A15" s="6">
        <v>21</v>
      </c>
      <c r="B15" s="6">
        <v>35</v>
      </c>
      <c r="C15" s="6">
        <v>26</v>
      </c>
    </row>
    <row r="16" spans="1:3" s="1" customFormat="1" ht="18" customHeight="1" x14ac:dyDescent="0.25">
      <c r="A16" s="6">
        <v>23</v>
      </c>
      <c r="B16" s="6">
        <v>33</v>
      </c>
      <c r="C16" s="6">
        <v>33</v>
      </c>
    </row>
    <row r="17" spans="1:3" s="1" customFormat="1" ht="18" customHeight="1" x14ac:dyDescent="0.25">
      <c r="A17" s="6">
        <v>29</v>
      </c>
      <c r="B17" s="6">
        <v>32</v>
      </c>
      <c r="C17" s="6">
        <v>25</v>
      </c>
    </row>
    <row r="18" spans="1:3" s="1" customFormat="1" ht="18" customHeight="1" x14ac:dyDescent="0.25">
      <c r="A18" s="6">
        <v>22</v>
      </c>
      <c r="B18" s="6">
        <v>22</v>
      </c>
      <c r="C18" s="6">
        <v>23</v>
      </c>
    </row>
    <row r="19" spans="1:3" s="1" customFormat="1" ht="18" customHeight="1" x14ac:dyDescent="0.25">
      <c r="A19" s="6">
        <v>20</v>
      </c>
      <c r="B19" s="6">
        <v>30</v>
      </c>
      <c r="C19" s="6">
        <v>25</v>
      </c>
    </row>
    <row r="20" spans="1:3" s="1" customFormat="1" ht="18" customHeight="1" x14ac:dyDescent="0.25">
      <c r="A20" s="6">
        <v>31</v>
      </c>
      <c r="B20" s="6">
        <v>33</v>
      </c>
      <c r="C20" s="6">
        <v>26</v>
      </c>
    </row>
    <row r="21" spans="1:3" s="1" customFormat="1" ht="18" customHeight="1" x14ac:dyDescent="0.25">
      <c r="A21" s="6">
        <v>23</v>
      </c>
      <c r="B21" s="6">
        <v>24</v>
      </c>
      <c r="C21" s="6">
        <v>21</v>
      </c>
    </row>
    <row r="22" spans="1:3" s="1" customFormat="1" x14ac:dyDescent="0.25"/>
    <row r="23" spans="1:3" s="1" customFormat="1" x14ac:dyDescent="0.25"/>
    <row r="24" spans="1:3" s="1" customFormat="1" x14ac:dyDescent="0.25"/>
    <row r="25" spans="1:3" s="1" customFormat="1" x14ac:dyDescent="0.25"/>
    <row r="26" spans="1:3" s="1" customFormat="1" x14ac:dyDescent="0.25"/>
    <row r="27" spans="1:3" s="1" customFormat="1" x14ac:dyDescent="0.25"/>
    <row r="28" spans="1:3" s="1" customFormat="1" x14ac:dyDescent="0.25"/>
    <row r="29" spans="1:3" s="1" customFormat="1" x14ac:dyDescent="0.25"/>
    <row r="30" spans="1:3" s="1" customFormat="1" x14ac:dyDescent="0.25"/>
    <row r="31" spans="1:3" s="1" customFormat="1" x14ac:dyDescent="0.25"/>
    <row r="32" spans="1:3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8C52-C003-4F3E-9E2A-D38D71A04F01}">
  <sheetPr>
    <tabColor rgb="FFFFC000"/>
  </sheetPr>
  <dimension ref="A1:AL42"/>
  <sheetViews>
    <sheetView workbookViewId="0">
      <selection activeCell="I4" sqref="I4"/>
    </sheetView>
  </sheetViews>
  <sheetFormatPr defaultColWidth="8.7109375" defaultRowHeight="15" x14ac:dyDescent="0.25"/>
  <cols>
    <col min="1" max="1" width="9.5703125" style="4" customWidth="1"/>
    <col min="2" max="3" width="8.7109375" style="4"/>
    <col min="4" max="4" width="25.7109375" style="1" customWidth="1"/>
    <col min="5" max="5" width="15.7109375" style="1" customWidth="1"/>
    <col min="6" max="7" width="8.7109375" style="4"/>
    <col min="8" max="8" width="25.7109375" style="4" customWidth="1"/>
    <col min="9" max="9" width="17.7109375" customWidth="1"/>
    <col min="17" max="38" width="8.7109375" style="9"/>
    <col min="39" max="16384" width="8.7109375" style="4"/>
  </cols>
  <sheetData>
    <row r="1" spans="1:38" ht="20.25" customHeight="1" x14ac:dyDescent="0.25">
      <c r="A1" s="5" t="s">
        <v>2</v>
      </c>
      <c r="D1" s="52" t="s">
        <v>18</v>
      </c>
      <c r="E1" s="52"/>
      <c r="H1" s="51" t="s">
        <v>21</v>
      </c>
      <c r="I1" s="51"/>
      <c r="L1" s="45" t="s">
        <v>28</v>
      </c>
      <c r="M1" s="46"/>
      <c r="N1" s="46"/>
      <c r="O1" s="46"/>
      <c r="P1" s="46"/>
      <c r="Q1" s="46"/>
      <c r="R1" s="46"/>
      <c r="S1" s="47"/>
    </row>
    <row r="2" spans="1:38" s="1" customFormat="1" ht="18" customHeight="1" x14ac:dyDescent="0.25">
      <c r="A2" s="8">
        <v>26</v>
      </c>
      <c r="D2" s="52"/>
      <c r="E2" s="52"/>
      <c r="H2" s="51"/>
      <c r="I2" s="51"/>
      <c r="J2" s="11"/>
      <c r="K2" s="11"/>
      <c r="L2" s="48"/>
      <c r="M2" s="49"/>
      <c r="N2" s="49"/>
      <c r="O2" s="49"/>
      <c r="P2" s="49"/>
      <c r="Q2" s="49"/>
      <c r="R2" s="49"/>
      <c r="S2" s="5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s="1" customFormat="1" ht="18" customHeight="1" x14ac:dyDescent="0.25">
      <c r="A3" s="8">
        <v>23</v>
      </c>
      <c r="D3" s="7" t="s">
        <v>5</v>
      </c>
      <c r="E3" s="13">
        <v>25.5</v>
      </c>
      <c r="H3" s="16" t="s">
        <v>6</v>
      </c>
      <c r="I3" s="20">
        <f>E7/SQRT(E15)</f>
        <v>0.94172294506566945</v>
      </c>
      <c r="J3" s="11"/>
      <c r="K3" s="11"/>
      <c r="L3" s="53" t="s">
        <v>30</v>
      </c>
      <c r="M3" s="54"/>
      <c r="N3" s="54"/>
      <c r="O3" s="54"/>
      <c r="P3" s="54"/>
      <c r="Q3" s="54"/>
      <c r="R3" s="54"/>
      <c r="S3" s="55"/>
      <c r="T3" s="21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s="1" customFormat="1" ht="18" customHeight="1" x14ac:dyDescent="0.25">
      <c r="A4" s="8">
        <v>33</v>
      </c>
      <c r="D4" s="7" t="s">
        <v>6</v>
      </c>
      <c r="E4" s="8">
        <v>0.94172294506566945</v>
      </c>
      <c r="H4" s="16"/>
      <c r="I4" s="20"/>
      <c r="J4" s="11"/>
      <c r="K4" s="11"/>
      <c r="L4" s="53"/>
      <c r="M4" s="54"/>
      <c r="N4" s="54"/>
      <c r="O4" s="54"/>
      <c r="P4" s="54"/>
      <c r="Q4" s="54"/>
      <c r="R4" s="54"/>
      <c r="S4" s="55"/>
      <c r="T4" s="21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" customFormat="1" ht="18" customHeight="1" x14ac:dyDescent="0.25">
      <c r="A5" s="8">
        <v>26</v>
      </c>
      <c r="D5" s="7" t="s">
        <v>7</v>
      </c>
      <c r="E5" s="8">
        <v>24</v>
      </c>
      <c r="H5" s="16" t="s">
        <v>22</v>
      </c>
      <c r="I5" s="20">
        <f>E16</f>
        <v>1.6283640436755855</v>
      </c>
      <c r="J5" s="11"/>
      <c r="K5" s="11"/>
      <c r="L5" s="56"/>
      <c r="M5" s="57"/>
      <c r="N5" s="57"/>
      <c r="O5" s="57"/>
      <c r="P5" s="57"/>
      <c r="Q5" s="57"/>
      <c r="R5" s="57"/>
      <c r="S5" s="58"/>
      <c r="T5" s="21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spans="1:38" s="1" customFormat="1" ht="18" customHeight="1" x14ac:dyDescent="0.25">
      <c r="A6" s="8">
        <v>23</v>
      </c>
      <c r="D6" s="7" t="s">
        <v>8</v>
      </c>
      <c r="E6" s="8">
        <v>23</v>
      </c>
      <c r="H6" s="16"/>
      <c r="I6" s="20"/>
      <c r="J6" s="11"/>
      <c r="K6" s="11"/>
      <c r="L6" s="21"/>
      <c r="M6" s="21"/>
      <c r="N6" s="21"/>
      <c r="O6" s="21"/>
      <c r="P6" s="21"/>
      <c r="Q6" s="21"/>
      <c r="R6" s="21"/>
      <c r="S6" s="21"/>
      <c r="T6" s="21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1:38" s="1" customFormat="1" ht="18" customHeight="1" x14ac:dyDescent="0.25">
      <c r="A7" s="8">
        <v>32</v>
      </c>
      <c r="D7" s="7" t="s">
        <v>9</v>
      </c>
      <c r="E7" s="13">
        <v>4.2115130422762741</v>
      </c>
      <c r="H7" s="16" t="s">
        <v>24</v>
      </c>
      <c r="I7" s="20">
        <f>E3-I5</f>
        <v>23.871635956324415</v>
      </c>
      <c r="J7" s="11"/>
      <c r="K7" s="11"/>
      <c r="L7" s="11"/>
      <c r="M7" s="11"/>
      <c r="N7" s="11"/>
      <c r="O7" s="11"/>
      <c r="P7" s="11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38" s="1" customFormat="1" ht="18" customHeight="1" x14ac:dyDescent="0.25">
      <c r="A8" s="8">
        <v>29</v>
      </c>
      <c r="D8" s="7" t="s">
        <v>10</v>
      </c>
      <c r="E8" s="8">
        <v>17.736842105263158</v>
      </c>
      <c r="H8" s="16" t="s">
        <v>23</v>
      </c>
      <c r="I8" s="20">
        <f>E3+I5</f>
        <v>27.128364043675585</v>
      </c>
      <c r="J8" s="11"/>
      <c r="K8" s="11"/>
      <c r="L8" s="44" t="s">
        <v>29</v>
      </c>
      <c r="M8" s="44"/>
      <c r="N8" s="44"/>
      <c r="O8" s="44"/>
      <c r="P8" s="44"/>
      <c r="Q8" s="44"/>
      <c r="R8" s="44"/>
      <c r="S8" s="44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38" s="1" customFormat="1" ht="18" customHeight="1" x14ac:dyDescent="0.25">
      <c r="A9" s="8">
        <v>21</v>
      </c>
      <c r="D9" s="7" t="s">
        <v>11</v>
      </c>
      <c r="E9" s="8">
        <v>-0.88490766345897764</v>
      </c>
      <c r="H9" s="17"/>
      <c r="I9" s="20"/>
      <c r="J9" s="11"/>
      <c r="K9" s="11"/>
      <c r="L9" s="11"/>
      <c r="M9" s="11"/>
      <c r="N9" s="11"/>
      <c r="O9" s="11"/>
      <c r="P9" s="11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s="1" customFormat="1" ht="18" customHeight="1" x14ac:dyDescent="0.25">
      <c r="A10" s="8">
        <v>25</v>
      </c>
      <c r="D10" s="7" t="s">
        <v>12</v>
      </c>
      <c r="E10" s="8">
        <v>0.67170213326198946</v>
      </c>
      <c r="H10" s="16" t="s">
        <v>25</v>
      </c>
      <c r="I10" s="23" t="str">
        <f>ROUND(I7,2)&amp; " and " &amp;ROUND(I8,2)</f>
        <v>23.87 and 27.13</v>
      </c>
      <c r="J10" s="11"/>
      <c r="K10" s="11"/>
      <c r="L10" s="11"/>
      <c r="M10" s="11"/>
      <c r="N10" s="11"/>
      <c r="O10" s="11"/>
      <c r="P10" s="11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s="1" customFormat="1" ht="18" customHeight="1" x14ac:dyDescent="0.25">
      <c r="A11" s="8">
        <v>33</v>
      </c>
      <c r="D11" s="7" t="s">
        <v>13</v>
      </c>
      <c r="E11" s="8">
        <v>13</v>
      </c>
      <c r="H11" s="22"/>
      <c r="I11" s="24"/>
      <c r="J11" s="11"/>
      <c r="K11" s="11"/>
      <c r="L11" s="11"/>
      <c r="M11" s="11"/>
      <c r="N11" s="11"/>
      <c r="O11" s="11"/>
      <c r="P11" s="11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s="1" customFormat="1" ht="18" customHeight="1" x14ac:dyDescent="0.25">
      <c r="A12" s="8">
        <v>23</v>
      </c>
      <c r="D12" s="7" t="s">
        <v>14</v>
      </c>
      <c r="E12" s="8">
        <v>20</v>
      </c>
      <c r="H12" s="18" t="s">
        <v>31</v>
      </c>
      <c r="I12" s="30" t="s">
        <v>32</v>
      </c>
      <c r="J12" s="11"/>
      <c r="K12" s="11"/>
      <c r="L12" s="11"/>
      <c r="M12" s="11"/>
      <c r="N12" s="11"/>
      <c r="O12" s="11"/>
      <c r="P12" s="11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s="1" customFormat="1" ht="18" customHeight="1" x14ac:dyDescent="0.25">
      <c r="A13" s="8">
        <v>22</v>
      </c>
      <c r="D13" s="7" t="s">
        <v>15</v>
      </c>
      <c r="E13" s="8">
        <v>33</v>
      </c>
      <c r="I13" s="11"/>
      <c r="J13" s="11"/>
      <c r="K13" s="11"/>
      <c r="L13" s="11"/>
      <c r="M13" s="11"/>
      <c r="N13" s="11"/>
      <c r="O13" s="11"/>
      <c r="P13" s="11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s="1" customFormat="1" ht="18" customHeight="1" x14ac:dyDescent="0.25">
      <c r="A14" s="8">
        <v>25</v>
      </c>
      <c r="D14" s="7" t="s">
        <v>16</v>
      </c>
      <c r="E14" s="8">
        <v>510</v>
      </c>
      <c r="I14" s="11"/>
      <c r="J14" s="11"/>
      <c r="K14" s="11"/>
      <c r="L14" s="11"/>
      <c r="M14" s="11"/>
      <c r="N14" s="11"/>
      <c r="O14" s="11"/>
      <c r="P14" s="1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s="1" customFormat="1" ht="18" customHeight="1" x14ac:dyDescent="0.25">
      <c r="A15" s="8">
        <v>21</v>
      </c>
      <c r="D15" s="7" t="s">
        <v>17</v>
      </c>
      <c r="E15" s="13">
        <v>20</v>
      </c>
      <c r="I15" s="11"/>
      <c r="J15" s="11"/>
      <c r="K15" s="11"/>
      <c r="L15" s="11"/>
      <c r="M15" s="11"/>
      <c r="N15" s="11"/>
      <c r="O15" s="11"/>
      <c r="P15" s="11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s="1" customFormat="1" ht="18" customHeight="1" x14ac:dyDescent="0.25">
      <c r="A16" s="8">
        <v>23</v>
      </c>
      <c r="D16" s="7" t="s">
        <v>20</v>
      </c>
      <c r="E16" s="13">
        <v>1.6283640436755855</v>
      </c>
      <c r="I16" s="11"/>
      <c r="J16" s="11"/>
      <c r="K16" s="11"/>
      <c r="L16" s="11"/>
      <c r="M16" s="11"/>
      <c r="N16" s="11"/>
      <c r="O16" s="11"/>
      <c r="P16" s="11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s="1" customFormat="1" ht="18" customHeight="1" x14ac:dyDescent="0.25">
      <c r="A17" s="8">
        <v>29</v>
      </c>
      <c r="I17" s="11"/>
      <c r="J17" s="11"/>
      <c r="K17" s="11"/>
      <c r="L17" s="11"/>
      <c r="M17" s="11"/>
      <c r="N17" s="11"/>
      <c r="O17" s="11"/>
      <c r="P17" s="11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s="1" customFormat="1" ht="18" customHeight="1" x14ac:dyDescent="0.25">
      <c r="A18" s="8">
        <v>22</v>
      </c>
      <c r="I18" s="11"/>
      <c r="J18" s="11"/>
      <c r="K18" s="11"/>
      <c r="L18" s="11"/>
      <c r="M18" s="11"/>
      <c r="N18" s="11"/>
      <c r="O18" s="11"/>
      <c r="P18" s="11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s="1" customFormat="1" ht="18" customHeight="1" x14ac:dyDescent="0.25">
      <c r="A19" s="8">
        <v>20</v>
      </c>
      <c r="I19" s="11"/>
      <c r="J19" s="11"/>
      <c r="K19" s="11"/>
      <c r="L19" s="11"/>
      <c r="M19" s="11"/>
      <c r="N19" s="11"/>
      <c r="O19" s="11"/>
      <c r="P19" s="11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s="1" customFormat="1" ht="18" customHeight="1" x14ac:dyDescent="0.25">
      <c r="A20" s="8">
        <v>31</v>
      </c>
      <c r="I20" s="11"/>
      <c r="J20" s="11"/>
      <c r="K20" s="11"/>
      <c r="L20" s="11"/>
      <c r="M20" s="11"/>
      <c r="N20" s="11"/>
      <c r="O20" s="11"/>
      <c r="P20" s="11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s="1" customFormat="1" ht="18" customHeight="1" x14ac:dyDescent="0.25">
      <c r="A21" s="8">
        <v>23</v>
      </c>
      <c r="I21" s="11"/>
      <c r="J21" s="11"/>
      <c r="K21" s="11"/>
      <c r="L21" s="11"/>
      <c r="M21" s="11"/>
      <c r="N21" s="11"/>
      <c r="O21" s="11"/>
      <c r="P21" s="11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s="1" customFormat="1" x14ac:dyDescent="0.25">
      <c r="I22" s="11"/>
      <c r="J22" s="11"/>
      <c r="K22" s="11"/>
      <c r="L22" s="11"/>
      <c r="M22" s="11"/>
      <c r="N22" s="11"/>
      <c r="O22" s="11"/>
      <c r="P22" s="11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s="1" customFormat="1" x14ac:dyDescent="0.25">
      <c r="I23" s="11"/>
      <c r="J23" s="11"/>
      <c r="K23" s="11"/>
      <c r="L23" s="11"/>
      <c r="M23" s="11"/>
      <c r="N23" s="11"/>
      <c r="O23" s="11"/>
      <c r="P23" s="11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s="1" customFormat="1" x14ac:dyDescent="0.25">
      <c r="I24" s="11"/>
      <c r="J24" s="11"/>
      <c r="K24" s="11"/>
      <c r="L24" s="11"/>
      <c r="M24" s="11"/>
      <c r="N24" s="11"/>
      <c r="O24" s="11"/>
      <c r="P24" s="11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s="1" customFormat="1" x14ac:dyDescent="0.25">
      <c r="I25" s="11"/>
      <c r="J25" s="11"/>
      <c r="K25" s="11"/>
      <c r="L25" s="11"/>
      <c r="M25" s="11"/>
      <c r="N25" s="11"/>
      <c r="O25" s="11"/>
      <c r="P25" s="11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s="1" customFormat="1" x14ac:dyDescent="0.25">
      <c r="I26" s="11"/>
      <c r="J26" s="11"/>
      <c r="K26" s="11"/>
      <c r="L26" s="11"/>
      <c r="M26" s="11"/>
      <c r="N26" s="11"/>
      <c r="O26" s="11"/>
      <c r="P26" s="11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s="1" customFormat="1" x14ac:dyDescent="0.25">
      <c r="I27" s="11"/>
      <c r="J27" s="11"/>
      <c r="K27" s="11"/>
      <c r="L27" s="11"/>
      <c r="M27" s="11"/>
      <c r="N27" s="11"/>
      <c r="O27" s="11"/>
      <c r="P27" s="11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s="1" customFormat="1" x14ac:dyDescent="0.25">
      <c r="I28" s="11"/>
      <c r="J28" s="11"/>
      <c r="K28" s="11"/>
      <c r="L28" s="11"/>
      <c r="M28" s="11"/>
      <c r="N28" s="11"/>
      <c r="O28" s="11"/>
      <c r="P28" s="11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s="1" customFormat="1" x14ac:dyDescent="0.25">
      <c r="I29" s="11"/>
      <c r="J29" s="11"/>
      <c r="K29" s="11"/>
      <c r="L29" s="11"/>
      <c r="M29" s="11"/>
      <c r="N29" s="11"/>
      <c r="O29" s="11"/>
      <c r="P29" s="11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s="1" customFormat="1" x14ac:dyDescent="0.25">
      <c r="I30" s="11"/>
      <c r="J30" s="11"/>
      <c r="K30" s="11"/>
      <c r="L30" s="11"/>
      <c r="M30" s="11"/>
      <c r="N30" s="11"/>
      <c r="O30" s="11"/>
      <c r="P30" s="11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 s="1" customFormat="1" x14ac:dyDescent="0.25">
      <c r="I31" s="11"/>
      <c r="J31" s="11"/>
      <c r="K31" s="11"/>
      <c r="L31" s="11"/>
      <c r="M31" s="11"/>
      <c r="N31" s="11"/>
      <c r="O31" s="11"/>
      <c r="P31" s="11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s="1" customFormat="1" x14ac:dyDescent="0.25">
      <c r="I32" s="11"/>
      <c r="J32" s="11"/>
      <c r="K32" s="11"/>
      <c r="L32" s="11"/>
      <c r="M32" s="11"/>
      <c r="N32" s="11"/>
      <c r="O32" s="11"/>
      <c r="P32" s="11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9:38" s="1" customFormat="1" x14ac:dyDescent="0.25">
      <c r="I33" s="11"/>
      <c r="J33" s="11"/>
      <c r="K33" s="11"/>
      <c r="L33" s="11"/>
      <c r="M33" s="11"/>
      <c r="N33" s="11"/>
      <c r="O33" s="11"/>
      <c r="P33" s="1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9:38" s="1" customFormat="1" x14ac:dyDescent="0.25">
      <c r="I34" s="11"/>
      <c r="J34" s="11"/>
      <c r="K34" s="11"/>
      <c r="L34" s="11"/>
      <c r="M34" s="11"/>
      <c r="N34" s="11"/>
      <c r="O34" s="11"/>
      <c r="P34" s="11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9:38" s="1" customFormat="1" x14ac:dyDescent="0.25">
      <c r="I35" s="11"/>
      <c r="J35" s="11"/>
      <c r="K35" s="11"/>
      <c r="L35" s="11"/>
      <c r="M35" s="11"/>
      <c r="N35" s="11"/>
      <c r="O35" s="11"/>
      <c r="P35" s="11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9:38" s="1" customFormat="1" x14ac:dyDescent="0.25">
      <c r="I36" s="11"/>
      <c r="J36" s="11"/>
      <c r="K36" s="11"/>
      <c r="L36" s="11"/>
      <c r="M36" s="11"/>
      <c r="N36" s="11"/>
      <c r="O36" s="11"/>
      <c r="P36" s="11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9:38" s="1" customFormat="1" x14ac:dyDescent="0.25">
      <c r="I37" s="11"/>
      <c r="J37" s="11"/>
      <c r="K37" s="11"/>
      <c r="L37" s="11"/>
      <c r="M37" s="11"/>
      <c r="N37" s="11"/>
      <c r="O37" s="11"/>
      <c r="P37" s="11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9:38" s="1" customFormat="1" x14ac:dyDescent="0.25">
      <c r="I38" s="11"/>
      <c r="J38" s="11"/>
      <c r="K38" s="11"/>
      <c r="L38" s="11"/>
      <c r="M38" s="11"/>
      <c r="N38" s="11"/>
      <c r="O38" s="11"/>
      <c r="P38" s="11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9:38" s="1" customFormat="1" x14ac:dyDescent="0.25">
      <c r="I39" s="11"/>
      <c r="J39" s="11"/>
      <c r="K39" s="11"/>
      <c r="L39" s="11"/>
      <c r="M39" s="11"/>
      <c r="N39" s="11"/>
      <c r="O39" s="11"/>
      <c r="P39" s="11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9:38" s="1" customFormat="1" x14ac:dyDescent="0.25">
      <c r="I40" s="11"/>
      <c r="J40" s="11"/>
      <c r="K40" s="11"/>
      <c r="L40" s="11"/>
      <c r="M40" s="11"/>
      <c r="N40" s="11"/>
      <c r="O40" s="11"/>
      <c r="P40" s="11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9:38" s="1" customFormat="1" x14ac:dyDescent="0.25">
      <c r="I41" s="11"/>
      <c r="J41" s="11"/>
      <c r="K41" s="11"/>
      <c r="L41" s="11"/>
      <c r="M41" s="11"/>
      <c r="N41" s="11"/>
      <c r="O41" s="11"/>
      <c r="P41" s="11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9:38" s="1" customFormat="1" x14ac:dyDescent="0.25">
      <c r="I42" s="11"/>
      <c r="J42" s="11"/>
      <c r="K42" s="11"/>
      <c r="L42" s="11"/>
      <c r="M42" s="11"/>
      <c r="N42" s="11"/>
      <c r="O42" s="11"/>
      <c r="P42" s="11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</sheetData>
  <mergeCells count="5">
    <mergeCell ref="L8:S8"/>
    <mergeCell ref="L1:S2"/>
    <mergeCell ref="H1:I2"/>
    <mergeCell ref="D1:E2"/>
    <mergeCell ref="L3:S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8CF5-8A13-489C-8029-B9F95EC57B0C}">
  <sheetPr>
    <tabColor rgb="FF00B050"/>
  </sheetPr>
  <dimension ref="A1:S42"/>
  <sheetViews>
    <sheetView topLeftCell="E1" workbookViewId="0">
      <selection activeCell="I4" sqref="I4"/>
    </sheetView>
  </sheetViews>
  <sheetFormatPr defaultColWidth="8.7109375" defaultRowHeight="12.75" x14ac:dyDescent="0.2"/>
  <cols>
    <col min="1" max="1" width="9.5703125" style="4" customWidth="1"/>
    <col min="2" max="3" width="8.7109375" style="4"/>
    <col min="4" max="4" width="25.7109375" style="4" customWidth="1"/>
    <col min="5" max="5" width="15.7109375" style="4" customWidth="1"/>
    <col min="6" max="7" width="8.7109375" style="4"/>
    <col min="8" max="8" width="25.7109375" style="4" customWidth="1"/>
    <col min="9" max="9" width="17.7109375" style="4" customWidth="1"/>
    <col min="10" max="16384" width="8.7109375" style="4"/>
  </cols>
  <sheetData>
    <row r="1" spans="1:19" ht="20.25" customHeight="1" x14ac:dyDescent="0.2">
      <c r="A1" s="5" t="s">
        <v>1</v>
      </c>
      <c r="D1" s="52" t="s">
        <v>19</v>
      </c>
      <c r="E1" s="52"/>
      <c r="H1" s="59" t="s">
        <v>26</v>
      </c>
      <c r="I1" s="60"/>
      <c r="L1" s="45" t="s">
        <v>28</v>
      </c>
      <c r="M1" s="46"/>
      <c r="N1" s="46"/>
      <c r="O1" s="46"/>
      <c r="P1" s="46"/>
      <c r="Q1" s="46"/>
      <c r="R1" s="46"/>
      <c r="S1" s="47"/>
    </row>
    <row r="2" spans="1:19" s="1" customFormat="1" ht="18" customHeight="1" x14ac:dyDescent="0.25">
      <c r="A2" s="8">
        <v>30</v>
      </c>
      <c r="D2" s="52"/>
      <c r="E2" s="52"/>
      <c r="H2" s="61"/>
      <c r="I2" s="62"/>
      <c r="L2" s="48"/>
      <c r="M2" s="49"/>
      <c r="N2" s="49"/>
      <c r="O2" s="49"/>
      <c r="P2" s="49"/>
      <c r="Q2" s="49"/>
      <c r="R2" s="49"/>
      <c r="S2" s="50"/>
    </row>
    <row r="3" spans="1:19" s="1" customFormat="1" ht="18" customHeight="1" x14ac:dyDescent="0.25">
      <c r="A3" s="8">
        <v>32</v>
      </c>
      <c r="D3" s="7" t="s">
        <v>5</v>
      </c>
      <c r="E3" s="13">
        <v>29.75</v>
      </c>
      <c r="H3" s="15" t="s">
        <v>6</v>
      </c>
      <c r="I3" s="19">
        <f>E7/SQRT(E15)</f>
        <v>1.0333262591721633</v>
      </c>
      <c r="L3" s="53" t="s">
        <v>35</v>
      </c>
      <c r="M3" s="54"/>
      <c r="N3" s="54"/>
      <c r="O3" s="54"/>
      <c r="P3" s="54"/>
      <c r="Q3" s="54"/>
      <c r="R3" s="54"/>
      <c r="S3" s="55"/>
    </row>
    <row r="4" spans="1:19" s="1" customFormat="1" ht="18" customHeight="1" x14ac:dyDescent="0.25">
      <c r="A4" s="8">
        <v>34</v>
      </c>
      <c r="D4" s="7" t="s">
        <v>6</v>
      </c>
      <c r="E4" s="8">
        <v>1.0333262591721633</v>
      </c>
      <c r="H4" s="16"/>
      <c r="I4" s="20"/>
      <c r="L4" s="53"/>
      <c r="M4" s="54"/>
      <c r="N4" s="54"/>
      <c r="O4" s="54"/>
      <c r="P4" s="54"/>
      <c r="Q4" s="54"/>
      <c r="R4" s="54"/>
      <c r="S4" s="55"/>
    </row>
    <row r="5" spans="1:19" s="1" customFormat="1" ht="18" customHeight="1" x14ac:dyDescent="0.25">
      <c r="A5" s="8">
        <v>29</v>
      </c>
      <c r="D5" s="7" t="s">
        <v>7</v>
      </c>
      <c r="E5" s="8">
        <v>31</v>
      </c>
      <c r="H5" s="16" t="s">
        <v>22</v>
      </c>
      <c r="I5" s="20">
        <f>E16</f>
        <v>1.7867583397412223</v>
      </c>
      <c r="L5" s="56"/>
      <c r="M5" s="57"/>
      <c r="N5" s="57"/>
      <c r="O5" s="57"/>
      <c r="P5" s="57"/>
      <c r="Q5" s="57"/>
      <c r="R5" s="57"/>
      <c r="S5" s="58"/>
    </row>
    <row r="6" spans="1:19" s="1" customFormat="1" ht="18" customHeight="1" x14ac:dyDescent="0.25">
      <c r="A6" s="8">
        <v>34</v>
      </c>
      <c r="D6" s="7" t="s">
        <v>8</v>
      </c>
      <c r="E6" s="8">
        <v>30</v>
      </c>
      <c r="H6" s="16"/>
      <c r="I6" s="20"/>
      <c r="L6" s="21"/>
      <c r="M6" s="21"/>
      <c r="N6" s="21"/>
      <c r="O6" s="21"/>
      <c r="P6" s="21"/>
      <c r="Q6" s="21"/>
      <c r="R6" s="21"/>
      <c r="S6" s="21"/>
    </row>
    <row r="7" spans="1:19" s="1" customFormat="1" ht="18" customHeight="1" x14ac:dyDescent="0.25">
      <c r="A7" s="8">
        <v>30</v>
      </c>
      <c r="D7" s="7" t="s">
        <v>9</v>
      </c>
      <c r="E7" s="13">
        <v>4.6211755168890454</v>
      </c>
      <c r="H7" s="16" t="s">
        <v>24</v>
      </c>
      <c r="I7" s="20">
        <f>E3-I5</f>
        <v>27.963241660258777</v>
      </c>
      <c r="L7" s="11"/>
      <c r="M7" s="11"/>
      <c r="N7" s="11"/>
      <c r="O7" s="11"/>
      <c r="P7" s="11"/>
      <c r="Q7" s="10"/>
      <c r="R7" s="10"/>
      <c r="S7" s="10"/>
    </row>
    <row r="8" spans="1:19" s="1" customFormat="1" ht="18" customHeight="1" x14ac:dyDescent="0.25">
      <c r="A8" s="8">
        <v>23</v>
      </c>
      <c r="D8" s="7" t="s">
        <v>10</v>
      </c>
      <c r="E8" s="8">
        <v>21.355263157894736</v>
      </c>
      <c r="H8" s="16" t="s">
        <v>23</v>
      </c>
      <c r="I8" s="20">
        <f>E3+I5</f>
        <v>31.536758339741223</v>
      </c>
      <c r="L8" s="44" t="s">
        <v>29</v>
      </c>
      <c r="M8" s="44"/>
      <c r="N8" s="44"/>
      <c r="O8" s="44"/>
      <c r="P8" s="44"/>
      <c r="Q8" s="44"/>
      <c r="R8" s="44"/>
      <c r="S8" s="44"/>
    </row>
    <row r="9" spans="1:19" s="1" customFormat="1" ht="18" customHeight="1" x14ac:dyDescent="0.25">
      <c r="A9" s="8">
        <v>32</v>
      </c>
      <c r="D9" s="7" t="s">
        <v>11</v>
      </c>
      <c r="E9" s="8">
        <v>-0.50889740470747835</v>
      </c>
      <c r="H9" s="17"/>
      <c r="I9" s="20"/>
    </row>
    <row r="10" spans="1:19" s="1" customFormat="1" ht="18" customHeight="1" x14ac:dyDescent="0.25">
      <c r="A10" s="8">
        <v>20</v>
      </c>
      <c r="D10" s="7" t="s">
        <v>12</v>
      </c>
      <c r="E10" s="8">
        <v>-0.81798169205254811</v>
      </c>
      <c r="H10" s="16" t="s">
        <v>25</v>
      </c>
      <c r="I10" s="23" t="str">
        <f>ROUND(I7,2)&amp; " and " &amp;ROUND(I8,2)</f>
        <v>27.96 and 31.54</v>
      </c>
    </row>
    <row r="11" spans="1:19" s="1" customFormat="1" ht="18" customHeight="1" x14ac:dyDescent="0.25">
      <c r="A11" s="8">
        <v>34</v>
      </c>
      <c r="D11" s="7" t="s">
        <v>13</v>
      </c>
      <c r="E11" s="8">
        <v>15</v>
      </c>
      <c r="H11" s="22"/>
      <c r="I11" s="25"/>
    </row>
    <row r="12" spans="1:19" s="1" customFormat="1" ht="18" customHeight="1" x14ac:dyDescent="0.25">
      <c r="A12" s="8">
        <v>28</v>
      </c>
      <c r="D12" s="7" t="s">
        <v>14</v>
      </c>
      <c r="E12" s="8">
        <v>20</v>
      </c>
      <c r="H12" s="18" t="s">
        <v>31</v>
      </c>
      <c r="I12" s="30" t="s">
        <v>33</v>
      </c>
    </row>
    <row r="13" spans="1:19" s="1" customFormat="1" ht="18" customHeight="1" x14ac:dyDescent="0.25">
      <c r="A13" s="8">
        <v>25</v>
      </c>
      <c r="D13" s="7" t="s">
        <v>15</v>
      </c>
      <c r="E13" s="8">
        <v>35</v>
      </c>
    </row>
    <row r="14" spans="1:19" s="1" customFormat="1" ht="18" customHeight="1" x14ac:dyDescent="0.25">
      <c r="A14" s="8">
        <v>35</v>
      </c>
      <c r="D14" s="7" t="s">
        <v>16</v>
      </c>
      <c r="E14" s="8">
        <v>595</v>
      </c>
    </row>
    <row r="15" spans="1:19" s="1" customFormat="1" ht="18" customHeight="1" x14ac:dyDescent="0.25">
      <c r="A15" s="8">
        <v>35</v>
      </c>
      <c r="D15" s="7" t="s">
        <v>17</v>
      </c>
      <c r="E15" s="13">
        <v>20</v>
      </c>
    </row>
    <row r="16" spans="1:19" s="1" customFormat="1" ht="18" customHeight="1" x14ac:dyDescent="0.25">
      <c r="A16" s="8">
        <v>33</v>
      </c>
      <c r="D16" s="7" t="s">
        <v>20</v>
      </c>
      <c r="E16" s="13">
        <v>1.7867583397412223</v>
      </c>
    </row>
    <row r="17" spans="1:1" s="1" customFormat="1" ht="18" customHeight="1" x14ac:dyDescent="0.25">
      <c r="A17" s="8">
        <v>32</v>
      </c>
    </row>
    <row r="18" spans="1:1" s="1" customFormat="1" ht="18" customHeight="1" x14ac:dyDescent="0.25">
      <c r="A18" s="8">
        <v>22</v>
      </c>
    </row>
    <row r="19" spans="1:1" s="1" customFormat="1" ht="18" customHeight="1" x14ac:dyDescent="0.25">
      <c r="A19" s="8">
        <v>30</v>
      </c>
    </row>
    <row r="20" spans="1:1" s="1" customFormat="1" ht="18" customHeight="1" x14ac:dyDescent="0.25">
      <c r="A20" s="8">
        <v>33</v>
      </c>
    </row>
    <row r="21" spans="1:1" s="1" customFormat="1" ht="18" customHeight="1" x14ac:dyDescent="0.25">
      <c r="A21" s="8">
        <v>24</v>
      </c>
    </row>
    <row r="22" spans="1:1" s="1" customFormat="1" x14ac:dyDescent="0.25"/>
    <row r="23" spans="1:1" s="1" customFormat="1" x14ac:dyDescent="0.25"/>
    <row r="24" spans="1:1" s="1" customFormat="1" x14ac:dyDescent="0.25"/>
    <row r="25" spans="1:1" s="1" customFormat="1" x14ac:dyDescent="0.25"/>
    <row r="26" spans="1:1" s="1" customFormat="1" x14ac:dyDescent="0.25"/>
    <row r="27" spans="1:1" s="1" customFormat="1" x14ac:dyDescent="0.25"/>
    <row r="28" spans="1:1" s="1" customFormat="1" x14ac:dyDescent="0.25"/>
    <row r="29" spans="1:1" s="1" customFormat="1" x14ac:dyDescent="0.25"/>
    <row r="30" spans="1:1" s="1" customFormat="1" x14ac:dyDescent="0.25"/>
    <row r="31" spans="1:1" s="1" customFormat="1" x14ac:dyDescent="0.25"/>
    <row r="32" spans="1:1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</sheetData>
  <mergeCells count="5">
    <mergeCell ref="D1:E2"/>
    <mergeCell ref="H1:I2"/>
    <mergeCell ref="L1:S2"/>
    <mergeCell ref="L3:S5"/>
    <mergeCell ref="L8:S8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DE7A-7280-47AC-9D54-74ECD03CBED9}">
  <sheetPr>
    <tabColor theme="6" tint="-0.499984740745262"/>
  </sheetPr>
  <dimension ref="A1:S42"/>
  <sheetViews>
    <sheetView workbookViewId="0">
      <selection activeCell="I4" sqref="I4"/>
    </sheetView>
  </sheetViews>
  <sheetFormatPr defaultColWidth="8.7109375" defaultRowHeight="15.75" x14ac:dyDescent="0.25"/>
  <cols>
    <col min="1" max="1" width="9.5703125" style="4" customWidth="1"/>
    <col min="2" max="3" width="8.7109375" style="4"/>
    <col min="4" max="4" width="25.7109375" style="4" customWidth="1"/>
    <col min="5" max="5" width="15.7109375" style="4" customWidth="1"/>
    <col min="6" max="7" width="8.7109375" style="4"/>
    <col min="8" max="8" width="25.7109375" style="4" customWidth="1"/>
    <col min="9" max="9" width="17.7109375" style="14" customWidth="1"/>
    <col min="10" max="16" width="8.7109375" style="14"/>
    <col min="17" max="16384" width="8.7109375" style="4"/>
  </cols>
  <sheetData>
    <row r="1" spans="1:19" ht="20.25" customHeight="1" x14ac:dyDescent="0.25">
      <c r="A1" s="5" t="s">
        <v>0</v>
      </c>
      <c r="D1" s="52" t="s">
        <v>0</v>
      </c>
      <c r="E1" s="52"/>
      <c r="H1" s="59" t="s">
        <v>27</v>
      </c>
      <c r="I1" s="60"/>
      <c r="L1" s="45" t="s">
        <v>28</v>
      </c>
      <c r="M1" s="46"/>
      <c r="N1" s="46"/>
      <c r="O1" s="46"/>
      <c r="P1" s="46"/>
      <c r="Q1" s="46"/>
      <c r="R1" s="46"/>
      <c r="S1" s="47"/>
    </row>
    <row r="2" spans="1:19" s="1" customFormat="1" ht="18" customHeight="1" x14ac:dyDescent="0.25">
      <c r="A2" s="8">
        <v>25</v>
      </c>
      <c r="D2" s="52"/>
      <c r="E2" s="52"/>
      <c r="H2" s="61"/>
      <c r="I2" s="62"/>
      <c r="J2" s="12"/>
      <c r="K2" s="12"/>
      <c r="L2" s="48"/>
      <c r="M2" s="49"/>
      <c r="N2" s="49"/>
      <c r="O2" s="49"/>
      <c r="P2" s="49"/>
      <c r="Q2" s="49"/>
      <c r="R2" s="49"/>
      <c r="S2" s="50"/>
    </row>
    <row r="3" spans="1:19" s="1" customFormat="1" ht="18" customHeight="1" x14ac:dyDescent="0.25">
      <c r="A3" s="8">
        <v>27</v>
      </c>
      <c r="D3" s="7" t="s">
        <v>5</v>
      </c>
      <c r="E3" s="13">
        <v>27.85</v>
      </c>
      <c r="H3" s="15" t="s">
        <v>6</v>
      </c>
      <c r="I3" s="19">
        <f>E7/SQRT(E15)</f>
        <v>0.96865343321758202</v>
      </c>
      <c r="J3" s="12"/>
      <c r="K3" s="12"/>
      <c r="L3" s="53" t="s">
        <v>36</v>
      </c>
      <c r="M3" s="54"/>
      <c r="N3" s="54"/>
      <c r="O3" s="54"/>
      <c r="P3" s="54"/>
      <c r="Q3" s="54"/>
      <c r="R3" s="54"/>
      <c r="S3" s="55"/>
    </row>
    <row r="4" spans="1:19" s="1" customFormat="1" ht="18" customHeight="1" x14ac:dyDescent="0.25">
      <c r="A4" s="8">
        <v>21</v>
      </c>
      <c r="D4" s="7" t="s">
        <v>6</v>
      </c>
      <c r="E4" s="8">
        <v>0.96865343321758202</v>
      </c>
      <c r="H4" s="16"/>
      <c r="I4" s="20"/>
      <c r="J4" s="12"/>
      <c r="K4" s="12"/>
      <c r="L4" s="53"/>
      <c r="M4" s="54"/>
      <c r="N4" s="54"/>
      <c r="O4" s="54"/>
      <c r="P4" s="54"/>
      <c r="Q4" s="54"/>
      <c r="R4" s="54"/>
      <c r="S4" s="55"/>
    </row>
    <row r="5" spans="1:19" s="1" customFormat="1" ht="18" customHeight="1" x14ac:dyDescent="0.25">
      <c r="A5" s="8">
        <v>28</v>
      </c>
      <c r="D5" s="7" t="s">
        <v>7</v>
      </c>
      <c r="E5" s="8">
        <v>27.5</v>
      </c>
      <c r="H5" s="16" t="s">
        <v>22</v>
      </c>
      <c r="I5" s="20">
        <f>E16</f>
        <v>1.674930434369345</v>
      </c>
      <c r="J5" s="12"/>
      <c r="K5" s="12"/>
      <c r="L5" s="56"/>
      <c r="M5" s="57"/>
      <c r="N5" s="57"/>
      <c r="O5" s="57"/>
      <c r="P5" s="57"/>
      <c r="Q5" s="57"/>
      <c r="R5" s="57"/>
      <c r="S5" s="58"/>
    </row>
    <row r="6" spans="1:19" s="1" customFormat="1" ht="18" customHeight="1" x14ac:dyDescent="0.25">
      <c r="A6" s="8">
        <v>22</v>
      </c>
      <c r="D6" s="7" t="s">
        <v>8</v>
      </c>
      <c r="E6" s="8">
        <v>33</v>
      </c>
      <c r="H6" s="16"/>
      <c r="I6" s="20"/>
      <c r="J6" s="12"/>
      <c r="K6" s="12"/>
      <c r="L6" s="21"/>
      <c r="M6" s="21"/>
      <c r="N6" s="21"/>
      <c r="O6" s="21"/>
      <c r="P6" s="21"/>
      <c r="Q6" s="21"/>
      <c r="R6" s="21"/>
      <c r="S6" s="21"/>
    </row>
    <row r="7" spans="1:19" s="1" customFormat="1" ht="18" customHeight="1" x14ac:dyDescent="0.25">
      <c r="A7" s="8">
        <v>33</v>
      </c>
      <c r="D7" s="7" t="s">
        <v>9</v>
      </c>
      <c r="E7" s="13">
        <v>4.3319498466261326</v>
      </c>
      <c r="H7" s="16" t="s">
        <v>24</v>
      </c>
      <c r="I7" s="20">
        <f>E3-I5</f>
        <v>26.175069565630658</v>
      </c>
      <c r="J7" s="12"/>
      <c r="K7" s="12"/>
      <c r="L7" s="11"/>
      <c r="M7" s="11"/>
      <c r="N7" s="11"/>
      <c r="O7" s="11"/>
      <c r="P7" s="11"/>
      <c r="Q7" s="10"/>
      <c r="R7" s="10"/>
      <c r="S7" s="10"/>
    </row>
    <row r="8" spans="1:19" s="1" customFormat="1" ht="18" customHeight="1" x14ac:dyDescent="0.25">
      <c r="A8" s="8">
        <v>32</v>
      </c>
      <c r="D8" s="7" t="s">
        <v>10</v>
      </c>
      <c r="E8" s="8">
        <v>18.765789473684173</v>
      </c>
      <c r="H8" s="16" t="s">
        <v>23</v>
      </c>
      <c r="I8" s="20">
        <f>E3+I5</f>
        <v>29.524930434369345</v>
      </c>
      <c r="J8" s="12"/>
      <c r="K8" s="12"/>
      <c r="L8" s="44" t="s">
        <v>29</v>
      </c>
      <c r="M8" s="44"/>
      <c r="N8" s="44"/>
      <c r="O8" s="44"/>
      <c r="P8" s="44"/>
      <c r="Q8" s="44"/>
      <c r="R8" s="44"/>
      <c r="S8" s="44"/>
    </row>
    <row r="9" spans="1:19" s="1" customFormat="1" ht="18" customHeight="1" x14ac:dyDescent="0.25">
      <c r="A9" s="8">
        <v>33</v>
      </c>
      <c r="D9" s="7" t="s">
        <v>11</v>
      </c>
      <c r="E9" s="8">
        <v>-1.3887066355452999</v>
      </c>
      <c r="H9" s="17"/>
      <c r="I9" s="20"/>
      <c r="J9" s="12"/>
      <c r="K9" s="12"/>
      <c r="L9" s="12"/>
      <c r="M9" s="12"/>
      <c r="N9" s="12"/>
      <c r="O9" s="12"/>
      <c r="P9" s="12"/>
    </row>
    <row r="10" spans="1:19" s="1" customFormat="1" ht="18" customHeight="1" x14ac:dyDescent="0.25">
      <c r="A10" s="8">
        <v>33</v>
      </c>
      <c r="D10" s="7" t="s">
        <v>12</v>
      </c>
      <c r="E10" s="8">
        <v>-0.14566207296788197</v>
      </c>
      <c r="H10" s="16" t="s">
        <v>25</v>
      </c>
      <c r="I10" s="23" t="str">
        <f>ROUND(I7,2)&amp; " and " &amp;ROUND(I8,2)</f>
        <v>26.18 and 29.52</v>
      </c>
      <c r="J10" s="12"/>
      <c r="K10" s="12"/>
      <c r="L10" s="12"/>
      <c r="M10" s="12"/>
      <c r="N10" s="12"/>
      <c r="O10" s="12"/>
      <c r="P10" s="12"/>
    </row>
    <row r="11" spans="1:19" s="1" customFormat="1" ht="18" customHeight="1" x14ac:dyDescent="0.25">
      <c r="A11" s="8">
        <v>32</v>
      </c>
      <c r="D11" s="7" t="s">
        <v>13</v>
      </c>
      <c r="E11" s="8">
        <v>12</v>
      </c>
      <c r="H11" s="22"/>
      <c r="I11" s="20"/>
      <c r="J11" s="12"/>
      <c r="K11" s="12"/>
      <c r="L11" s="12"/>
      <c r="M11" s="12"/>
      <c r="N11" s="12"/>
      <c r="O11" s="12"/>
      <c r="P11" s="12"/>
    </row>
    <row r="12" spans="1:19" s="1" customFormat="1" ht="18" customHeight="1" x14ac:dyDescent="0.25">
      <c r="A12" s="8">
        <v>29</v>
      </c>
      <c r="D12" s="7" t="s">
        <v>14</v>
      </c>
      <c r="E12" s="8">
        <v>21</v>
      </c>
      <c r="H12" s="18" t="s">
        <v>31</v>
      </c>
      <c r="I12" s="30" t="s">
        <v>34</v>
      </c>
      <c r="J12" s="12"/>
      <c r="K12" s="12"/>
      <c r="L12" s="12"/>
      <c r="M12" s="12"/>
      <c r="N12" s="12"/>
      <c r="O12" s="12"/>
      <c r="P12" s="12"/>
    </row>
    <row r="13" spans="1:19" s="1" customFormat="1" ht="18" customHeight="1" x14ac:dyDescent="0.25">
      <c r="A13" s="8">
        <v>30</v>
      </c>
      <c r="D13" s="7" t="s">
        <v>15</v>
      </c>
      <c r="E13" s="8">
        <v>33</v>
      </c>
      <c r="I13" s="12"/>
      <c r="J13" s="12"/>
      <c r="K13" s="12"/>
      <c r="L13" s="12"/>
      <c r="M13" s="12"/>
      <c r="N13" s="12"/>
      <c r="O13" s="12"/>
      <c r="P13" s="12"/>
    </row>
    <row r="14" spans="1:19" s="1" customFormat="1" ht="18" customHeight="1" x14ac:dyDescent="0.25">
      <c r="A14" s="8">
        <v>33</v>
      </c>
      <c r="D14" s="7" t="s">
        <v>16</v>
      </c>
      <c r="E14" s="8">
        <v>557</v>
      </c>
      <c r="I14" s="12"/>
      <c r="J14" s="12"/>
      <c r="K14" s="12"/>
      <c r="L14" s="12"/>
      <c r="M14" s="12"/>
      <c r="N14" s="12"/>
      <c r="O14" s="12"/>
      <c r="P14" s="12"/>
    </row>
    <row r="15" spans="1:19" s="1" customFormat="1" ht="18" customHeight="1" x14ac:dyDescent="0.25">
      <c r="A15" s="8">
        <v>26</v>
      </c>
      <c r="D15" s="7" t="s">
        <v>17</v>
      </c>
      <c r="E15" s="13">
        <v>20</v>
      </c>
      <c r="I15" s="12"/>
      <c r="J15" s="12"/>
      <c r="K15" s="12"/>
      <c r="L15" s="12"/>
      <c r="M15" s="12"/>
      <c r="N15" s="12"/>
      <c r="O15" s="12"/>
      <c r="P15" s="12"/>
    </row>
    <row r="16" spans="1:19" s="1" customFormat="1" ht="18" customHeight="1" x14ac:dyDescent="0.25">
      <c r="A16" s="8">
        <v>33</v>
      </c>
      <c r="D16" s="7" t="s">
        <v>20</v>
      </c>
      <c r="E16" s="13">
        <v>1.674930434369345</v>
      </c>
      <c r="I16" s="12"/>
      <c r="J16" s="12"/>
      <c r="K16" s="12"/>
      <c r="L16" s="12"/>
      <c r="M16" s="12"/>
      <c r="N16" s="12"/>
      <c r="O16" s="12"/>
      <c r="P16" s="12"/>
    </row>
    <row r="17" spans="1:16" s="1" customFormat="1" ht="18" customHeight="1" x14ac:dyDescent="0.25">
      <c r="A17" s="8">
        <v>25</v>
      </c>
      <c r="I17" s="12"/>
      <c r="J17" s="12"/>
      <c r="K17" s="12"/>
      <c r="L17" s="12"/>
      <c r="M17" s="12"/>
      <c r="N17" s="12"/>
      <c r="O17" s="12"/>
      <c r="P17" s="12"/>
    </row>
    <row r="18" spans="1:16" s="1" customFormat="1" ht="18" customHeight="1" x14ac:dyDescent="0.25">
      <c r="A18" s="8">
        <v>23</v>
      </c>
      <c r="I18" s="12"/>
      <c r="J18" s="12"/>
      <c r="K18" s="12"/>
      <c r="L18" s="12"/>
      <c r="M18" s="12"/>
      <c r="N18" s="12"/>
      <c r="O18" s="12"/>
      <c r="P18" s="12"/>
    </row>
    <row r="19" spans="1:16" s="1" customFormat="1" ht="18" customHeight="1" x14ac:dyDescent="0.25">
      <c r="A19" s="8">
        <v>25</v>
      </c>
      <c r="I19" s="12"/>
      <c r="J19" s="12"/>
      <c r="K19" s="12"/>
      <c r="L19" s="12"/>
      <c r="M19" s="12"/>
      <c r="N19" s="12"/>
      <c r="O19" s="12"/>
      <c r="P19" s="12"/>
    </row>
    <row r="20" spans="1:16" s="1" customFormat="1" ht="18" customHeight="1" x14ac:dyDescent="0.25">
      <c r="A20" s="8">
        <v>26</v>
      </c>
      <c r="I20" s="12"/>
      <c r="J20" s="12"/>
      <c r="K20" s="12"/>
      <c r="L20" s="12"/>
      <c r="M20" s="12"/>
      <c r="N20" s="12"/>
      <c r="O20" s="12"/>
      <c r="P20" s="12"/>
    </row>
    <row r="21" spans="1:16" s="1" customFormat="1" ht="18" customHeight="1" x14ac:dyDescent="0.25">
      <c r="A21" s="8">
        <v>21</v>
      </c>
      <c r="I21" s="12"/>
      <c r="J21" s="12"/>
      <c r="K21" s="12"/>
      <c r="L21" s="12"/>
      <c r="M21" s="12"/>
      <c r="N21" s="12"/>
      <c r="O21" s="12"/>
      <c r="P21" s="12"/>
    </row>
    <row r="22" spans="1:16" s="1" customFormat="1" x14ac:dyDescent="0.25">
      <c r="I22" s="12"/>
      <c r="J22" s="12"/>
      <c r="K22" s="12"/>
      <c r="L22" s="12"/>
      <c r="M22" s="12"/>
      <c r="N22" s="12"/>
      <c r="O22" s="12"/>
      <c r="P22" s="12"/>
    </row>
    <row r="23" spans="1:16" s="1" customFormat="1" x14ac:dyDescent="0.25">
      <c r="I23" s="12"/>
      <c r="J23" s="12"/>
      <c r="K23" s="12"/>
      <c r="L23" s="12"/>
      <c r="M23" s="12"/>
      <c r="N23" s="12"/>
      <c r="O23" s="12"/>
      <c r="P23" s="12"/>
    </row>
    <row r="24" spans="1:16" s="1" customFormat="1" x14ac:dyDescent="0.25">
      <c r="I24" s="12"/>
      <c r="J24" s="12"/>
      <c r="K24" s="12"/>
      <c r="L24" s="12"/>
      <c r="M24" s="12"/>
      <c r="N24" s="12"/>
      <c r="O24" s="12"/>
      <c r="P24" s="12"/>
    </row>
    <row r="25" spans="1:16" s="1" customFormat="1" x14ac:dyDescent="0.25">
      <c r="I25" s="12"/>
      <c r="J25" s="12"/>
      <c r="K25" s="12"/>
      <c r="L25" s="12"/>
      <c r="M25" s="12"/>
      <c r="N25" s="12"/>
      <c r="O25" s="12"/>
      <c r="P25" s="12"/>
    </row>
    <row r="26" spans="1:16" s="1" customFormat="1" x14ac:dyDescent="0.25">
      <c r="I26" s="12"/>
      <c r="J26" s="12"/>
      <c r="K26" s="12"/>
      <c r="L26" s="12"/>
      <c r="M26" s="12"/>
      <c r="N26" s="12"/>
      <c r="O26" s="12"/>
      <c r="P26" s="12"/>
    </row>
    <row r="27" spans="1:16" s="1" customFormat="1" x14ac:dyDescent="0.25">
      <c r="I27" s="12"/>
      <c r="J27" s="12"/>
      <c r="K27" s="12"/>
      <c r="L27" s="12"/>
      <c r="M27" s="12"/>
      <c r="N27" s="12"/>
      <c r="O27" s="12"/>
      <c r="P27" s="12"/>
    </row>
    <row r="28" spans="1:16" s="1" customFormat="1" x14ac:dyDescent="0.25">
      <c r="I28" s="12"/>
      <c r="J28" s="12"/>
      <c r="K28" s="12"/>
      <c r="L28" s="12"/>
      <c r="M28" s="12"/>
      <c r="N28" s="12"/>
      <c r="O28" s="12"/>
      <c r="P28" s="12"/>
    </row>
    <row r="29" spans="1:16" s="1" customFormat="1" x14ac:dyDescent="0.25">
      <c r="I29" s="12"/>
      <c r="J29" s="12"/>
      <c r="K29" s="12"/>
      <c r="L29" s="12"/>
      <c r="M29" s="12"/>
      <c r="N29" s="12"/>
      <c r="O29" s="12"/>
      <c r="P29" s="12"/>
    </row>
    <row r="30" spans="1:16" s="1" customFormat="1" x14ac:dyDescent="0.25">
      <c r="I30" s="12"/>
      <c r="J30" s="12"/>
      <c r="K30" s="12"/>
      <c r="L30" s="12"/>
      <c r="M30" s="12"/>
      <c r="N30" s="12"/>
      <c r="O30" s="12"/>
      <c r="P30" s="12"/>
    </row>
    <row r="31" spans="1:16" s="1" customFormat="1" x14ac:dyDescent="0.25">
      <c r="I31" s="12"/>
      <c r="J31" s="12"/>
      <c r="K31" s="12"/>
      <c r="L31" s="12"/>
      <c r="M31" s="12"/>
      <c r="N31" s="12"/>
      <c r="O31" s="12"/>
      <c r="P31" s="12"/>
    </row>
    <row r="32" spans="1:16" s="1" customFormat="1" x14ac:dyDescent="0.25">
      <c r="I32" s="12"/>
      <c r="J32" s="12"/>
      <c r="K32" s="12"/>
      <c r="L32" s="12"/>
      <c r="M32" s="12"/>
      <c r="N32" s="12"/>
      <c r="O32" s="12"/>
      <c r="P32" s="12"/>
    </row>
    <row r="33" spans="9:16" s="1" customFormat="1" x14ac:dyDescent="0.25">
      <c r="I33" s="12"/>
      <c r="J33" s="12"/>
      <c r="K33" s="12"/>
      <c r="L33" s="12"/>
      <c r="M33" s="12"/>
      <c r="N33" s="12"/>
      <c r="O33" s="12"/>
      <c r="P33" s="12"/>
    </row>
    <row r="34" spans="9:16" s="1" customFormat="1" x14ac:dyDescent="0.25">
      <c r="I34" s="12"/>
      <c r="J34" s="12"/>
      <c r="K34" s="12"/>
      <c r="L34" s="12"/>
      <c r="M34" s="12"/>
      <c r="N34" s="12"/>
      <c r="O34" s="12"/>
      <c r="P34" s="12"/>
    </row>
    <row r="35" spans="9:16" s="1" customFormat="1" x14ac:dyDescent="0.25">
      <c r="I35" s="12"/>
      <c r="J35" s="12"/>
      <c r="K35" s="12"/>
      <c r="L35" s="12"/>
      <c r="M35" s="12"/>
      <c r="N35" s="12"/>
      <c r="O35" s="12"/>
      <c r="P35" s="12"/>
    </row>
    <row r="36" spans="9:16" s="1" customFormat="1" x14ac:dyDescent="0.25">
      <c r="I36" s="12"/>
      <c r="J36" s="12"/>
      <c r="K36" s="12"/>
      <c r="L36" s="12"/>
      <c r="M36" s="12"/>
      <c r="N36" s="12"/>
      <c r="O36" s="12"/>
      <c r="P36" s="12"/>
    </row>
    <row r="37" spans="9:16" s="1" customFormat="1" x14ac:dyDescent="0.25">
      <c r="I37" s="12"/>
      <c r="J37" s="12"/>
      <c r="K37" s="12"/>
      <c r="L37" s="12"/>
      <c r="M37" s="12"/>
      <c r="N37" s="12"/>
      <c r="O37" s="12"/>
      <c r="P37" s="12"/>
    </row>
    <row r="38" spans="9:16" s="1" customFormat="1" x14ac:dyDescent="0.25">
      <c r="I38" s="12"/>
      <c r="J38" s="12"/>
      <c r="K38" s="12"/>
      <c r="L38" s="12"/>
      <c r="M38" s="12"/>
      <c r="N38" s="12"/>
      <c r="O38" s="12"/>
      <c r="P38" s="12"/>
    </row>
    <row r="39" spans="9:16" s="1" customFormat="1" x14ac:dyDescent="0.25">
      <c r="I39" s="12"/>
      <c r="J39" s="12"/>
      <c r="K39" s="12"/>
      <c r="L39" s="12"/>
      <c r="M39" s="12"/>
      <c r="N39" s="12"/>
      <c r="O39" s="12"/>
      <c r="P39" s="12"/>
    </row>
    <row r="40" spans="9:16" s="1" customFormat="1" x14ac:dyDescent="0.25">
      <c r="I40" s="12"/>
      <c r="J40" s="12"/>
      <c r="K40" s="12"/>
      <c r="L40" s="12"/>
      <c r="M40" s="12"/>
      <c r="N40" s="12"/>
      <c r="O40" s="12"/>
      <c r="P40" s="12"/>
    </row>
    <row r="41" spans="9:16" s="1" customFormat="1" x14ac:dyDescent="0.25">
      <c r="I41" s="12"/>
      <c r="J41" s="12"/>
      <c r="K41" s="12"/>
      <c r="L41" s="12"/>
      <c r="M41" s="12"/>
      <c r="N41" s="12"/>
      <c r="O41" s="12"/>
      <c r="P41" s="12"/>
    </row>
    <row r="42" spans="9:16" s="1" customFormat="1" x14ac:dyDescent="0.25">
      <c r="I42" s="12"/>
      <c r="J42" s="12"/>
      <c r="K42" s="12"/>
      <c r="L42" s="12"/>
      <c r="M42" s="12"/>
      <c r="N42" s="12"/>
      <c r="O42" s="12"/>
      <c r="P42" s="12"/>
    </row>
  </sheetData>
  <mergeCells count="5">
    <mergeCell ref="D1:E2"/>
    <mergeCell ref="H1:I2"/>
    <mergeCell ref="L1:S2"/>
    <mergeCell ref="L3:S5"/>
    <mergeCell ref="L8:S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9C9B-A4AF-4954-A793-69FA2B148020}">
  <sheetPr>
    <tabColor rgb="FF8F0B47"/>
  </sheetPr>
  <dimension ref="A1:R42"/>
  <sheetViews>
    <sheetView tabSelected="1" topLeftCell="B1" workbookViewId="0">
      <selection activeCell="G25" sqref="G25"/>
    </sheetView>
  </sheetViews>
  <sheetFormatPr defaultRowHeight="15" x14ac:dyDescent="0.25"/>
  <cols>
    <col min="1" max="3" width="9.5703125" style="4" customWidth="1"/>
    <col min="6" max="6" width="22" customWidth="1"/>
    <col min="7" max="12" width="11.7109375" customWidth="1"/>
  </cols>
  <sheetData>
    <row r="1" spans="1:18" ht="20.100000000000001" customHeight="1" x14ac:dyDescent="0.25">
      <c r="A1" s="5" t="s">
        <v>2</v>
      </c>
      <c r="B1" s="5" t="s">
        <v>1</v>
      </c>
      <c r="C1" s="5" t="s">
        <v>0</v>
      </c>
      <c r="F1" s="65" t="s">
        <v>37</v>
      </c>
      <c r="G1" s="65"/>
      <c r="H1" s="65"/>
      <c r="I1" s="65"/>
      <c r="J1" s="65"/>
      <c r="K1" s="65"/>
      <c r="L1" s="65"/>
      <c r="M1" s="29"/>
      <c r="N1" s="65" t="s">
        <v>61</v>
      </c>
      <c r="O1" s="65"/>
      <c r="P1" s="65"/>
      <c r="Q1" s="65"/>
      <c r="R1" s="65"/>
    </row>
    <row r="2" spans="1:18" s="14" customFormat="1" ht="18" customHeight="1" x14ac:dyDescent="0.25">
      <c r="A2" s="8">
        <v>26</v>
      </c>
      <c r="B2" s="8">
        <v>30</v>
      </c>
      <c r="C2" s="8">
        <v>25</v>
      </c>
      <c r="F2" s="63" t="s">
        <v>38</v>
      </c>
      <c r="G2" s="63"/>
      <c r="H2" s="63"/>
      <c r="I2" s="63"/>
      <c r="J2" s="63"/>
      <c r="K2" s="63"/>
      <c r="L2" s="63"/>
      <c r="M2" s="32"/>
      <c r="N2" s="64" t="s">
        <v>82</v>
      </c>
      <c r="O2" s="64"/>
      <c r="P2" s="64"/>
      <c r="Q2" s="64"/>
      <c r="R2" s="64"/>
    </row>
    <row r="3" spans="1:18" s="14" customFormat="1" ht="18" customHeight="1" x14ac:dyDescent="0.25">
      <c r="A3" s="8">
        <v>23</v>
      </c>
      <c r="B3" s="8">
        <v>32</v>
      </c>
      <c r="C3" s="8">
        <v>27</v>
      </c>
      <c r="F3" s="63"/>
      <c r="G3" s="63"/>
      <c r="H3" s="63"/>
      <c r="I3" s="63"/>
      <c r="J3" s="63"/>
      <c r="K3" s="63"/>
      <c r="L3" s="63"/>
      <c r="M3" s="32"/>
      <c r="N3" s="64"/>
      <c r="O3" s="64"/>
      <c r="P3" s="64"/>
      <c r="Q3" s="64"/>
      <c r="R3" s="64"/>
    </row>
    <row r="4" spans="1:18" s="14" customFormat="1" ht="18" customHeight="1" x14ac:dyDescent="0.25">
      <c r="A4" s="8">
        <v>33</v>
      </c>
      <c r="B4" s="8">
        <v>34</v>
      </c>
      <c r="C4" s="8">
        <v>21</v>
      </c>
      <c r="F4" s="63"/>
      <c r="G4" s="63"/>
      <c r="H4" s="63"/>
      <c r="I4" s="63"/>
      <c r="J4" s="63"/>
      <c r="K4" s="63"/>
      <c r="L4" s="63"/>
      <c r="M4" s="32"/>
      <c r="N4" s="64"/>
      <c r="O4" s="64"/>
      <c r="P4" s="64"/>
      <c r="Q4" s="64"/>
      <c r="R4" s="64"/>
    </row>
    <row r="5" spans="1:18" s="14" customFormat="1" ht="18" customHeight="1" x14ac:dyDescent="0.25">
      <c r="A5" s="8">
        <v>26</v>
      </c>
      <c r="B5" s="8">
        <v>29</v>
      </c>
      <c r="C5" s="8">
        <v>28</v>
      </c>
      <c r="F5" s="63"/>
      <c r="G5" s="63"/>
      <c r="H5" s="63"/>
      <c r="I5" s="63"/>
      <c r="J5" s="63"/>
      <c r="K5" s="63"/>
      <c r="L5" s="63"/>
      <c r="M5" s="32"/>
      <c r="N5" s="64"/>
      <c r="O5" s="64"/>
      <c r="P5" s="64"/>
      <c r="Q5" s="64"/>
      <c r="R5" s="64"/>
    </row>
    <row r="6" spans="1:18" s="14" customFormat="1" ht="18" customHeight="1" x14ac:dyDescent="0.25">
      <c r="A6" s="8">
        <v>23</v>
      </c>
      <c r="B6" s="8">
        <v>34</v>
      </c>
      <c r="C6" s="8">
        <v>22</v>
      </c>
      <c r="F6" s="63"/>
      <c r="G6" s="63"/>
      <c r="H6" s="63"/>
      <c r="I6" s="63"/>
      <c r="J6" s="63"/>
      <c r="K6" s="63"/>
      <c r="L6" s="63"/>
      <c r="M6" s="32"/>
      <c r="N6" s="63" t="s">
        <v>80</v>
      </c>
      <c r="O6" s="63"/>
      <c r="P6" s="63"/>
      <c r="Q6" s="63"/>
      <c r="R6" s="63"/>
    </row>
    <row r="7" spans="1:18" s="14" customFormat="1" ht="18" customHeight="1" x14ac:dyDescent="0.25">
      <c r="A7" s="8">
        <v>32</v>
      </c>
      <c r="B7" s="8">
        <v>30</v>
      </c>
      <c r="C7" s="8">
        <v>33</v>
      </c>
      <c r="F7" s="63"/>
      <c r="G7" s="63"/>
      <c r="H7" s="63"/>
      <c r="I7" s="63"/>
      <c r="J7" s="63"/>
      <c r="K7" s="63"/>
      <c r="L7" s="63"/>
      <c r="M7" s="32"/>
      <c r="N7" s="63"/>
      <c r="O7" s="63"/>
      <c r="P7" s="63"/>
      <c r="Q7" s="63"/>
      <c r="R7" s="63"/>
    </row>
    <row r="8" spans="1:18" s="14" customFormat="1" ht="18" customHeight="1" x14ac:dyDescent="0.25">
      <c r="A8" s="8">
        <v>29</v>
      </c>
      <c r="B8" s="8">
        <v>23</v>
      </c>
      <c r="C8" s="8">
        <v>32</v>
      </c>
    </row>
    <row r="9" spans="1:18" s="14" customFormat="1" ht="18" customHeight="1" x14ac:dyDescent="0.25">
      <c r="A9" s="8">
        <v>21</v>
      </c>
      <c r="B9" s="8">
        <v>32</v>
      </c>
      <c r="C9" s="8">
        <v>33</v>
      </c>
      <c r="F9" s="29" t="s">
        <v>39</v>
      </c>
    </row>
    <row r="10" spans="1:18" s="14" customFormat="1" ht="18" customHeight="1" x14ac:dyDescent="0.25">
      <c r="A10" s="8">
        <v>25</v>
      </c>
      <c r="B10" s="8">
        <v>20</v>
      </c>
      <c r="C10" s="8">
        <v>33</v>
      </c>
    </row>
    <row r="11" spans="1:18" s="14" customFormat="1" ht="18" customHeight="1" x14ac:dyDescent="0.25">
      <c r="A11" s="8">
        <v>33</v>
      </c>
      <c r="B11" s="8">
        <v>34</v>
      </c>
      <c r="C11" s="8">
        <v>32</v>
      </c>
      <c r="F11" s="31" t="s">
        <v>40</v>
      </c>
      <c r="G11" s="71" t="s">
        <v>41</v>
      </c>
      <c r="H11" s="71"/>
      <c r="I11" s="71"/>
      <c r="J11" s="71"/>
      <c r="K11" s="71"/>
      <c r="L11" s="71"/>
      <c r="M11" s="71"/>
      <c r="N11" s="71"/>
      <c r="O11" s="71"/>
      <c r="P11" s="12"/>
      <c r="Q11" s="12"/>
    </row>
    <row r="12" spans="1:18" s="14" customFormat="1" ht="18" customHeight="1" x14ac:dyDescent="0.25">
      <c r="A12" s="8">
        <v>23</v>
      </c>
      <c r="B12" s="8">
        <v>28</v>
      </c>
      <c r="C12" s="8">
        <v>29</v>
      </c>
      <c r="F12" s="31" t="s">
        <v>42</v>
      </c>
      <c r="G12" s="70" t="s">
        <v>43</v>
      </c>
      <c r="H12" s="70"/>
      <c r="I12" s="70"/>
      <c r="J12" s="70"/>
      <c r="K12" s="70"/>
      <c r="L12" s="70"/>
      <c r="M12" s="70"/>
      <c r="N12" s="70"/>
      <c r="O12" s="70"/>
      <c r="P12" s="70"/>
      <c r="Q12" s="12"/>
    </row>
    <row r="13" spans="1:18" s="14" customFormat="1" ht="18" customHeight="1" x14ac:dyDescent="0.25">
      <c r="A13" s="8">
        <v>22</v>
      </c>
      <c r="B13" s="8">
        <v>25</v>
      </c>
      <c r="C13" s="8">
        <v>30</v>
      </c>
      <c r="F13" s="31" t="s">
        <v>31</v>
      </c>
      <c r="G13" s="66">
        <v>0.99</v>
      </c>
      <c r="H13" s="66"/>
    </row>
    <row r="14" spans="1:18" s="14" customFormat="1" ht="18" customHeight="1" x14ac:dyDescent="0.25">
      <c r="A14" s="8">
        <v>25</v>
      </c>
      <c r="B14" s="8">
        <v>35</v>
      </c>
      <c r="C14" s="8">
        <v>33</v>
      </c>
      <c r="F14" s="31" t="s">
        <v>44</v>
      </c>
      <c r="G14" s="66">
        <v>0.01</v>
      </c>
      <c r="H14" s="66"/>
      <c r="I14" s="12">
        <f>1/100</f>
        <v>0.01</v>
      </c>
    </row>
    <row r="15" spans="1:18" s="14" customFormat="1" ht="18" customHeight="1" x14ac:dyDescent="0.25">
      <c r="A15" s="8">
        <v>21</v>
      </c>
      <c r="B15" s="8">
        <v>35</v>
      </c>
      <c r="C15" s="8">
        <v>26</v>
      </c>
    </row>
    <row r="16" spans="1:18" s="14" customFormat="1" ht="18" customHeight="1" x14ac:dyDescent="0.25">
      <c r="A16" s="8">
        <v>23</v>
      </c>
      <c r="B16" s="8">
        <v>33</v>
      </c>
      <c r="C16" s="8">
        <v>33</v>
      </c>
    </row>
    <row r="17" spans="1:12" s="14" customFormat="1" ht="18" customHeight="1" x14ac:dyDescent="0.25">
      <c r="A17" s="8">
        <v>29</v>
      </c>
      <c r="B17" s="8">
        <v>32</v>
      </c>
      <c r="C17" s="8">
        <v>25</v>
      </c>
      <c r="F17" s="29" t="s">
        <v>46</v>
      </c>
      <c r="G17"/>
      <c r="H17"/>
      <c r="I17"/>
      <c r="J17"/>
      <c r="K17"/>
      <c r="L17"/>
    </row>
    <row r="18" spans="1:12" s="14" customFormat="1" ht="18" customHeight="1" x14ac:dyDescent="0.25">
      <c r="A18" s="8">
        <v>22</v>
      </c>
      <c r="B18" s="8">
        <v>22</v>
      </c>
      <c r="C18" s="8">
        <v>23</v>
      </c>
      <c r="F18"/>
      <c r="G18"/>
      <c r="H18"/>
      <c r="I18"/>
      <c r="J18"/>
      <c r="K18"/>
      <c r="L18"/>
    </row>
    <row r="19" spans="1:12" s="14" customFormat="1" ht="18" customHeight="1" x14ac:dyDescent="0.25">
      <c r="A19" s="8">
        <v>20</v>
      </c>
      <c r="B19" s="8">
        <v>30</v>
      </c>
      <c r="C19" s="8">
        <v>25</v>
      </c>
      <c r="F19" s="67" t="s">
        <v>47</v>
      </c>
      <c r="G19" s="68"/>
      <c r="H19" s="68"/>
      <c r="I19" s="68"/>
      <c r="J19" s="69"/>
      <c r="K19"/>
      <c r="L19"/>
    </row>
    <row r="20" spans="1:12" s="14" customFormat="1" ht="18" customHeight="1" x14ac:dyDescent="0.25">
      <c r="A20" s="8">
        <v>31</v>
      </c>
      <c r="B20" s="8">
        <v>33</v>
      </c>
      <c r="C20" s="8">
        <v>26</v>
      </c>
      <c r="F20" s="28" t="s">
        <v>48</v>
      </c>
      <c r="G20" s="28" t="s">
        <v>17</v>
      </c>
      <c r="H20" s="28" t="s">
        <v>16</v>
      </c>
      <c r="I20" s="28" t="s">
        <v>45</v>
      </c>
      <c r="J20" s="28" t="s">
        <v>49</v>
      </c>
      <c r="K20"/>
      <c r="L20"/>
    </row>
    <row r="21" spans="1:12" s="14" customFormat="1" ht="18" customHeight="1" x14ac:dyDescent="0.25">
      <c r="A21" s="8">
        <v>23</v>
      </c>
      <c r="B21" s="8">
        <v>24</v>
      </c>
      <c r="C21" s="8">
        <v>21</v>
      </c>
      <c r="F21" s="7" t="s">
        <v>2</v>
      </c>
      <c r="G21" s="8">
        <v>20</v>
      </c>
      <c r="H21" s="8">
        <v>510</v>
      </c>
      <c r="I21" s="8">
        <v>25.5</v>
      </c>
      <c r="J21" s="8">
        <v>17.736842105263158</v>
      </c>
      <c r="K21"/>
      <c r="L21"/>
    </row>
    <row r="22" spans="1:12" ht="18" customHeight="1" x14ac:dyDescent="0.25">
      <c r="A22" s="7">
        <f>AVERAGE(Table28[Outlet 1])</f>
        <v>25.5</v>
      </c>
      <c r="B22" s="7">
        <f>AVERAGE(Table28[Outlet 2])</f>
        <v>29.75</v>
      </c>
      <c r="C22" s="7">
        <f>AVERAGE(Table28[Outlet 3])</f>
        <v>27.85</v>
      </c>
      <c r="D22" s="31" t="s">
        <v>45</v>
      </c>
      <c r="F22" s="7" t="s">
        <v>1</v>
      </c>
      <c r="G22" s="8">
        <v>20</v>
      </c>
      <c r="H22" s="8">
        <v>595</v>
      </c>
      <c r="I22" s="8">
        <v>29.75</v>
      </c>
      <c r="J22" s="8">
        <v>21.355263157894736</v>
      </c>
    </row>
    <row r="23" spans="1:12" ht="18" customHeight="1" x14ac:dyDescent="0.25">
      <c r="A23" s="1"/>
      <c r="B23" s="1"/>
      <c r="C23" s="1"/>
      <c r="F23" s="7" t="s">
        <v>0</v>
      </c>
      <c r="G23" s="8">
        <v>20</v>
      </c>
      <c r="H23" s="8">
        <v>557</v>
      </c>
      <c r="I23" s="8">
        <v>27.85</v>
      </c>
      <c r="J23" s="8">
        <v>18.765789473684173</v>
      </c>
    </row>
    <row r="24" spans="1:12" ht="18" customHeight="1" x14ac:dyDescent="0.25">
      <c r="A24" s="1"/>
      <c r="B24" s="1"/>
      <c r="C24" s="1"/>
    </row>
    <row r="25" spans="1:12" ht="18" customHeight="1" x14ac:dyDescent="0.25">
      <c r="A25" s="1"/>
      <c r="B25" s="1"/>
      <c r="C25" s="1"/>
    </row>
    <row r="26" spans="1:12" ht="18" customHeight="1" x14ac:dyDescent="0.25">
      <c r="A26" s="1"/>
      <c r="B26" s="1"/>
      <c r="C26" s="1"/>
      <c r="F26" s="35" t="s">
        <v>50</v>
      </c>
    </row>
    <row r="27" spans="1:12" ht="18" customHeight="1" x14ac:dyDescent="0.25">
      <c r="A27" s="1"/>
      <c r="B27" s="1"/>
      <c r="C27" s="1"/>
      <c r="F27" s="28" t="s">
        <v>51</v>
      </c>
      <c r="G27" s="28" t="s">
        <v>52</v>
      </c>
      <c r="H27" s="28" t="s">
        <v>53</v>
      </c>
      <c r="I27" s="28" t="s">
        <v>54</v>
      </c>
      <c r="J27" s="28" t="s">
        <v>55</v>
      </c>
      <c r="K27" s="28" t="s">
        <v>56</v>
      </c>
      <c r="L27" s="28" t="s">
        <v>57</v>
      </c>
    </row>
    <row r="28" spans="1:12" ht="18" customHeight="1" x14ac:dyDescent="0.25">
      <c r="A28" s="1"/>
      <c r="B28" s="1"/>
      <c r="C28" s="1"/>
      <c r="F28" s="7" t="s">
        <v>58</v>
      </c>
      <c r="G28" s="8">
        <v>181.30000000000041</v>
      </c>
      <c r="H28" s="8">
        <v>2</v>
      </c>
      <c r="I28" s="8">
        <v>90.650000000000205</v>
      </c>
      <c r="J28" s="8">
        <v>4.7003092877285653</v>
      </c>
      <c r="K28" s="36">
        <v>1.2898161743833438E-2</v>
      </c>
      <c r="L28" s="8">
        <v>4.9981095562231266</v>
      </c>
    </row>
    <row r="29" spans="1:12" ht="18" customHeight="1" x14ac:dyDescent="0.25">
      <c r="A29" s="1"/>
      <c r="B29" s="1"/>
      <c r="C29" s="1"/>
      <c r="F29" s="7" t="s">
        <v>59</v>
      </c>
      <c r="G29" s="8">
        <v>1099.3</v>
      </c>
      <c r="H29" s="8">
        <v>57</v>
      </c>
      <c r="I29" s="8">
        <v>19.285964912280701</v>
      </c>
      <c r="J29" s="8"/>
      <c r="K29" s="8"/>
      <c r="L29" s="8"/>
    </row>
    <row r="30" spans="1:12" ht="18" customHeight="1" x14ac:dyDescent="0.25">
      <c r="A30" s="1"/>
      <c r="B30" s="1"/>
      <c r="C30" s="1"/>
      <c r="F30" s="7"/>
      <c r="G30" s="8"/>
      <c r="H30" s="8"/>
      <c r="I30" s="8"/>
      <c r="J30" s="8"/>
      <c r="K30" s="8"/>
      <c r="L30" s="8"/>
    </row>
    <row r="31" spans="1:12" ht="18" customHeight="1" x14ac:dyDescent="0.25">
      <c r="A31" s="1"/>
      <c r="B31" s="1"/>
      <c r="C31" s="1"/>
      <c r="F31" s="7" t="s">
        <v>60</v>
      </c>
      <c r="G31" s="8">
        <v>1280.6000000000004</v>
      </c>
      <c r="H31" s="8">
        <v>59</v>
      </c>
      <c r="I31" s="8"/>
      <c r="J31" s="8"/>
      <c r="K31" s="8"/>
      <c r="L31" s="8"/>
    </row>
    <row r="32" spans="1:12" ht="18" customHeight="1" x14ac:dyDescent="0.25">
      <c r="A32" s="1"/>
      <c r="B32" s="1"/>
      <c r="C32" s="1"/>
    </row>
    <row r="33" spans="1:3" ht="18" customHeight="1" x14ac:dyDescent="0.25">
      <c r="A33" s="1"/>
      <c r="B33" s="1"/>
      <c r="C33" s="1"/>
    </row>
    <row r="34" spans="1:3" ht="18" customHeight="1" x14ac:dyDescent="0.25">
      <c r="A34" s="1"/>
      <c r="B34" s="1"/>
      <c r="C34" s="1"/>
    </row>
    <row r="35" spans="1:3" ht="18" customHeight="1" x14ac:dyDescent="0.25">
      <c r="A35" s="1"/>
      <c r="B35" s="1"/>
      <c r="C35" s="1"/>
    </row>
    <row r="36" spans="1:3" ht="18" customHeight="1" x14ac:dyDescent="0.25">
      <c r="A36" s="1"/>
      <c r="B36" s="1"/>
      <c r="C36" s="1"/>
    </row>
    <row r="37" spans="1:3" ht="18" customHeight="1" x14ac:dyDescent="0.25">
      <c r="A37" s="1"/>
      <c r="B37" s="1"/>
      <c r="C37" s="1"/>
    </row>
    <row r="38" spans="1:3" ht="18" customHeight="1" x14ac:dyDescent="0.25">
      <c r="A38" s="1"/>
      <c r="B38" s="1"/>
      <c r="C38" s="1"/>
    </row>
    <row r="39" spans="1:3" ht="18" customHeight="1" x14ac:dyDescent="0.25">
      <c r="A39" s="1"/>
      <c r="B39" s="1"/>
      <c r="C39" s="1"/>
    </row>
    <row r="40" spans="1:3" ht="18" customHeight="1" x14ac:dyDescent="0.25">
      <c r="A40" s="1"/>
      <c r="B40" s="1"/>
      <c r="C40" s="1"/>
    </row>
    <row r="41" spans="1:3" ht="18" customHeight="1" x14ac:dyDescent="0.25">
      <c r="A41" s="1"/>
      <c r="B41" s="1"/>
      <c r="C41" s="1"/>
    </row>
    <row r="42" spans="1:3" x14ac:dyDescent="0.25">
      <c r="A42" s="1"/>
      <c r="B42" s="1"/>
      <c r="C42" s="1"/>
    </row>
  </sheetData>
  <mergeCells count="10">
    <mergeCell ref="F19:J19"/>
    <mergeCell ref="G12:P12"/>
    <mergeCell ref="G11:O11"/>
    <mergeCell ref="F2:L7"/>
    <mergeCell ref="F1:L1"/>
    <mergeCell ref="N6:R7"/>
    <mergeCell ref="N2:R5"/>
    <mergeCell ref="N1:R1"/>
    <mergeCell ref="G13:H13"/>
    <mergeCell ref="G14:H14"/>
  </mergeCells>
  <phoneticPr fontId="7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9BEF-5377-4B82-96F7-C3B03E8DFC19}">
  <sheetPr>
    <tabColor rgb="FF002060"/>
  </sheetPr>
  <dimension ref="A1:W122"/>
  <sheetViews>
    <sheetView workbookViewId="0">
      <selection activeCell="H15" sqref="H15"/>
    </sheetView>
  </sheetViews>
  <sheetFormatPr defaultColWidth="8.7109375" defaultRowHeight="12.75" x14ac:dyDescent="0.25"/>
  <cols>
    <col min="1" max="3" width="8.7109375" style="1"/>
    <col min="4" max="4" width="11" style="1" customWidth="1"/>
    <col min="5" max="13" width="8.7109375" style="1"/>
    <col min="14" max="14" width="31.7109375" style="1" customWidth="1"/>
    <col min="15" max="16" width="13.7109375" style="1" customWidth="1"/>
    <col min="17" max="16384" width="8.7109375" style="1"/>
  </cols>
  <sheetData>
    <row r="1" spans="1:23" ht="20.100000000000001" customHeight="1" x14ac:dyDescent="0.25">
      <c r="A1" s="27" t="s">
        <v>4</v>
      </c>
      <c r="B1" s="26" t="s">
        <v>3</v>
      </c>
      <c r="C1" s="10"/>
      <c r="D1" s="72" t="s">
        <v>62</v>
      </c>
      <c r="E1" s="72"/>
      <c r="F1" s="72"/>
      <c r="G1" s="72"/>
      <c r="H1" s="72"/>
      <c r="I1" s="72"/>
      <c r="J1" s="72"/>
      <c r="K1" s="10"/>
      <c r="L1" s="10"/>
      <c r="M1" s="10"/>
      <c r="N1" s="45" t="s">
        <v>71</v>
      </c>
      <c r="O1" s="46"/>
      <c r="P1" s="47"/>
      <c r="Q1" s="10"/>
      <c r="R1" s="10"/>
      <c r="S1" s="10"/>
      <c r="T1" s="10"/>
      <c r="U1" s="10"/>
      <c r="V1" s="10"/>
      <c r="W1" s="10"/>
    </row>
    <row r="2" spans="1:23" ht="18" customHeight="1" x14ac:dyDescent="0.25">
      <c r="A2" s="37">
        <v>1.1082873542488598</v>
      </c>
      <c r="B2" s="38">
        <v>0.63262395098488455</v>
      </c>
      <c r="C2" s="10"/>
      <c r="D2" s="72"/>
      <c r="E2" s="72"/>
      <c r="F2" s="72"/>
      <c r="G2" s="72"/>
      <c r="H2" s="72"/>
      <c r="I2" s="72"/>
      <c r="J2" s="72"/>
      <c r="K2" s="10"/>
      <c r="L2" s="10"/>
      <c r="M2" s="10"/>
      <c r="N2" s="48"/>
      <c r="O2" s="49"/>
      <c r="P2" s="50"/>
      <c r="Q2" s="10"/>
      <c r="R2" s="10"/>
      <c r="S2" s="10"/>
      <c r="T2" s="10"/>
      <c r="U2" s="10"/>
      <c r="V2" s="10"/>
      <c r="W2" s="10"/>
    </row>
    <row r="3" spans="1:23" ht="18" customHeight="1" x14ac:dyDescent="0.25">
      <c r="A3" s="37">
        <v>1.3845292332984609</v>
      </c>
      <c r="B3" s="38">
        <v>0.64135799413011896</v>
      </c>
      <c r="C3" s="10"/>
      <c r="D3" s="72"/>
      <c r="E3" s="72"/>
      <c r="F3" s="72"/>
      <c r="G3" s="72"/>
      <c r="H3" s="72"/>
      <c r="I3" s="72"/>
      <c r="J3" s="72"/>
      <c r="K3" s="10"/>
      <c r="L3" s="10"/>
      <c r="M3" s="10"/>
      <c r="N3" s="34"/>
      <c r="O3" s="28" t="s">
        <v>4</v>
      </c>
      <c r="P3" s="28" t="s">
        <v>3</v>
      </c>
      <c r="Q3" s="10"/>
      <c r="R3" s="10"/>
      <c r="S3" s="10"/>
      <c r="T3" s="10"/>
      <c r="U3" s="10"/>
      <c r="V3" s="10"/>
      <c r="W3" s="10"/>
    </row>
    <row r="4" spans="1:23" ht="18" customHeight="1" x14ac:dyDescent="0.25">
      <c r="A4" s="37">
        <v>1.2459163350111477</v>
      </c>
      <c r="B4" s="38">
        <v>1.1000276335267429</v>
      </c>
      <c r="C4" s="10"/>
      <c r="D4" s="12" t="s">
        <v>63</v>
      </c>
      <c r="E4" s="10"/>
      <c r="F4" s="10"/>
      <c r="G4" s="10"/>
      <c r="H4" s="10"/>
      <c r="I4" s="10"/>
      <c r="J4" s="10"/>
      <c r="K4" s="10"/>
      <c r="L4" s="10"/>
      <c r="M4" s="10"/>
      <c r="N4" s="7" t="s">
        <v>5</v>
      </c>
      <c r="O4" s="8">
        <v>1.450553766520108</v>
      </c>
      <c r="P4" s="8">
        <v>0.98512789853160765</v>
      </c>
      <c r="Q4" s="10"/>
      <c r="R4" s="10"/>
      <c r="S4" s="10"/>
      <c r="T4" s="10"/>
      <c r="U4" s="10"/>
      <c r="V4" s="10"/>
      <c r="W4" s="10"/>
    </row>
    <row r="5" spans="1:23" ht="18" customHeight="1" x14ac:dyDescent="0.25">
      <c r="A5" s="37">
        <v>1.9011731094009496</v>
      </c>
      <c r="B5" s="38">
        <v>0.74548514968734048</v>
      </c>
      <c r="C5" s="10"/>
      <c r="D5" s="12" t="s">
        <v>64</v>
      </c>
      <c r="E5" s="10"/>
      <c r="F5" s="10"/>
      <c r="G5" s="10"/>
      <c r="H5" s="10"/>
      <c r="I5" s="10"/>
      <c r="J5" s="10"/>
      <c r="K5" s="10"/>
      <c r="L5" s="10"/>
      <c r="M5" s="10"/>
      <c r="N5" s="7" t="s">
        <v>72</v>
      </c>
      <c r="O5" s="8">
        <v>0.10539999999999999</v>
      </c>
      <c r="P5" s="8">
        <v>4.3999999999999997E-2</v>
      </c>
      <c r="Q5" s="10"/>
      <c r="R5" s="10"/>
      <c r="S5" s="10"/>
      <c r="T5" s="10"/>
      <c r="U5" s="10"/>
      <c r="V5" s="10"/>
      <c r="W5" s="10"/>
    </row>
    <row r="6" spans="1:23" ht="18" customHeight="1" x14ac:dyDescent="0.25">
      <c r="A6" s="37">
        <v>1.2838864419274103</v>
      </c>
      <c r="B6" s="38">
        <v>0.58384397888192063</v>
      </c>
      <c r="C6" s="10"/>
      <c r="D6" s="12" t="s">
        <v>65</v>
      </c>
      <c r="E6" s="10"/>
      <c r="F6" s="10"/>
      <c r="G6" s="10"/>
      <c r="H6" s="10"/>
      <c r="I6" s="10"/>
      <c r="J6" s="10"/>
      <c r="K6" s="10"/>
      <c r="L6" s="10"/>
      <c r="M6" s="10"/>
      <c r="N6" s="7" t="s">
        <v>73</v>
      </c>
      <c r="O6" s="8">
        <v>45</v>
      </c>
      <c r="P6" s="8">
        <v>53</v>
      </c>
      <c r="Q6" s="10"/>
      <c r="R6" s="10"/>
      <c r="S6" s="10"/>
      <c r="T6" s="10"/>
      <c r="U6" s="10"/>
      <c r="V6" s="10"/>
      <c r="W6" s="10"/>
    </row>
    <row r="7" spans="1:23" ht="18" customHeight="1" x14ac:dyDescent="0.25">
      <c r="A7" s="37">
        <v>1.8754071692716354</v>
      </c>
      <c r="B7" s="38">
        <v>0.83068747227850537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7" t="s">
        <v>74</v>
      </c>
      <c r="O7" s="8">
        <v>0</v>
      </c>
      <c r="P7" s="8"/>
      <c r="Q7" s="10"/>
      <c r="R7" s="10"/>
      <c r="S7" s="10"/>
      <c r="T7" s="10"/>
      <c r="U7" s="10"/>
      <c r="V7" s="10"/>
      <c r="W7" s="10"/>
    </row>
    <row r="8" spans="1:23" ht="18" customHeight="1" x14ac:dyDescent="0.25">
      <c r="A8" s="37">
        <v>1.4733519558294996</v>
      </c>
      <c r="B8" s="38">
        <v>0.88478257353094902</v>
      </c>
      <c r="C8" s="10"/>
      <c r="D8" s="29" t="s">
        <v>66</v>
      </c>
      <c r="E8" s="12"/>
      <c r="F8" s="12"/>
      <c r="G8" s="12"/>
      <c r="H8" s="12"/>
      <c r="I8" s="12"/>
      <c r="J8" s="12"/>
      <c r="K8" s="12"/>
      <c r="L8" s="12"/>
      <c r="M8" s="12"/>
      <c r="N8" s="7" t="s">
        <v>75</v>
      </c>
      <c r="O8" s="8">
        <v>8.2633433893160309</v>
      </c>
      <c r="P8" s="8"/>
      <c r="Q8" s="12"/>
      <c r="R8" s="12"/>
      <c r="S8" s="12"/>
      <c r="T8" s="12"/>
      <c r="U8" s="10"/>
      <c r="V8" s="10"/>
      <c r="W8" s="10"/>
    </row>
    <row r="9" spans="1:23" ht="18" customHeight="1" x14ac:dyDescent="0.25">
      <c r="A9" s="37">
        <v>1.585600611741395</v>
      </c>
      <c r="B9" s="38">
        <v>0.81763448519624715</v>
      </c>
      <c r="C9" s="10"/>
      <c r="D9" s="12"/>
      <c r="E9" s="12"/>
      <c r="F9" s="12"/>
      <c r="G9" s="12"/>
      <c r="H9" s="12"/>
      <c r="I9" s="12"/>
      <c r="J9" s="12"/>
      <c r="K9" s="12"/>
      <c r="L9" s="12"/>
      <c r="M9" s="12"/>
      <c r="N9" s="7" t="s">
        <v>76</v>
      </c>
      <c r="O9" s="41">
        <v>1.1102230246251565E-16</v>
      </c>
      <c r="P9" s="8"/>
      <c r="Q9" s="12"/>
      <c r="R9" s="12"/>
      <c r="S9" s="12"/>
      <c r="T9" s="12"/>
      <c r="U9" s="10"/>
      <c r="V9" s="10"/>
      <c r="W9" s="10"/>
    </row>
    <row r="10" spans="1:23" ht="18" customHeight="1" x14ac:dyDescent="0.25">
      <c r="A10" s="37">
        <v>1.1952060957986124</v>
      </c>
      <c r="B10" s="38">
        <v>1.1096633767849338</v>
      </c>
      <c r="C10" s="10"/>
      <c r="D10" s="73" t="s">
        <v>40</v>
      </c>
      <c r="E10" s="73"/>
      <c r="F10" s="72" t="s">
        <v>69</v>
      </c>
      <c r="G10" s="72"/>
      <c r="H10" s="72"/>
      <c r="I10" s="72"/>
      <c r="J10" s="72"/>
      <c r="K10" s="72"/>
      <c r="L10" s="72"/>
      <c r="M10" s="12"/>
      <c r="N10" s="7" t="s">
        <v>77</v>
      </c>
      <c r="O10" s="41">
        <v>1.2815515655446006</v>
      </c>
      <c r="P10" s="8"/>
      <c r="Q10" s="12"/>
      <c r="R10" s="12"/>
      <c r="S10" s="12"/>
      <c r="T10" s="12"/>
      <c r="U10" s="10"/>
      <c r="V10" s="10"/>
      <c r="W10" s="10"/>
    </row>
    <row r="11" spans="1:23" ht="18" customHeight="1" x14ac:dyDescent="0.25">
      <c r="A11" s="37">
        <v>1.4800767141428046</v>
      </c>
      <c r="B11" s="38">
        <v>0.99427109481330456</v>
      </c>
      <c r="C11" s="10"/>
      <c r="D11" s="73"/>
      <c r="E11" s="73"/>
      <c r="F11" s="72"/>
      <c r="G11" s="72"/>
      <c r="H11" s="72"/>
      <c r="I11" s="72"/>
      <c r="J11" s="72"/>
      <c r="K11" s="72"/>
      <c r="L11" s="72"/>
      <c r="M11" s="12"/>
      <c r="N11" s="7" t="s">
        <v>78</v>
      </c>
      <c r="O11" s="42">
        <v>2.2204460492503131E-16</v>
      </c>
      <c r="P11" s="8"/>
      <c r="Q11" s="12"/>
      <c r="R11" s="12"/>
      <c r="S11" s="12"/>
      <c r="T11" s="12"/>
      <c r="U11" s="10"/>
      <c r="V11" s="10"/>
      <c r="W11" s="10"/>
    </row>
    <row r="12" spans="1:23" ht="18" customHeight="1" x14ac:dyDescent="0.25">
      <c r="A12" s="37">
        <v>1.5693907955701019</v>
      </c>
      <c r="B12" s="38">
        <v>0.88494859950142457</v>
      </c>
      <c r="C12" s="10"/>
      <c r="D12" s="73" t="s">
        <v>42</v>
      </c>
      <c r="E12" s="73"/>
      <c r="F12" s="72" t="s">
        <v>70</v>
      </c>
      <c r="G12" s="72"/>
      <c r="H12" s="72"/>
      <c r="I12" s="72"/>
      <c r="J12" s="72"/>
      <c r="K12" s="72"/>
      <c r="L12" s="72"/>
      <c r="M12" s="12"/>
      <c r="N12" s="7" t="s">
        <v>79</v>
      </c>
      <c r="O12" s="41">
        <v>1.6448536269514715</v>
      </c>
      <c r="P12" s="8"/>
      <c r="Q12" s="12"/>
      <c r="R12" s="12"/>
      <c r="S12" s="12"/>
      <c r="T12" s="12"/>
      <c r="U12" s="10"/>
      <c r="V12" s="10"/>
      <c r="W12" s="10"/>
    </row>
    <row r="13" spans="1:23" ht="18" customHeight="1" x14ac:dyDescent="0.25">
      <c r="A13" s="37">
        <v>1.4565337612205016</v>
      </c>
      <c r="B13" s="38">
        <v>1.122737732548474</v>
      </c>
      <c r="C13" s="10"/>
      <c r="D13" s="73"/>
      <c r="E13" s="73"/>
      <c r="F13" s="72"/>
      <c r="G13" s="72"/>
      <c r="H13" s="72"/>
      <c r="I13" s="72"/>
      <c r="J13" s="72"/>
      <c r="K13" s="72"/>
      <c r="L13" s="72"/>
      <c r="M13" s="12"/>
      <c r="N13" s="12"/>
      <c r="O13" s="12"/>
      <c r="P13" s="12"/>
      <c r="Q13" s="12"/>
      <c r="R13" s="12"/>
      <c r="S13" s="12"/>
      <c r="T13" s="12"/>
      <c r="U13" s="10"/>
      <c r="V13" s="10"/>
      <c r="W13" s="10"/>
    </row>
    <row r="14" spans="1:23" ht="18" customHeight="1" x14ac:dyDescent="0.25">
      <c r="A14" s="37">
        <v>1.519883230745646</v>
      </c>
      <c r="B14" s="38">
        <v>1.1657976076002585</v>
      </c>
      <c r="C14" s="10"/>
      <c r="D14" s="73" t="s">
        <v>31</v>
      </c>
      <c r="E14" s="73"/>
      <c r="F14" s="66">
        <v>0.9</v>
      </c>
      <c r="G14" s="66"/>
      <c r="H14" s="12"/>
      <c r="I14" s="12"/>
      <c r="J14" s="12"/>
      <c r="K14" s="12"/>
      <c r="L14" s="12"/>
      <c r="M14" s="12"/>
      <c r="N14" s="65" t="s">
        <v>61</v>
      </c>
      <c r="O14" s="65"/>
      <c r="P14" s="65"/>
      <c r="Q14" s="12"/>
      <c r="R14" s="12"/>
      <c r="S14" s="12"/>
      <c r="T14" s="12"/>
      <c r="U14" s="10"/>
      <c r="V14" s="10"/>
      <c r="W14" s="10"/>
    </row>
    <row r="15" spans="1:23" ht="18" customHeight="1" x14ac:dyDescent="0.25">
      <c r="A15" s="37">
        <v>1.4462849210821003</v>
      </c>
      <c r="B15" s="38">
        <v>1.0415946518617263</v>
      </c>
      <c r="C15" s="10"/>
      <c r="D15" s="73" t="s">
        <v>44</v>
      </c>
      <c r="E15" s="73"/>
      <c r="F15" s="66">
        <v>0.1</v>
      </c>
      <c r="G15" s="66"/>
      <c r="H15" s="12">
        <f>10/100</f>
        <v>0.1</v>
      </c>
      <c r="I15"/>
      <c r="J15"/>
      <c r="K15"/>
      <c r="L15" s="12"/>
      <c r="M15" s="12"/>
      <c r="N15" s="74" t="s">
        <v>83</v>
      </c>
      <c r="O15" s="74"/>
      <c r="P15" s="74"/>
      <c r="Q15" s="43"/>
      <c r="R15" s="43"/>
      <c r="S15" s="12"/>
      <c r="T15" s="12"/>
      <c r="U15" s="10"/>
      <c r="V15" s="10"/>
      <c r="W15" s="10"/>
    </row>
    <row r="16" spans="1:23" ht="18" customHeight="1" x14ac:dyDescent="0.25">
      <c r="A16" s="37">
        <v>2.0562813112926448</v>
      </c>
      <c r="B16" s="38">
        <v>0.97833307823896032</v>
      </c>
      <c r="C16" s="10"/>
      <c r="H16" s="12"/>
      <c r="I16"/>
      <c r="J16"/>
      <c r="K16"/>
      <c r="L16" s="12"/>
      <c r="M16" s="12"/>
      <c r="N16" s="74"/>
      <c r="O16" s="74"/>
      <c r="P16" s="74"/>
      <c r="Q16" s="43"/>
      <c r="R16" s="43"/>
      <c r="S16" s="12"/>
      <c r="T16" s="12"/>
      <c r="U16" s="10"/>
      <c r="V16" s="10"/>
      <c r="W16" s="10"/>
    </row>
    <row r="17" spans="1:23" ht="18" customHeight="1" x14ac:dyDescent="0.25">
      <c r="A17" s="37">
        <v>1.366089964347972</v>
      </c>
      <c r="B17" s="38">
        <v>0.80131046887519641</v>
      </c>
      <c r="C17" s="10"/>
      <c r="D17" s="12"/>
      <c r="E17" s="12"/>
      <c r="F17" s="12"/>
      <c r="G17" s="12"/>
      <c r="H17" s="12"/>
      <c r="I17" s="33"/>
      <c r="J17" s="33"/>
      <c r="K17" s="33"/>
      <c r="L17" s="12"/>
      <c r="M17" s="12"/>
      <c r="N17" s="74"/>
      <c r="O17" s="74"/>
      <c r="P17" s="74"/>
      <c r="Q17" s="43"/>
      <c r="R17" s="43"/>
      <c r="S17" s="12"/>
      <c r="T17" s="12"/>
      <c r="U17" s="10"/>
      <c r="V17" s="10"/>
      <c r="W17" s="10"/>
    </row>
    <row r="18" spans="1:23" ht="18" customHeight="1" x14ac:dyDescent="0.25">
      <c r="A18" s="37">
        <v>1.8404150424189862</v>
      </c>
      <c r="B18" s="38">
        <v>1.0628724727833827</v>
      </c>
      <c r="C18" s="10"/>
      <c r="D18" s="29" t="s">
        <v>67</v>
      </c>
      <c r="F18" s="40">
        <f>_xlfn.VAR.S(A2:A46)</f>
        <v>0.10539961947611073</v>
      </c>
      <c r="G18" s="12"/>
      <c r="H18" s="12"/>
      <c r="I18"/>
      <c r="J18"/>
      <c r="K18"/>
      <c r="L18" s="12"/>
      <c r="M18" s="12"/>
      <c r="N18" s="75" t="s">
        <v>81</v>
      </c>
      <c r="O18" s="75"/>
      <c r="P18" s="75"/>
      <c r="Q18" s="43"/>
      <c r="R18" s="43"/>
      <c r="S18" s="12"/>
      <c r="T18" s="12"/>
      <c r="U18" s="10"/>
      <c r="V18" s="10"/>
      <c r="W18" s="10"/>
    </row>
    <row r="19" spans="1:23" ht="18" customHeight="1" x14ac:dyDescent="0.25">
      <c r="A19" s="37">
        <v>1.8888243541787253</v>
      </c>
      <c r="B19" s="38">
        <v>1.0751916092484244</v>
      </c>
      <c r="C19" s="10"/>
      <c r="D19" s="29" t="s">
        <v>68</v>
      </c>
      <c r="F19" s="40">
        <f>_xlfn.VAR.S(Table1[ATM])</f>
        <v>4.3985918752683463E-2</v>
      </c>
      <c r="G19" s="12"/>
      <c r="H19" s="12"/>
      <c r="I19"/>
      <c r="J19"/>
      <c r="K19"/>
      <c r="L19" s="12"/>
      <c r="M19" s="12"/>
      <c r="N19" s="75"/>
      <c r="O19" s="75"/>
      <c r="P19" s="75"/>
      <c r="Q19" s="12"/>
      <c r="R19" s="12"/>
      <c r="S19" s="12"/>
      <c r="T19" s="12"/>
      <c r="U19" s="10"/>
      <c r="V19" s="10"/>
      <c r="W19" s="10"/>
    </row>
    <row r="20" spans="1:23" ht="18" customHeight="1" x14ac:dyDescent="0.25">
      <c r="A20" s="37">
        <v>1.0232133624568465</v>
      </c>
      <c r="B20" s="38">
        <v>1.047913485665914</v>
      </c>
      <c r="C20" s="10"/>
      <c r="D20" s="12"/>
      <c r="E20" s="12"/>
      <c r="F20" s="12"/>
      <c r="G20" s="12"/>
      <c r="H20" s="12"/>
      <c r="I20"/>
      <c r="J20"/>
      <c r="K20"/>
      <c r="L20" s="12"/>
      <c r="M20" s="12"/>
      <c r="N20" s="12"/>
      <c r="O20" s="12"/>
      <c r="P20" s="12"/>
      <c r="Q20" s="12"/>
      <c r="R20" s="12"/>
      <c r="S20" s="12"/>
      <c r="T20" s="12"/>
      <c r="U20" s="10"/>
      <c r="V20" s="10"/>
      <c r="W20" s="10"/>
    </row>
    <row r="21" spans="1:23" ht="18" customHeight="1" x14ac:dyDescent="0.25">
      <c r="A21" s="37">
        <v>1.9034607007707631</v>
      </c>
      <c r="B21" s="38">
        <v>1.1975089777312868</v>
      </c>
      <c r="C21" s="10"/>
      <c r="D21" s="12"/>
      <c r="E21" s="12"/>
      <c r="F21" s="12"/>
      <c r="G21" s="12"/>
      <c r="H21" s="12"/>
      <c r="I21"/>
      <c r="J21"/>
      <c r="K21"/>
      <c r="L21" s="12"/>
      <c r="M21" s="12"/>
      <c r="N21" s="12"/>
      <c r="O21" s="12"/>
      <c r="P21" s="12"/>
      <c r="Q21" s="12"/>
      <c r="R21" s="12"/>
      <c r="S21" s="12"/>
      <c r="T21" s="12"/>
      <c r="U21" s="10"/>
      <c r="V21" s="10"/>
      <c r="W21" s="10"/>
    </row>
    <row r="22" spans="1:23" ht="18" customHeight="1" x14ac:dyDescent="0.25">
      <c r="A22" s="37">
        <v>1.9245829032423607</v>
      </c>
      <c r="B22" s="38">
        <v>0.94104817221521042</v>
      </c>
      <c r="C22" s="10"/>
      <c r="D22" s="12"/>
      <c r="E22" s="12"/>
      <c r="F22" s="12"/>
      <c r="G22" s="12"/>
      <c r="H22" s="12"/>
      <c r="I22"/>
      <c r="J22"/>
      <c r="K22"/>
      <c r="L22" s="12"/>
      <c r="M22" s="12"/>
      <c r="N22" s="12"/>
      <c r="O22" s="12"/>
      <c r="P22" s="12"/>
      <c r="Q22" s="12"/>
      <c r="R22" s="12"/>
      <c r="S22" s="12"/>
      <c r="T22" s="12"/>
      <c r="U22" s="10"/>
      <c r="V22" s="10"/>
      <c r="W22" s="10"/>
    </row>
    <row r="23" spans="1:23" ht="18" customHeight="1" x14ac:dyDescent="0.25">
      <c r="A23" s="37">
        <v>1.1096320177533512</v>
      </c>
      <c r="B23" s="38">
        <v>1.089673499841362</v>
      </c>
      <c r="C23" s="10"/>
      <c r="D23" s="12"/>
      <c r="E23" s="12"/>
      <c r="F23" s="12"/>
      <c r="G23" s="12"/>
      <c r="H23" s="12"/>
      <c r="I23"/>
      <c r="J23"/>
      <c r="K23"/>
      <c r="L23" s="12"/>
      <c r="M23" s="12"/>
      <c r="N23" s="12"/>
      <c r="O23" s="12"/>
      <c r="P23" s="12"/>
      <c r="Q23" s="12"/>
      <c r="R23" s="12"/>
      <c r="S23" s="12"/>
      <c r="T23" s="12"/>
      <c r="U23" s="10"/>
      <c r="V23" s="10"/>
      <c r="W23" s="10"/>
    </row>
    <row r="24" spans="1:23" ht="18" customHeight="1" x14ac:dyDescent="0.25">
      <c r="A24" s="37">
        <v>1.4144914642767037</v>
      </c>
      <c r="B24" s="38">
        <v>0.85662404874628484</v>
      </c>
      <c r="C24" s="10"/>
      <c r="D24" s="12"/>
      <c r="E24" s="12"/>
      <c r="F24" s="12"/>
      <c r="G24" s="12"/>
      <c r="H24" s="12"/>
      <c r="I24"/>
      <c r="J24"/>
      <c r="K24"/>
      <c r="L24" s="12"/>
      <c r="M24" s="12"/>
      <c r="N24" s="12"/>
      <c r="O24" s="12"/>
      <c r="P24" s="12"/>
      <c r="Q24" s="12"/>
      <c r="R24" s="12"/>
      <c r="S24" s="12"/>
      <c r="T24" s="12"/>
      <c r="U24" s="10"/>
      <c r="V24" s="10"/>
      <c r="W24" s="10"/>
    </row>
    <row r="25" spans="1:23" ht="18" customHeight="1" x14ac:dyDescent="0.25">
      <c r="A25" s="37">
        <v>1.3434929615561273</v>
      </c>
      <c r="B25" s="38">
        <v>1.0251132798903293</v>
      </c>
      <c r="C25" s="10"/>
      <c r="D25" s="12"/>
      <c r="E25" s="12"/>
      <c r="F25" s="12"/>
      <c r="G25" s="12"/>
      <c r="H25" s="12"/>
      <c r="I25"/>
      <c r="J25"/>
      <c r="K25"/>
      <c r="L25" s="12"/>
      <c r="M25" s="12"/>
      <c r="N25" s="12"/>
      <c r="O25" s="12"/>
      <c r="P25" s="12"/>
      <c r="Q25" s="12"/>
      <c r="R25" s="12"/>
      <c r="S25" s="12"/>
      <c r="T25" s="12"/>
      <c r="U25" s="10"/>
      <c r="V25" s="10"/>
      <c r="W25" s="10"/>
    </row>
    <row r="26" spans="1:23" ht="18" customHeight="1" x14ac:dyDescent="0.25">
      <c r="A26" s="37">
        <v>1.2332104800083208</v>
      </c>
      <c r="B26" s="38">
        <v>1.2209357746568412</v>
      </c>
      <c r="C26" s="10"/>
      <c r="D26" s="12"/>
      <c r="E26" s="12"/>
      <c r="F26" s="12"/>
      <c r="G26" s="12"/>
      <c r="H26" s="12"/>
      <c r="I26"/>
      <c r="J26"/>
      <c r="K26"/>
      <c r="L26" s="12"/>
      <c r="M26" s="12"/>
      <c r="N26" s="12"/>
      <c r="O26" s="12"/>
      <c r="P26" s="12"/>
      <c r="Q26" s="12"/>
      <c r="R26" s="12"/>
      <c r="S26" s="12"/>
      <c r="T26" s="12"/>
      <c r="U26" s="10"/>
      <c r="V26" s="10"/>
      <c r="W26" s="10"/>
    </row>
    <row r="27" spans="1:23" ht="18" customHeight="1" x14ac:dyDescent="0.25">
      <c r="A27" s="37">
        <v>1.7820368884558753</v>
      </c>
      <c r="B27" s="38">
        <v>1.1171987509420835</v>
      </c>
      <c r="C27" s="10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0"/>
      <c r="V27" s="10"/>
      <c r="W27" s="10"/>
    </row>
    <row r="28" spans="1:23" ht="18" customHeight="1" x14ac:dyDescent="0.25">
      <c r="A28" s="37">
        <v>1.3104503731272015</v>
      </c>
      <c r="B28" s="38">
        <v>0.88814978912414611</v>
      </c>
      <c r="C28" s="10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0"/>
      <c r="V28" s="10"/>
      <c r="W28" s="10"/>
    </row>
    <row r="29" spans="1:23" ht="18" customHeight="1" x14ac:dyDescent="0.25">
      <c r="A29" s="37">
        <v>1.3097218571489715</v>
      </c>
      <c r="B29" s="38">
        <v>0.90318559664141185</v>
      </c>
      <c r="C29" s="10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0"/>
      <c r="V29" s="10"/>
      <c r="W29" s="10"/>
    </row>
    <row r="30" spans="1:23" ht="18" customHeight="1" x14ac:dyDescent="0.25">
      <c r="A30" s="37">
        <v>1.7997911979482524</v>
      </c>
      <c r="B30" s="38">
        <v>0.78932315389324526</v>
      </c>
      <c r="C30" s="10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0"/>
      <c r="V30" s="10"/>
      <c r="W30" s="10"/>
    </row>
    <row r="31" spans="1:23" ht="18" customHeight="1" x14ac:dyDescent="0.25">
      <c r="A31" s="37">
        <v>1.6731942651883882</v>
      </c>
      <c r="B31" s="38">
        <v>0.97957227518618073</v>
      </c>
      <c r="C31" s="10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0"/>
      <c r="V31" s="10"/>
      <c r="W31" s="10"/>
    </row>
    <row r="32" spans="1:23" ht="18" customHeight="1" x14ac:dyDescent="0.25">
      <c r="A32" s="37">
        <v>1.7531484322312894</v>
      </c>
      <c r="B32" s="38">
        <v>0.62267911236230966</v>
      </c>
      <c r="C32" s="10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0"/>
      <c r="V32" s="10"/>
      <c r="W32" s="10"/>
    </row>
    <row r="33" spans="1:23" ht="18" customHeight="1" x14ac:dyDescent="0.25">
      <c r="A33" s="37">
        <v>2.0361136623742513</v>
      </c>
      <c r="B33" s="38">
        <v>0.97664236829581652</v>
      </c>
      <c r="C33" s="10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0"/>
      <c r="V33" s="10"/>
      <c r="W33" s="10"/>
    </row>
    <row r="34" spans="1:23" ht="18" customHeight="1" x14ac:dyDescent="0.25">
      <c r="A34" s="37">
        <v>1.3567367526625194</v>
      </c>
      <c r="B34" s="38">
        <v>1.1244272144441498</v>
      </c>
      <c r="C34" s="10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0"/>
      <c r="V34" s="10"/>
      <c r="W34" s="10"/>
    </row>
    <row r="35" spans="1:23" ht="18" customHeight="1" x14ac:dyDescent="0.25">
      <c r="A35" s="37">
        <v>1.1413606071220563</v>
      </c>
      <c r="B35" s="38">
        <v>1.3587181320945669</v>
      </c>
      <c r="C35" s="10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0"/>
      <c r="V35" s="10"/>
      <c r="W35" s="10"/>
    </row>
    <row r="36" spans="1:23" ht="18" customHeight="1" x14ac:dyDescent="0.25">
      <c r="A36" s="37">
        <v>1.5872070154227576</v>
      </c>
      <c r="B36" s="38">
        <v>0.92628112896899562</v>
      </c>
      <c r="C36" s="10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0"/>
      <c r="V36" s="10"/>
      <c r="W36" s="10"/>
    </row>
    <row r="37" spans="1:23" ht="18" customHeight="1" x14ac:dyDescent="0.25">
      <c r="A37" s="37">
        <v>1.1119818777244677</v>
      </c>
      <c r="B37" s="38">
        <v>1.0321613110026886</v>
      </c>
      <c r="C37" s="1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0"/>
      <c r="V37" s="10"/>
      <c r="W37" s="10"/>
    </row>
    <row r="38" spans="1:23" ht="18" customHeight="1" x14ac:dyDescent="0.25">
      <c r="A38" s="37">
        <v>0.61650668396849106</v>
      </c>
      <c r="B38" s="38">
        <v>1.1300803548650122</v>
      </c>
      <c r="C38" s="10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0"/>
      <c r="V38" s="10"/>
      <c r="W38" s="10"/>
    </row>
    <row r="39" spans="1:23" ht="18" customHeight="1" x14ac:dyDescent="0.25">
      <c r="A39" s="37">
        <v>1.3278714404389595</v>
      </c>
      <c r="B39" s="38">
        <v>1.1270524473717445</v>
      </c>
      <c r="C39" s="10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0"/>
      <c r="V39" s="10"/>
      <c r="W39" s="10"/>
    </row>
    <row r="40" spans="1:23" ht="18" customHeight="1" x14ac:dyDescent="0.25">
      <c r="A40" s="37">
        <v>1.4866778042175488</v>
      </c>
      <c r="B40" s="38">
        <v>0.85852815528640891</v>
      </c>
      <c r="C40" s="10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0"/>
      <c r="V40" s="10"/>
      <c r="W40" s="10"/>
    </row>
    <row r="41" spans="1:23" ht="18" customHeight="1" x14ac:dyDescent="0.25">
      <c r="A41" s="37">
        <v>1.1880511464510113</v>
      </c>
      <c r="B41" s="38">
        <v>0.82838181551306678</v>
      </c>
      <c r="C41" s="10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0"/>
      <c r="V41" s="10"/>
      <c r="W41" s="10"/>
    </row>
    <row r="42" spans="1:23" ht="18" customHeight="1" x14ac:dyDescent="0.25">
      <c r="A42" s="37">
        <v>1.5046337184719922</v>
      </c>
      <c r="B42" s="38">
        <v>1.261971801940222</v>
      </c>
      <c r="C42" s="10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0"/>
      <c r="V42" s="10"/>
      <c r="W42" s="10"/>
    </row>
    <row r="43" spans="1:23" ht="18" customHeight="1" x14ac:dyDescent="0.25">
      <c r="A43" s="37">
        <v>1.1604568343600392</v>
      </c>
      <c r="B43" s="38">
        <v>1.2984998888525709</v>
      </c>
      <c r="C43" s="10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0"/>
      <c r="V43" s="10"/>
      <c r="W43" s="10"/>
    </row>
    <row r="44" spans="1:23" ht="18" customHeight="1" x14ac:dyDescent="0.25">
      <c r="A44" s="37">
        <v>1.4620421272937401</v>
      </c>
      <c r="B44" s="38">
        <v>0.96611374512105219</v>
      </c>
      <c r="C44" s="10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0"/>
      <c r="V44" s="10"/>
      <c r="W44" s="10"/>
    </row>
    <row r="45" spans="1:23" ht="18" customHeight="1" x14ac:dyDescent="0.25">
      <c r="A45" s="37">
        <v>1.3493089284977364</v>
      </c>
      <c r="B45" s="38">
        <v>1.2646999122768765</v>
      </c>
      <c r="C45" s="10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0"/>
      <c r="V45" s="10"/>
      <c r="W45" s="10"/>
    </row>
    <row r="46" spans="1:23" ht="18" customHeight="1" x14ac:dyDescent="0.25">
      <c r="A46" s="37">
        <v>0.68840558870740032</v>
      </c>
      <c r="B46" s="38">
        <v>0.84007958462515409</v>
      </c>
      <c r="C46" s="10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0"/>
      <c r="V46" s="10"/>
      <c r="W46" s="10"/>
    </row>
    <row r="47" spans="1:23" ht="18" customHeight="1" x14ac:dyDescent="0.25">
      <c r="A47" s="2"/>
      <c r="B47" s="38">
        <v>1.0525062825051512</v>
      </c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</row>
    <row r="48" spans="1:23" ht="18" customHeight="1" x14ac:dyDescent="0.25">
      <c r="A48" s="2"/>
      <c r="B48" s="38">
        <v>1.1748770465950755</v>
      </c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</row>
    <row r="49" spans="1:20" ht="18" customHeight="1" x14ac:dyDescent="0.25">
      <c r="A49" s="2"/>
      <c r="B49" s="38">
        <v>0.29968425628944995</v>
      </c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</row>
    <row r="50" spans="1:20" ht="18" customHeight="1" x14ac:dyDescent="0.25">
      <c r="A50" s="2"/>
      <c r="B50" s="38">
        <v>1.319657036435822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</row>
    <row r="51" spans="1:20" ht="18" customHeight="1" x14ac:dyDescent="0.25">
      <c r="A51" s="2"/>
      <c r="B51" s="38">
        <v>1.0931845033642389</v>
      </c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</row>
    <row r="52" spans="1:20" ht="18" customHeight="1" x14ac:dyDescent="0.25">
      <c r="A52" s="2"/>
      <c r="B52" s="38">
        <v>1.0862784757305524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</row>
    <row r="53" spans="1:20" ht="18" customHeight="1" x14ac:dyDescent="0.25">
      <c r="A53" s="2"/>
      <c r="B53" s="38">
        <v>1.2611539679750809</v>
      </c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</row>
    <row r="54" spans="1:20" ht="18" customHeight="1" x14ac:dyDescent="0.25">
      <c r="A54" s="3"/>
      <c r="B54" s="38">
        <v>0.77870934525209989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</row>
    <row r="55" spans="1:20" ht="15" x14ac:dyDescent="0.25"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</row>
    <row r="56" spans="1:20" ht="15" x14ac:dyDescent="0.25"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</row>
    <row r="57" spans="1:20" ht="15" x14ac:dyDescent="0.25"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</row>
    <row r="58" spans="1:20" ht="15" x14ac:dyDescent="0.25"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</row>
    <row r="59" spans="1:20" ht="15" x14ac:dyDescent="0.25"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</row>
    <row r="60" spans="1:20" ht="15" x14ac:dyDescent="0.25"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</row>
    <row r="61" spans="1:20" ht="15" x14ac:dyDescent="0.25"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</row>
    <row r="62" spans="1:20" ht="15" x14ac:dyDescent="0.25"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</row>
    <row r="63" spans="1:20" ht="15" x14ac:dyDescent="0.25"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</row>
    <row r="64" spans="1:20" ht="15" x14ac:dyDescent="0.25"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</row>
    <row r="65" spans="4:20" ht="15" x14ac:dyDescent="0.25"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</row>
    <row r="66" spans="4:20" ht="15" x14ac:dyDescent="0.25"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</row>
    <row r="67" spans="4:20" ht="15" x14ac:dyDescent="0.25"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</row>
    <row r="68" spans="4:20" ht="15" x14ac:dyDescent="0.25"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</row>
    <row r="69" spans="4:20" ht="15" x14ac:dyDescent="0.25"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</row>
    <row r="70" spans="4:20" ht="15" x14ac:dyDescent="0.25"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</row>
    <row r="71" spans="4:20" ht="15" x14ac:dyDescent="0.25"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</row>
    <row r="72" spans="4:20" ht="15" x14ac:dyDescent="0.25"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</row>
    <row r="73" spans="4:20" ht="15" x14ac:dyDescent="0.25"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</row>
    <row r="74" spans="4:20" ht="15" x14ac:dyDescent="0.25"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</row>
    <row r="75" spans="4:20" ht="15" x14ac:dyDescent="0.25"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</row>
    <row r="76" spans="4:20" ht="15" x14ac:dyDescent="0.25"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</row>
    <row r="77" spans="4:20" ht="15" x14ac:dyDescent="0.25"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</row>
    <row r="78" spans="4:20" ht="15" x14ac:dyDescent="0.25"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</row>
    <row r="79" spans="4:20" ht="15" x14ac:dyDescent="0.25"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</row>
    <row r="80" spans="4:20" ht="15" x14ac:dyDescent="0.25"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</row>
    <row r="81" spans="4:20" ht="15" x14ac:dyDescent="0.25"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</row>
    <row r="82" spans="4:20" ht="15" x14ac:dyDescent="0.25"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</row>
    <row r="83" spans="4:20" ht="15" x14ac:dyDescent="0.25"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</row>
    <row r="84" spans="4:20" ht="15" x14ac:dyDescent="0.25"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</row>
    <row r="85" spans="4:20" ht="15" x14ac:dyDescent="0.25"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</row>
    <row r="86" spans="4:20" ht="15" x14ac:dyDescent="0.25"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</row>
    <row r="87" spans="4:20" ht="15" x14ac:dyDescent="0.25"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</row>
    <row r="88" spans="4:20" ht="15" x14ac:dyDescent="0.25"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</row>
    <row r="89" spans="4:20" ht="15" x14ac:dyDescent="0.25"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</row>
    <row r="90" spans="4:20" ht="15" x14ac:dyDescent="0.25"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</row>
    <row r="91" spans="4:20" ht="15" x14ac:dyDescent="0.25"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</row>
    <row r="92" spans="4:20" ht="15" x14ac:dyDescent="0.25"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</row>
    <row r="93" spans="4:20" ht="15" x14ac:dyDescent="0.25"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</row>
    <row r="94" spans="4:20" ht="15" x14ac:dyDescent="0.25"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</row>
    <row r="95" spans="4:20" ht="15" x14ac:dyDescent="0.25"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</row>
    <row r="96" spans="4:20" ht="15" x14ac:dyDescent="0.25"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</row>
    <row r="97" spans="4:20" ht="15" x14ac:dyDescent="0.25"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</row>
    <row r="98" spans="4:20" ht="15" x14ac:dyDescent="0.25"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</row>
    <row r="99" spans="4:20" ht="15" x14ac:dyDescent="0.25"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</row>
    <row r="100" spans="4:20" ht="15" x14ac:dyDescent="0.25"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</row>
    <row r="101" spans="4:20" ht="15" x14ac:dyDescent="0.25"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</row>
    <row r="102" spans="4:20" ht="15" x14ac:dyDescent="0.25"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</row>
    <row r="103" spans="4:20" ht="15" x14ac:dyDescent="0.25"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</row>
    <row r="104" spans="4:20" ht="15" x14ac:dyDescent="0.25"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</row>
    <row r="105" spans="4:20" ht="15" x14ac:dyDescent="0.25"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</row>
    <row r="106" spans="4:20" ht="15" x14ac:dyDescent="0.25"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4:20" ht="15" x14ac:dyDescent="0.25"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</row>
    <row r="108" spans="4:20" ht="15" x14ac:dyDescent="0.25"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</row>
    <row r="109" spans="4:20" ht="15" x14ac:dyDescent="0.25"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</row>
    <row r="110" spans="4:20" ht="15" x14ac:dyDescent="0.25"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</row>
    <row r="111" spans="4:20" ht="15" x14ac:dyDescent="0.25"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</row>
    <row r="112" spans="4:20" ht="15" x14ac:dyDescent="0.25"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</row>
    <row r="113" spans="4:20" ht="15" x14ac:dyDescent="0.25"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</row>
    <row r="114" spans="4:20" ht="15" x14ac:dyDescent="0.25"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</row>
    <row r="115" spans="4:20" ht="15" x14ac:dyDescent="0.25"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</row>
    <row r="116" spans="4:20" ht="15" x14ac:dyDescent="0.25"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</row>
    <row r="117" spans="4:20" ht="15" x14ac:dyDescent="0.25"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</row>
    <row r="118" spans="4:20" ht="15" x14ac:dyDescent="0.25"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</row>
    <row r="119" spans="4:20" ht="15" x14ac:dyDescent="0.25"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</row>
    <row r="120" spans="4:20" ht="15" x14ac:dyDescent="0.25"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</row>
    <row r="121" spans="4:20" ht="15" x14ac:dyDescent="0.25"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</row>
    <row r="122" spans="4:20" ht="15" x14ac:dyDescent="0.25"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</row>
  </sheetData>
  <mergeCells count="13">
    <mergeCell ref="F12:L13"/>
    <mergeCell ref="D12:E13"/>
    <mergeCell ref="N1:P2"/>
    <mergeCell ref="N15:P17"/>
    <mergeCell ref="N18:P19"/>
    <mergeCell ref="N14:P14"/>
    <mergeCell ref="F15:G15"/>
    <mergeCell ref="D10:E11"/>
    <mergeCell ref="F10:L11"/>
    <mergeCell ref="D14:E14"/>
    <mergeCell ref="F14:G14"/>
    <mergeCell ref="D1:J3"/>
    <mergeCell ref="D15:E15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Outlets-Dataset</vt:lpstr>
      <vt:lpstr>Outlet-1-a,b,c</vt:lpstr>
      <vt:lpstr>Outlet-2-a,b,c</vt:lpstr>
      <vt:lpstr>Outlet-3-a,b,c</vt:lpstr>
      <vt:lpstr>Outlet Dataset_d</vt:lpstr>
      <vt:lpstr>2. Banker_Solution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Myaboo, Stephen</dc:creator>
  <cp:lastModifiedBy>nisha</cp:lastModifiedBy>
  <dcterms:created xsi:type="dcterms:W3CDTF">2021-08-25T05:50:47Z</dcterms:created>
  <dcterms:modified xsi:type="dcterms:W3CDTF">2023-06-02T11:24:59Z</dcterms:modified>
</cp:coreProperties>
</file>