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hidePivotFieldList="1"/>
  <mc:AlternateContent xmlns:mc="http://schemas.openxmlformats.org/markup-compatibility/2006">
    <mc:Choice Requires="x15">
      <x15ac:absPath xmlns:x15ac="http://schemas.microsoft.com/office/spreadsheetml/2010/11/ac" url="/Users/lalita/nisha code/excel projests/"/>
    </mc:Choice>
  </mc:AlternateContent>
  <xr:revisionPtr revIDLastSave="0" documentId="8_{6C8C8B20-D8A2-E64F-BFCA-66190CE21B4B}" xr6:coauthVersionLast="47" xr6:coauthVersionMax="47" xr10:uidLastSave="{00000000-0000-0000-0000-000000000000}"/>
  <bookViews>
    <workbookView xWindow="0" yWindow="500" windowWidth="28800" windowHeight="16100" activeTab="5" xr2:uid="{00000000-000D-0000-FFFF-FFFF00000000}"/>
  </bookViews>
  <sheets>
    <sheet name="Pivot analysis" sheetId="4" r:id="rId1"/>
    <sheet name="KPI" sheetId="5" r:id="rId2"/>
    <sheet name="YOY Growth" sheetId="6" r:id="rId3"/>
    <sheet name="Data" sheetId="1" r:id="rId4"/>
    <sheet name="Sheet1" sheetId="3" r:id="rId5"/>
    <sheet name="Dasboard" sheetId="2" r:id="rId6"/>
  </sheets>
  <definedNames>
    <definedName name="_xlchart.v1.0" hidden="1">'Pivot analysis'!$D$26:$D$29</definedName>
    <definedName name="_xlchart.v1.1" hidden="1">'Pivot analysis'!$E$26:$E$29</definedName>
    <definedName name="_xlchart.v1.10" hidden="1">'Pivot analysis'!$D$26:$D$29</definedName>
    <definedName name="_xlchart.v1.11" hidden="1">'Pivot analysis'!$E$26:$E$29</definedName>
    <definedName name="_xlchart.v5.2" hidden="1">'Pivot analysis'!$D$55</definedName>
    <definedName name="_xlchart.v5.3" hidden="1">'Pivot analysis'!$D$56:$D$105</definedName>
    <definedName name="_xlchart.v5.4" hidden="1">'Pivot analysis'!$E$55</definedName>
    <definedName name="_xlchart.v5.5" hidden="1">'Pivot analysis'!$E$56:$E$105</definedName>
    <definedName name="_xlchart.v5.6" hidden="1">'Pivot analysis'!$D$55</definedName>
    <definedName name="_xlchart.v5.7" hidden="1">'Pivot analysis'!$D$56:$D$105</definedName>
    <definedName name="_xlchart.v5.8" hidden="1">'Pivot analysis'!$E$55</definedName>
    <definedName name="_xlchart.v5.9" hidden="1">'Pivot analysis'!$E$56:$E$105</definedName>
    <definedName name="Slicer_Region">#N/A</definedName>
    <definedName name="Slicer_Segment">#N/A</definedName>
    <definedName name="Slicer_Year">#N/A</definedName>
  </definedNames>
  <calcPr calcId="191029"/>
  <pivotCaches>
    <pivotCache cacheId="48"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rId11" roundtripDataSignature="AMtx7mgYS6wfnPy0iIjdhtUlD2xFm8j14w=="/>
    </ext>
  </extLst>
</workbook>
</file>

<file path=xl/calcChain.xml><?xml version="1.0" encoding="utf-8"?>
<calcChain xmlns="http://schemas.openxmlformats.org/spreadsheetml/2006/main">
  <c r="D57" i="4" l="1"/>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56" i="4"/>
  <c r="D27" i="4"/>
  <c r="D28" i="4"/>
  <c r="D29" i="4"/>
  <c r="D26"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40" i="5"/>
  <c r="F9" i="6"/>
  <c r="E9" i="6"/>
  <c r="D9" i="6"/>
  <c r="C9" i="6"/>
  <c r="B9" i="6"/>
  <c r="K18" i="5"/>
  <c r="H18" i="5"/>
  <c r="E18" i="5"/>
  <c r="B18" i="5"/>
  <c r="E105" i="4"/>
  <c r="E57" i="4"/>
  <c r="E65" i="4"/>
  <c r="E73" i="4"/>
  <c r="E81" i="4"/>
  <c r="E89" i="4"/>
  <c r="E97" i="4"/>
  <c r="E66" i="4"/>
  <c r="E85" i="4"/>
  <c r="E58" i="4"/>
  <c r="E74" i="4"/>
  <c r="E82" i="4"/>
  <c r="E90" i="4"/>
  <c r="E98" i="4"/>
  <c r="E93" i="4"/>
  <c r="E59" i="4"/>
  <c r="E67" i="4"/>
  <c r="E75" i="4"/>
  <c r="E83" i="4"/>
  <c r="E91" i="4"/>
  <c r="E99" i="4"/>
  <c r="E68" i="4"/>
  <c r="E101" i="4"/>
  <c r="E60" i="4"/>
  <c r="E76" i="4"/>
  <c r="E84" i="4"/>
  <c r="E92" i="4"/>
  <c r="E100" i="4"/>
  <c r="E77" i="4"/>
  <c r="E61" i="4"/>
  <c r="E62" i="4"/>
  <c r="E70" i="4"/>
  <c r="E78" i="4"/>
  <c r="E86" i="4"/>
  <c r="E94" i="4"/>
  <c r="E102" i="4"/>
  <c r="E63" i="4"/>
  <c r="E71" i="4"/>
  <c r="E79" i="4"/>
  <c r="E87" i="4"/>
  <c r="E95" i="4"/>
  <c r="E103" i="4"/>
  <c r="E72" i="4"/>
  <c r="E80" i="4"/>
  <c r="E88" i="4"/>
  <c r="E96" i="4"/>
  <c r="E104" i="4"/>
  <c r="E69" i="4"/>
  <c r="E64" i="4"/>
  <c r="E56" i="4"/>
  <c r="E29" i="4"/>
  <c r="E27" i="4"/>
  <c r="E28" i="4"/>
  <c r="E26" i="4"/>
</calcChain>
</file>

<file path=xl/sharedStrings.xml><?xml version="1.0" encoding="utf-8"?>
<sst xmlns="http://schemas.openxmlformats.org/spreadsheetml/2006/main" count="130133" uniqueCount="10959">
  <si>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</si>
  <si>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</si>
  <si>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</si>
  <si>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</si>
  <si>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</si>
  <si>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</si>
  <si>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</si>
  <si>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</si>
  <si>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</si>
  <si>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</si>
  <si>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</si>
  <si>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</si>
  <si>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</si>
  <si>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</si>
  <si>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</si>
  <si>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</si>
  <si>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</si>
  <si>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</si>
  <si>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</si>
  <si>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</si>
  <si>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</si>
  <si>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</si>
  <si>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</si>
  <si>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</si>
  <si>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</si>
  <si>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</si>
  <si>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</si>
  <si>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</si>
  <si>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</si>
  <si>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</si>
  <si>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</si>
  <si>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</si>
  <si>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</si>
  <si>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</si>
  <si>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</si>
  <si>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</si>
  <si>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</si>
  <si>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</si>
  <si>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</si>
  <si>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</si>
  <si>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</si>
  <si>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</si>
  <si>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</si>
  <si>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</si>
  <si>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</si>
  <si>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</si>
  <si>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</si>
  <si>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</si>
  <si>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</si>
  <si>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</si>
  <si>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</si>
  <si>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</si>
  <si>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</si>
  <si>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</si>
  <si>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</si>
  <si>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</si>
  <si>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</si>
  <si>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</si>
  <si>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</si>
  <si>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</si>
  <si>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</si>
  <si>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</si>
  <si>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</si>
  <si>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</si>
  <si>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</si>
  <si>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</si>
  <si>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</si>
  <si>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</si>
  <si>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</si>
  <si>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</si>
  <si>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</si>
  <si>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</si>
  <si>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</si>
  <si>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</si>
  <si>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</si>
  <si>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</si>
  <si>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</si>
  <si>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</si>
  <si>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</si>
  <si>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</si>
  <si>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</si>
  <si>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</si>
  <si>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</si>
  <si>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</si>
  <si>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</si>
  <si>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</si>
  <si>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</si>
  <si>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</si>
  <si>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</si>
  <si>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</si>
  <si>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</si>
  <si>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</si>
  <si>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</si>
  <si>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</si>
  <si>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</si>
  <si>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</si>
  <si>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</si>
  <si>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</si>
  <si>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</si>
  <si>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</si>
  <si>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</si>
  <si>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</si>
  <si>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</si>
  <si>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</si>
  <si>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</si>
  <si>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</si>
  <si>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</si>
  <si>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</si>
  <si>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</si>
  <si>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</si>
  <si>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</si>
  <si>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</si>
  <si>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</si>
  <si>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</si>
  <si>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</si>
  <si>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</si>
  <si>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</si>
  <si>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</si>
  <si>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</si>
  <si>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</si>
  <si>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</si>
  <si>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</si>
  <si>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</si>
  <si>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</si>
  <si>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</si>
  <si>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</si>
  <si>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</si>
  <si>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</si>
  <si>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</si>
  <si>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</si>
  <si>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</si>
  <si>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</si>
  <si>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</si>
  <si>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</si>
  <si>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</si>
  <si>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</si>
  <si>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</si>
  <si>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</si>
  <si>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</si>
  <si>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</si>
  <si>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</si>
  <si>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</si>
  <si>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</si>
  <si>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</si>
  <si>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</si>
  <si>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</si>
  <si>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</si>
  <si>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</si>
  <si>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</si>
  <si>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</si>
  <si>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</si>
  <si>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</si>
  <si>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</si>
  <si>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</si>
  <si>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</si>
  <si>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</si>
  <si>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</si>
  <si>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</si>
  <si>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</si>
  <si>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</si>
  <si>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</si>
  <si>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</si>
  <si>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</si>
  <si>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</si>
  <si>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</si>
  <si>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</si>
  <si>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</si>
  <si>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</si>
  <si>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</si>
  <si>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</si>
  <si>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</si>
  <si>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</si>
  <si>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</si>
  <si>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</si>
  <si>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</si>
  <si>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</si>
  <si>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</si>
  <si>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</si>
  <si>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</si>
  <si>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</si>
  <si>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</si>
  <si>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</si>
  <si>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</si>
  <si>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</si>
  <si>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</si>
  <si>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</si>
  <si>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</si>
  <si>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</si>
  <si>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</si>
  <si>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</si>
  <si>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</si>
  <si>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</si>
  <si>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</si>
  <si>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</si>
  <si>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</si>
  <si>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</si>
  <si>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</si>
  <si>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</si>
  <si>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</si>
  <si>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</si>
  <si>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</si>
  <si>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</si>
  <si>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</si>
  <si>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</si>
  <si>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</si>
  <si>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</si>
  <si>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</si>
  <si>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</si>
  <si>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</si>
  <si>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</si>
  <si>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</si>
  <si>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</si>
  <si>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</si>
  <si>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</si>
  <si>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</si>
  <si>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</si>
  <si>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</si>
  <si>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</si>
  <si>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</si>
  <si>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</si>
  <si>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</si>
  <si>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</si>
  <si>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</si>
  <si>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</si>
  <si>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</si>
  <si>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</si>
  <si>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</si>
  <si>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</si>
  <si>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</si>
  <si>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</si>
  <si>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</si>
  <si>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</si>
  <si>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</si>
  <si>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</si>
  <si>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</si>
  <si>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</si>
  <si>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</si>
  <si>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</si>
  <si>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</si>
  <si>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</si>
  <si>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</si>
  <si>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</si>
  <si>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</si>
  <si>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</si>
  <si>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</si>
  <si>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</si>
  <si>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</si>
  <si>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</si>
  <si>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</si>
  <si>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</si>
  <si>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</si>
  <si>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</si>
  <si>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</si>
  <si>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</si>
  <si>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</si>
  <si>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</si>
  <si>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</si>
  <si>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</si>
  <si>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</si>
  <si>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</si>
  <si>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</si>
  <si>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</si>
  <si>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</si>
  <si>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</si>
  <si>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</si>
  <si>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</si>
  <si>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</si>
  <si>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</si>
  <si>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</si>
  <si>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</si>
  <si>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</si>
  <si>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</si>
  <si>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</si>
  <si>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</si>
  <si>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</si>
  <si>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</si>
  <si>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</si>
  <si>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</si>
  <si>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</si>
  <si>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</si>
  <si>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</si>
  <si>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</si>
  <si>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</si>
  <si>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</si>
  <si>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</si>
  <si>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</si>
  <si>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</si>
  <si>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</si>
  <si>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</si>
  <si>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</si>
  <si>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</si>
  <si>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</si>
  <si>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</si>
  <si>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</si>
  <si>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</si>
  <si>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</si>
  <si>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</si>
  <si>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</si>
  <si>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</si>
  <si>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</si>
  <si>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</si>
  <si>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</si>
  <si>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</si>
  <si>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</si>
  <si>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</si>
  <si>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</si>
  <si>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</si>
  <si>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</si>
  <si>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</si>
  <si>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</si>
  <si>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</si>
  <si>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</si>
  <si>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</si>
  <si>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</si>
  <si>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</si>
  <si>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</si>
  <si>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</si>
  <si>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</si>
  <si>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</si>
  <si>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</si>
  <si>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</si>
  <si>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</si>
  <si>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</si>
  <si>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</si>
  <si>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</si>
  <si>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</si>
  <si>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</si>
  <si>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</si>
  <si>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</si>
  <si>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</si>
  <si>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</si>
  <si>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</si>
  <si>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</si>
  <si>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</si>
  <si>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</si>
  <si>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</si>
  <si>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</si>
  <si>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</si>
  <si>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</si>
  <si>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</si>
  <si>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</si>
  <si>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</si>
  <si>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</si>
  <si>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</si>
  <si>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</si>
  <si>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</si>
  <si>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</si>
  <si>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</si>
  <si>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</si>
  <si>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</si>
  <si>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</si>
  <si>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</si>
  <si>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</si>
  <si>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</si>
  <si>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</si>
  <si>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</si>
  <si>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</si>
  <si>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</si>
  <si>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</si>
  <si>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</si>
  <si>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</si>
  <si>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</si>
  <si>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</si>
  <si>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</si>
  <si>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</si>
  <si>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</si>
  <si>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</si>
  <si>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</si>
  <si>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</si>
  <si>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</si>
  <si>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</si>
  <si>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</si>
  <si>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</si>
  <si>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</si>
  <si>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</si>
  <si>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</si>
  <si>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</si>
  <si>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</si>
  <si>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</si>
  <si>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</si>
  <si>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</si>
  <si>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</si>
  <si>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</si>
  <si>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</si>
  <si>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</si>
  <si>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</si>
  <si>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</si>
  <si>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</si>
  <si>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</si>
  <si>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</si>
  <si>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</si>
  <si>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</si>
  <si>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</si>
  <si>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</si>
  <si>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</si>
  <si>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</si>
  <si>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</si>
  <si>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</si>
  <si>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</si>
  <si>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</si>
  <si>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</si>
  <si>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</si>
  <si>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</si>
  <si>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</si>
  <si>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</si>
  <si>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</si>
  <si>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</si>
  <si>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</si>
  <si>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</si>
  <si>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</si>
  <si>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</si>
  <si>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</si>
  <si>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</si>
  <si>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</si>
  <si>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</si>
  <si>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</si>
  <si>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</si>
  <si>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</si>
  <si>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</si>
  <si>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</si>
  <si>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</si>
  <si>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</si>
  <si>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</si>
  <si>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</si>
  <si>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</si>
  <si>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</si>
  <si>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</si>
  <si>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</si>
  <si>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</si>
  <si>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</si>
  <si>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</si>
  <si>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</si>
  <si>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</si>
  <si>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</si>
  <si>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</si>
  <si>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</si>
  <si>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</si>
  <si>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</si>
  <si>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</si>
  <si>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</si>
  <si>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</si>
  <si>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</si>
  <si>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</si>
  <si>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</si>
  <si>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</si>
  <si>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</si>
  <si>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</si>
  <si>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</si>
  <si>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</si>
  <si>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</si>
  <si>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</si>
  <si>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</si>
  <si>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</si>
  <si>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</si>
  <si>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</si>
  <si>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</si>
  <si>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</si>
  <si>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</si>
  <si>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</si>
  <si>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</si>
  <si>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</si>
  <si>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</si>
  <si>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</si>
  <si>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</si>
  <si>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</si>
  <si>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</si>
  <si>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</si>
  <si>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</si>
  <si>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</si>
  <si>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</si>
  <si>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</si>
  <si>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</si>
  <si>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</si>
  <si>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</si>
  <si>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</si>
  <si>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</si>
  <si>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</si>
  <si>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</si>
  <si>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</si>
  <si>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</si>
  <si>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</si>
  <si>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</si>
  <si>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</si>
  <si>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</si>
  <si>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</si>
  <si>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</si>
  <si>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</si>
  <si>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</si>
  <si>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</si>
  <si>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</si>
  <si>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</si>
  <si>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</si>
  <si>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</si>
  <si>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</si>
  <si>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</si>
  <si>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</si>
  <si>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</si>
  <si>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</si>
  <si>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</si>
  <si>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</si>
  <si>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</si>
  <si>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</si>
  <si>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</si>
  <si>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</si>
  <si>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</si>
  <si>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</si>
  <si>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</si>
  <si>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</si>
  <si>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</si>
  <si>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</si>
  <si>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</si>
  <si>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</si>
  <si>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</si>
  <si>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</si>
  <si>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</si>
  <si>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</si>
  <si>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</si>
  <si>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</si>
  <si>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</si>
  <si>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</si>
  <si>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</si>
  <si>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</si>
  <si>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</si>
  <si>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</si>
  <si>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</si>
  <si>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</si>
  <si>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</si>
  <si>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</si>
  <si>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</si>
  <si>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</si>
  <si>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</si>
  <si>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</si>
  <si>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</si>
  <si>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</si>
  <si>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</si>
  <si>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</si>
  <si>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</si>
  <si>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</si>
  <si>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</si>
  <si>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</si>
  <si>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</si>
  <si>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</si>
  <si>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</si>
  <si>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</si>
  <si>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</si>
  <si>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</si>
  <si>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</si>
  <si>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</si>
  <si>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</si>
  <si>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</si>
  <si>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</si>
  <si>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</si>
  <si>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</si>
  <si>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</si>
  <si>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</si>
  <si>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</si>
  <si>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</si>
  <si>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</si>
  <si>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</si>
  <si>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</si>
  <si>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</si>
  <si>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</si>
  <si>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</si>
  <si>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</si>
  <si>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</si>
  <si>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</si>
  <si>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</si>
  <si>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</si>
  <si>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</si>
  <si>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</si>
  <si>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</si>
  <si>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</si>
  <si>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</si>
  <si>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</si>
  <si>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</si>
  <si>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</si>
  <si>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</si>
  <si>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</si>
  <si>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</si>
  <si>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</si>
  <si>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</si>
  <si>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</si>
  <si>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</si>
  <si>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</si>
  <si>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</si>
  <si>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</si>
  <si>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</si>
  <si>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</si>
  <si>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</si>
  <si>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</si>
  <si>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</si>
  <si>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</si>
  <si>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</si>
  <si>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</si>
  <si>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</si>
  <si>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</si>
  <si>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</si>
  <si>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</si>
  <si>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</si>
  <si>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</si>
  <si>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</si>
  <si>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</si>
  <si>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</si>
  <si>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</si>
  <si>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</si>
  <si>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</si>
  <si>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</si>
  <si>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</si>
  <si>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</si>
  <si>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</si>
  <si>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</si>
  <si>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</si>
  <si>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</si>
  <si>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</si>
  <si>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</si>
  <si>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</si>
  <si>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</si>
  <si>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</si>
  <si>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</si>
  <si>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</si>
  <si>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</si>
  <si>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</si>
  <si>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</si>
  <si>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</si>
  <si>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</si>
  <si>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</si>
  <si>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</si>
  <si>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</si>
  <si>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</si>
  <si>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</si>
  <si>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</si>
  <si>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</si>
  <si>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</si>
  <si>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</si>
  <si>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</si>
  <si>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</si>
  <si>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</si>
  <si>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</si>
  <si>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</si>
  <si>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</si>
  <si>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</si>
  <si>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</si>
  <si>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</si>
  <si>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</si>
  <si>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</si>
  <si>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</si>
  <si>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</si>
  <si>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</si>
  <si>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</si>
  <si>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</si>
  <si>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</si>
  <si>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</si>
  <si>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</si>
  <si>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</si>
  <si>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</si>
  <si>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</si>
  <si>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</si>
  <si>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</si>
  <si>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</si>
  <si>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</si>
  <si>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</si>
  <si>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</si>
  <si>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</si>
  <si>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</si>
  <si>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</si>
  <si>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</si>
  <si>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</si>
  <si>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</si>
  <si>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</si>
  <si>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</si>
  <si>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</si>
  <si>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</si>
  <si>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</si>
  <si>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</si>
  <si>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</si>
  <si>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</si>
  <si>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</si>
  <si>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</si>
  <si>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</si>
  <si>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</si>
  <si>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</si>
  <si>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</si>
  <si>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</si>
  <si>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</si>
  <si>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</si>
  <si>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</si>
  <si>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</si>
  <si>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</si>
  <si>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</si>
  <si>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</si>
  <si>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</si>
  <si>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</si>
  <si>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</si>
  <si>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</si>
  <si>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</si>
  <si>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</si>
  <si>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</si>
  <si>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</si>
  <si>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</si>
  <si>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</si>
  <si>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</si>
  <si>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</si>
  <si>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</si>
  <si>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</si>
  <si>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</si>
  <si>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</si>
  <si>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</si>
  <si>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</si>
  <si>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</si>
  <si>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</si>
  <si>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</si>
  <si>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</si>
  <si>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</si>
  <si>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</si>
  <si>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</si>
  <si>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</si>
  <si>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</si>
  <si>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</si>
  <si>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</si>
  <si>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</si>
  <si>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</si>
  <si>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</si>
  <si>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</si>
  <si>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</si>
  <si>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</si>
  <si>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</si>
  <si>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</si>
  <si>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</si>
  <si>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</si>
  <si>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</si>
  <si>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</si>
  <si>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</si>
  <si>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</si>
  <si>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</si>
  <si>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</si>
  <si>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</si>
  <si>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</si>
  <si>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</si>
  <si>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</si>
  <si>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</si>
  <si>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</si>
  <si>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</si>
  <si>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</si>
  <si>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</si>
  <si>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</si>
  <si>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</si>
  <si>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</si>
  <si>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</si>
  <si>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</si>
  <si>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</si>
  <si>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</si>
  <si>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</si>
  <si>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</si>
  <si>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</si>
  <si>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</si>
  <si>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</si>
  <si>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</si>
  <si>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</si>
  <si>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</si>
  <si>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</si>
  <si>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</si>
  <si>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</si>
  <si>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</si>
  <si>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</si>
  <si>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</si>
  <si>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</si>
  <si>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</si>
  <si>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</si>
  <si>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</si>
  <si>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</si>
  <si>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</si>
  <si>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</si>
  <si>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</si>
  <si>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</si>
  <si>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</si>
  <si>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</si>
  <si>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</si>
  <si>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</si>
  <si>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</si>
  <si>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</si>
  <si>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</si>
  <si>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</si>
  <si>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</si>
  <si>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</si>
  <si>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</si>
  <si>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</si>
  <si>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</si>
  <si>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</si>
  <si>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</si>
  <si>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</si>
  <si>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</si>
  <si>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</si>
  <si>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</si>
  <si>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</si>
  <si>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</si>
  <si>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</si>
  <si>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</si>
  <si>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</si>
  <si>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</si>
  <si>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</si>
  <si>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</si>
  <si>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</si>
  <si>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</si>
  <si>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</si>
  <si>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</si>
  <si>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</si>
  <si>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</si>
  <si>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</si>
  <si>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</si>
  <si>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</si>
  <si>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</si>
  <si>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</si>
  <si>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</si>
  <si>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</si>
  <si>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</si>
  <si>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</si>
  <si>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</si>
  <si>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</si>
  <si>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</si>
  <si>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</si>
  <si>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</si>
  <si>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</si>
  <si>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</si>
  <si>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</si>
  <si>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</si>
  <si>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</si>
  <si>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</si>
  <si>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</si>
  <si>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</si>
  <si>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</si>
  <si>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</si>
  <si>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</si>
  <si>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</si>
  <si>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</si>
  <si>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</si>
  <si>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</si>
  <si>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</si>
  <si>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</si>
  <si>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</si>
  <si>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</si>
  <si>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</si>
  <si>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</si>
  <si>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</si>
  <si>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</si>
  <si>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</si>
  <si>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</si>
  <si>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</si>
  <si>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</si>
  <si>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</si>
  <si>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</si>
  <si>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</si>
  <si>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</si>
  <si>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</si>
  <si>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</si>
  <si>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</si>
  <si>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</si>
  <si>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</si>
  <si>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</si>
  <si>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</si>
  <si>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</si>
  <si>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</si>
  <si>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</si>
  <si>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</si>
  <si>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</si>
  <si>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</si>
  <si>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</si>
  <si>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</si>
  <si>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</si>
  <si>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</si>
  <si>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</si>
  <si>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</si>
  <si>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</si>
  <si>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</si>
  <si>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</si>
  <si>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</si>
  <si>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</si>
  <si>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</si>
  <si>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</si>
  <si>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</si>
  <si>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</si>
  <si>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</si>
  <si>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</si>
  <si>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</si>
  <si>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</si>
  <si>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</si>
  <si>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</si>
  <si>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</si>
  <si>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</si>
  <si>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</si>
  <si>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</si>
  <si>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</si>
  <si>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</si>
  <si>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</si>
  <si>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</si>
  <si>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</si>
  <si>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</si>
  <si>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</si>
  <si>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</si>
  <si>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</si>
  <si>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</si>
  <si>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</si>
  <si>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</si>
  <si>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</si>
  <si>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</si>
  <si>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</si>
  <si>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</si>
  <si>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</si>
  <si>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</si>
  <si>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</si>
  <si>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</si>
  <si>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</si>
  <si>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</si>
  <si>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</si>
  <si>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</si>
  <si>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</si>
  <si>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</si>
  <si>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</si>
  <si>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</si>
  <si>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</si>
  <si>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</si>
  <si>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</si>
  <si>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</si>
  <si>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</si>
  <si>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</si>
  <si>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</si>
  <si>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</si>
  <si>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</si>
  <si>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</si>
  <si>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</si>
  <si>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</si>
  <si>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</si>
  <si>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</si>
  <si>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</si>
  <si>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</si>
  <si>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</si>
  <si>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</si>
  <si>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</si>
  <si>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</si>
  <si>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</si>
  <si>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</si>
  <si>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</si>
  <si>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</si>
  <si>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</si>
  <si>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</si>
  <si>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</si>
  <si>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</si>
  <si>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</si>
  <si>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</si>
  <si>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</si>
  <si>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</si>
  <si>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</si>
  <si>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</si>
  <si>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</si>
  <si>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</si>
  <si>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</si>
  <si>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</si>
  <si>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</si>
  <si>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</si>
  <si>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</si>
  <si>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</si>
  <si>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</si>
  <si>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</si>
  <si>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</si>
  <si>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</si>
  <si>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</si>
  <si>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</si>
  <si>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</si>
  <si>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</si>
  <si>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</si>
  <si>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</si>
  <si>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</si>
  <si>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</si>
  <si>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</si>
  <si>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</si>
  <si>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</si>
  <si>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</si>
  <si>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</si>
  <si>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</si>
  <si>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</si>
  <si>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</si>
  <si>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</si>
  <si>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</si>
  <si>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</si>
  <si>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</si>
  <si>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</si>
  <si>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</si>
  <si>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</si>
  <si>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</si>
  <si>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</si>
  <si>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</si>
  <si>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</si>
  <si>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</si>
  <si>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</si>
  <si>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</si>
  <si>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</si>
  <si>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</si>
  <si>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</si>
  <si>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</si>
  <si>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</si>
  <si>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</si>
  <si>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</si>
  <si>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</si>
  <si>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</si>
  <si>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</si>
  <si>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</si>
  <si>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</si>
  <si>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</si>
  <si>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</si>
  <si>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</si>
  <si>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</si>
  <si>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</si>
  <si>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</si>
  <si>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</si>
  <si>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</si>
  <si>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</si>
  <si>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</si>
  <si>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</si>
  <si>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</si>
  <si>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</si>
  <si>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</si>
  <si>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</si>
  <si>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</si>
  <si>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</si>
  <si>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</si>
  <si>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</si>
  <si>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</si>
  <si>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</si>
  <si>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</si>
  <si>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</si>
  <si>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</si>
  <si>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</si>
  <si>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</si>
  <si>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</si>
  <si>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</si>
  <si>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</si>
  <si>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</si>
  <si>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</si>
  <si>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</si>
  <si>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</si>
  <si>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</si>
  <si>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</si>
  <si>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</si>
  <si>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</si>
  <si>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</si>
  <si>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</si>
  <si>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</si>
  <si>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</si>
  <si>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</si>
  <si>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</si>
  <si>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</si>
  <si>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</si>
  <si>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</si>
  <si>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</si>
  <si>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</si>
  <si>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</si>
  <si>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</si>
  <si>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</si>
  <si>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</si>
  <si>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</si>
  <si>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</si>
  <si>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</si>
  <si>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</si>
  <si>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</si>
  <si>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</si>
  <si>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</si>
  <si>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</si>
  <si>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</si>
  <si>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</si>
  <si>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</si>
  <si>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</si>
  <si>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</si>
  <si>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</si>
  <si>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</si>
  <si>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</si>
  <si>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</si>
  <si>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</si>
  <si>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</si>
  <si>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</si>
  <si>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</si>
  <si>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</si>
  <si>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</si>
  <si>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</si>
  <si>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</si>
  <si>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</si>
  <si>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</si>
  <si>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</si>
  <si>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</si>
  <si>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</si>
  <si>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</si>
  <si>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</si>
  <si>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</si>
  <si>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</si>
  <si>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</si>
  <si>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</si>
  <si>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</si>
  <si>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</si>
  <si>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</si>
  <si>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</si>
  <si>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</si>
  <si>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</si>
  <si>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</si>
  <si>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</si>
  <si>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</si>
  <si>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</si>
  <si>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</si>
  <si>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</si>
  <si>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</si>
  <si>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</si>
  <si>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</si>
  <si>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</si>
  <si>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</si>
  <si>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</si>
  <si>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</si>
  <si>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</si>
  <si>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</si>
  <si>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</si>
  <si>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</si>
  <si>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</si>
  <si>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</si>
  <si>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</si>
  <si>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</si>
  <si>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</si>
  <si>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</si>
  <si>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</si>
  <si>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</si>
  <si>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</si>
  <si>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</si>
  <si>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</si>
  <si>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</si>
  <si>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</si>
  <si>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</si>
  <si>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</si>
  <si>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</si>
  <si>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</si>
  <si>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</si>
  <si>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</si>
  <si>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</si>
  <si>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</si>
  <si>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</si>
  <si>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</si>
  <si>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</si>
  <si>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</si>
  <si>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</si>
  <si>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</si>
  <si>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</si>
  <si>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</si>
  <si>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</si>
  <si>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</si>
  <si>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</si>
  <si>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</si>
  <si>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</si>
  <si>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</si>
  <si>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</si>
  <si>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</si>
  <si>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</si>
  <si>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</si>
  <si>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</si>
  <si>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</si>
  <si>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</si>
  <si>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</si>
  <si>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</si>
  <si>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</si>
  <si>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</si>
  <si>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</si>
  <si>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</si>
  <si>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</si>
  <si>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</si>
  <si>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</si>
  <si>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</si>
  <si>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</si>
  <si>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</si>
  <si>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</si>
  <si>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</si>
  <si>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</si>
  <si>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</si>
  <si>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</si>
  <si>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</si>
  <si>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</si>
  <si>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</si>
  <si>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</si>
  <si>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</si>
  <si>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</si>
  <si>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</si>
  <si>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</si>
  <si>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</si>
  <si>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</si>
  <si>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</si>
  <si>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</si>
  <si>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</si>
  <si>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</si>
  <si>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</si>
  <si>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</si>
  <si>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</si>
  <si>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</si>
  <si>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</si>
  <si>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</si>
  <si>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</si>
  <si>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</si>
  <si>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</si>
  <si>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</si>
  <si>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</si>
  <si>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</si>
  <si>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</si>
  <si>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</si>
  <si>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</si>
  <si>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</si>
  <si>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</si>
  <si>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</si>
  <si>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</si>
  <si>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</si>
  <si>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</si>
  <si>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</si>
  <si>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</si>
  <si>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</si>
  <si>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</si>
  <si>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</si>
  <si>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</si>
  <si>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</si>
  <si>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</si>
  <si>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</si>
  <si>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</si>
  <si>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</si>
  <si>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</si>
  <si>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</si>
  <si>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</si>
  <si>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</si>
  <si>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</si>
  <si>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</si>
  <si>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</si>
  <si>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</si>
  <si>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</si>
  <si>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</si>
  <si>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</si>
  <si>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</si>
  <si>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</si>
  <si>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</si>
  <si>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</si>
  <si>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</si>
  <si>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</si>
  <si>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</si>
  <si>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</si>
  <si>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</si>
  <si>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</si>
  <si>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</si>
  <si>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</si>
  <si>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</si>
  <si>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</si>
  <si>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</si>
  <si>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</si>
  <si>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</si>
  <si>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</si>
  <si>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</si>
  <si>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</si>
  <si>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</si>
  <si>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</si>
  <si>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</si>
  <si>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</si>
  <si>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</si>
  <si>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</si>
  <si>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</si>
  <si>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</si>
  <si>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</si>
  <si>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</si>
  <si>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</si>
  <si>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</si>
  <si>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</si>
  <si>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</si>
  <si>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</si>
  <si>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</si>
  <si>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</si>
  <si>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</si>
  <si>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</si>
  <si>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</si>
  <si>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</si>
  <si>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</si>
  <si>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</si>
  <si>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</si>
  <si>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</si>
  <si>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</si>
  <si>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</si>
  <si>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</si>
  <si>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</si>
  <si>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</si>
  <si>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</si>
  <si>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</si>
  <si>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</si>
  <si>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</si>
  <si>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</si>
  <si>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</si>
  <si>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</si>
  <si>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</si>
  <si>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</si>
  <si>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</si>
  <si>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</si>
  <si>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</si>
  <si>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</si>
  <si>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</si>
  <si>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</si>
  <si>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</si>
  <si>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</si>
  <si>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</si>
  <si>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</si>
  <si>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</si>
  <si>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</si>
  <si>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</si>
  <si>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</si>
  <si>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</si>
  <si>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</si>
  <si>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</si>
  <si>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</si>
  <si>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</si>
  <si>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</si>
  <si>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</si>
  <si>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</si>
  <si>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</si>
  <si>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</si>
  <si>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</si>
  <si>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</si>
  <si>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</si>
  <si>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</si>
  <si>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</si>
  <si>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</si>
  <si>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</si>
  <si>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</si>
  <si>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</si>
  <si>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</si>
  <si>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</si>
  <si>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</si>
  <si>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</si>
  <si>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</si>
  <si>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</si>
  <si>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</si>
  <si>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</si>
  <si>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</si>
  <si>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</si>
  <si>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</si>
  <si>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</si>
  <si>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</si>
  <si>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</si>
  <si>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</si>
  <si>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</si>
  <si>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</si>
  <si>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</si>
  <si>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</si>
  <si>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</si>
  <si>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</si>
  <si>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</si>
  <si>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</si>
  <si>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</si>
  <si>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</si>
  <si>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</si>
  <si>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</si>
  <si>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</si>
  <si>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</si>
  <si>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</si>
  <si>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</si>
  <si>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</si>
  <si>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</si>
  <si>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</si>
  <si>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</si>
  <si>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</si>
  <si>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</si>
  <si>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</si>
  <si>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</si>
  <si>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</si>
  <si>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</si>
  <si>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</si>
  <si>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</si>
  <si>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</si>
  <si>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</si>
  <si>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</si>
  <si>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</si>
  <si>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</si>
  <si>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</si>
  <si>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</si>
  <si>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</si>
  <si>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</si>
  <si>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</si>
  <si>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</si>
  <si>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</si>
  <si>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</si>
  <si>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</si>
  <si>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</si>
  <si>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</si>
  <si>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</si>
  <si>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</si>
  <si>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</si>
  <si>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</si>
  <si>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</si>
  <si>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</si>
  <si>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</si>
  <si>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</si>
  <si>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</si>
  <si>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</si>
  <si>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</si>
  <si>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</si>
  <si>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</si>
  <si>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</si>
  <si>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</si>
  <si>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</si>
  <si>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</si>
  <si>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</si>
  <si>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</si>
  <si>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</si>
  <si>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</si>
  <si>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</si>
  <si>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</si>
  <si>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</si>
  <si>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</si>
  <si>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</si>
  <si>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</si>
  <si>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</si>
  <si>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</si>
  <si>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</si>
  <si>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</si>
  <si>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</si>
  <si>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</si>
  <si>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</si>
  <si>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</si>
  <si>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</si>
  <si>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</si>
  <si>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</si>
  <si>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</si>
  <si>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</si>
  <si>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</si>
  <si>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</si>
  <si>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</si>
  <si>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</si>
  <si>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</si>
  <si>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</si>
  <si>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</si>
  <si>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</si>
  <si>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</si>
  <si>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</si>
  <si>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</si>
  <si>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</si>
  <si>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</si>
  <si>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</si>
  <si>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</si>
  <si>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</si>
  <si>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</si>
  <si>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</si>
  <si>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</si>
  <si>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</si>
  <si>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</si>
  <si>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</si>
  <si>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</si>
  <si>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</si>
  <si>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</si>
  <si>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</si>
  <si>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</si>
  <si>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</si>
  <si>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</si>
  <si>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</si>
  <si>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</si>
  <si>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</si>
  <si>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</si>
  <si>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</si>
  <si>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</si>
  <si>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</si>
  <si>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</si>
  <si>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</si>
  <si>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</si>
  <si>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</si>
  <si>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</si>
  <si>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</si>
  <si>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</si>
  <si>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</si>
  <si>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</si>
  <si>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</si>
  <si>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</si>
  <si>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</si>
  <si>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</si>
  <si>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</si>
  <si>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</si>
  <si>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</si>
  <si>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</si>
  <si>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</si>
  <si>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</si>
  <si>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</si>
  <si>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</si>
  <si>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</si>
  <si>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</si>
  <si>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</si>
  <si>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</si>
  <si>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</si>
  <si>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</si>
  <si>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</si>
  <si>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</si>
  <si>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</si>
  <si>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</si>
  <si>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</si>
  <si>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</si>
  <si>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</si>
  <si>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</si>
  <si>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</si>
  <si>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</si>
  <si>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</si>
  <si>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</si>
  <si>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</si>
  <si>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</si>
  <si>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</si>
  <si>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</si>
  <si>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</si>
  <si>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</si>
  <si>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</si>
  <si>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</si>
  <si>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</si>
  <si>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</si>
  <si>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</si>
  <si>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</si>
  <si>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</si>
  <si>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</si>
  <si>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</si>
  <si>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</si>
  <si>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</si>
  <si>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</si>
  <si>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</si>
  <si>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</si>
  <si>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</si>
  <si>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</si>
  <si>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</si>
  <si>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</si>
  <si>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</si>
  <si>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</si>
  <si>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</si>
  <si>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</si>
  <si>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</si>
  <si>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</si>
  <si>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</si>
  <si>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</si>
  <si>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</si>
  <si>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</si>
  <si>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</si>
  <si>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</si>
  <si>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</si>
  <si>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</si>
  <si>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</si>
  <si>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</si>
  <si>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</si>
  <si>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</si>
  <si>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</si>
  <si>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</si>
  <si>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</si>
  <si>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</si>
  <si>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</si>
  <si>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</si>
  <si>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</si>
  <si>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</si>
  <si>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</si>
  <si>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</si>
  <si>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</si>
  <si>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</si>
  <si>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</si>
  <si>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</si>
  <si>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</si>
  <si>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</si>
  <si>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</si>
  <si>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</si>
  <si>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</si>
  <si>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</si>
  <si>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</si>
  <si>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</si>
  <si>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</si>
  <si>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</si>
  <si>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</si>
  <si>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</si>
  <si>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</si>
  <si>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</si>
  <si>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</si>
  <si>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</si>
  <si>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</si>
  <si>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</si>
  <si>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</si>
  <si>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</si>
  <si>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</si>
  <si>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</si>
  <si>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</si>
  <si>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</si>
  <si>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</si>
  <si>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</si>
  <si>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</si>
  <si>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</si>
  <si>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</si>
  <si>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</si>
  <si>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</si>
  <si>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</si>
  <si>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</si>
  <si>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</si>
  <si>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</si>
  <si>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</si>
  <si>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</si>
  <si>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</si>
  <si>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</si>
  <si>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</si>
  <si>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</si>
  <si>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</si>
  <si>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</si>
  <si>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</si>
  <si>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</si>
  <si>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</si>
  <si>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</si>
  <si>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</si>
  <si>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</si>
  <si>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</si>
  <si>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</si>
  <si>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</si>
  <si>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</si>
  <si>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</si>
  <si>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</si>
  <si>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</si>
  <si>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</si>
  <si>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</si>
  <si>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</si>
  <si>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</si>
  <si>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</si>
  <si>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</si>
  <si>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</si>
  <si>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</si>
  <si>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</si>
  <si>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</si>
  <si>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</si>
  <si>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</si>
  <si>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</si>
  <si>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</si>
  <si>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</si>
  <si>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</si>
  <si>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</si>
  <si>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</si>
  <si>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</si>
  <si>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</si>
  <si>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</si>
  <si>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</si>
  <si>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</si>
  <si>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</si>
  <si>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</si>
  <si>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</si>
  <si>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</si>
  <si>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</si>
  <si>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</si>
  <si>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</si>
  <si>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</si>
  <si>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</si>
  <si>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</si>
  <si>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</si>
  <si>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</si>
  <si>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</si>
  <si>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</si>
  <si>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</si>
  <si>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</si>
  <si>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</si>
  <si>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</si>
  <si>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</si>
  <si>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</si>
  <si>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</si>
  <si>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</si>
  <si>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</si>
  <si>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</si>
  <si>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</si>
  <si>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</si>
  <si>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</si>
  <si>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</si>
  <si>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</si>
  <si>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</si>
  <si>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</si>
  <si>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</si>
  <si>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</si>
  <si>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</si>
  <si>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</si>
  <si>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</si>
  <si>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</si>
  <si>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</si>
  <si>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</si>
  <si>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</si>
  <si>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</si>
  <si>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</si>
  <si>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</si>
  <si>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</si>
  <si>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</si>
  <si>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</si>
  <si>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</si>
  <si>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</si>
  <si>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</si>
  <si>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</si>
  <si>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</si>
  <si>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</si>
  <si>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</si>
  <si>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</si>
  <si>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</si>
  <si>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</si>
  <si>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</si>
  <si>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</si>
  <si>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</si>
  <si>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</si>
  <si>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</si>
  <si>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</si>
  <si>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</si>
  <si>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</si>
  <si>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</si>
  <si>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</si>
  <si>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</si>
  <si>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</si>
  <si>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</si>
  <si>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</si>
  <si>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</si>
  <si>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</si>
  <si>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</si>
  <si>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</si>
  <si>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</si>
  <si>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</si>
  <si>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</si>
  <si>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</si>
  <si>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</si>
  <si>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</si>
  <si>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</si>
  <si>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</si>
  <si>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</si>
  <si>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</si>
  <si>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</si>
  <si>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</si>
  <si>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</si>
  <si>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</si>
  <si>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</si>
  <si>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</si>
  <si>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</si>
  <si>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</si>
  <si>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</si>
  <si>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</si>
  <si>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</si>
  <si>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</si>
  <si>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</si>
  <si>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</si>
  <si>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</si>
  <si>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</si>
  <si>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</si>
  <si>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</si>
  <si>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</si>
  <si>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</si>
  <si>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</si>
  <si>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</si>
  <si>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</si>
  <si>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</si>
  <si>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</si>
  <si>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</si>
  <si>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</si>
  <si>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</si>
  <si>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</si>
  <si>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</si>
  <si>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</si>
  <si>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</si>
  <si>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</si>
  <si>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</si>
  <si>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</si>
  <si>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</si>
  <si>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</si>
  <si>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</si>
  <si>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</si>
  <si>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</si>
  <si>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</si>
  <si>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</si>
  <si>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</si>
  <si>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</si>
  <si>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</si>
  <si>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</si>
  <si>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</si>
  <si>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</si>
  <si>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</si>
  <si>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</si>
  <si>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</si>
  <si>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</si>
  <si>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</si>
  <si>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</si>
  <si>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</si>
  <si>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</si>
  <si>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</si>
  <si>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</si>
  <si>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</si>
  <si>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</si>
  <si>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</si>
  <si>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</si>
  <si>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</si>
  <si>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</si>
  <si>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</si>
  <si>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</si>
  <si>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</si>
  <si>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</si>
  <si>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</si>
  <si>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</si>
  <si>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</si>
  <si>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</si>
  <si>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</si>
  <si>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</si>
  <si>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</si>
  <si>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</si>
  <si>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</si>
  <si>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</si>
  <si>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</si>
  <si>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</si>
  <si>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</si>
  <si>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</si>
  <si>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</si>
  <si>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</si>
  <si>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</si>
  <si>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</si>
  <si>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</si>
  <si>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</si>
  <si>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</si>
  <si>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</si>
  <si>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</si>
  <si>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</si>
  <si>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</si>
  <si>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</si>
  <si>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</si>
  <si>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</si>
  <si>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</si>
  <si>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</si>
  <si>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</si>
  <si>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</si>
  <si>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</si>
  <si>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</si>
  <si>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</si>
  <si>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</si>
  <si>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</si>
  <si>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</si>
  <si>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</si>
  <si>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</si>
  <si>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</si>
  <si>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</si>
  <si>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</si>
  <si>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</si>
  <si>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</si>
  <si>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</si>
  <si>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</si>
  <si>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</si>
  <si>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</si>
  <si>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</si>
  <si>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</si>
  <si>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</si>
  <si>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</si>
  <si>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</si>
  <si>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</si>
  <si>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</si>
  <si>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</si>
  <si>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</si>
  <si>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</si>
  <si>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</si>
  <si>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</si>
  <si>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</si>
  <si>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</si>
  <si>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</si>
  <si>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</si>
  <si>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</si>
  <si>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</si>
  <si>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</si>
  <si>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</si>
  <si>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</si>
  <si>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</si>
  <si>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</si>
  <si>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</si>
  <si>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</si>
  <si>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</si>
  <si>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</si>
  <si>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</si>
  <si>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</si>
  <si>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</si>
  <si>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</si>
  <si>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</si>
  <si>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</si>
  <si>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</si>
  <si>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</si>
  <si>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</si>
  <si>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</si>
  <si>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</si>
  <si>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</si>
  <si>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</si>
  <si>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</si>
  <si>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</si>
  <si>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</si>
  <si>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</si>
  <si>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</si>
  <si>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</si>
  <si>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</si>
  <si>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</si>
  <si>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</si>
  <si>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</si>
  <si>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</si>
  <si>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</si>
  <si>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</si>
  <si>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</si>
  <si>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</si>
  <si>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</si>
  <si>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</si>
  <si>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</si>
  <si>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</si>
  <si>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</si>
  <si>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</si>
  <si>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</si>
  <si>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</si>
  <si>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</si>
  <si>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</si>
  <si>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</si>
  <si>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</si>
  <si>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</si>
  <si>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</si>
  <si>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</si>
  <si>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</si>
  <si>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</si>
  <si>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</si>
  <si>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</si>
  <si>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</si>
  <si>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</si>
  <si>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</si>
  <si>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</si>
  <si>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</si>
  <si>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</si>
  <si>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</si>
  <si>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</si>
  <si>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</si>
  <si>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</si>
  <si>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</si>
  <si>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</si>
  <si>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</si>
  <si>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</si>
  <si>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</si>
  <si>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</si>
  <si>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</si>
  <si>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</si>
  <si>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</si>
  <si>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</si>
  <si>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</si>
  <si>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</si>
  <si>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</si>
  <si>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</si>
  <si>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</si>
  <si>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</si>
  <si>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</si>
  <si>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</si>
  <si>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</si>
  <si>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</si>
  <si>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</si>
  <si>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</si>
  <si>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</si>
  <si>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</si>
  <si>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</si>
  <si>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</si>
  <si>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</si>
  <si>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</si>
  <si>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</si>
  <si>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</si>
  <si>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</si>
  <si>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</si>
  <si>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</si>
  <si>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</si>
  <si>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</si>
  <si>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</si>
  <si>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</si>
  <si>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</si>
  <si>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</si>
  <si>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</si>
  <si>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</si>
  <si>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</si>
  <si>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</si>
  <si>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</si>
  <si>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</si>
  <si>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</si>
  <si>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</si>
  <si>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</si>
  <si>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</si>
  <si>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</si>
  <si>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</si>
  <si>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</si>
  <si>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</si>
  <si>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</si>
  <si>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</si>
  <si>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</si>
  <si>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</si>
  <si>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</si>
  <si>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</si>
  <si>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</si>
  <si>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</si>
  <si>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</si>
  <si>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</si>
  <si>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</si>
  <si>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</si>
  <si>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</si>
  <si>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</si>
  <si>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</si>
  <si>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</si>
  <si>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</si>
  <si>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</si>
  <si>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</si>
  <si>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</si>
  <si>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</si>
  <si>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</si>
  <si>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</si>
  <si>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</si>
  <si>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</si>
  <si>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</si>
  <si>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</si>
  <si>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</si>
  <si>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</si>
  <si>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</si>
  <si>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</si>
  <si>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</si>
  <si>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</si>
  <si>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</si>
  <si>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</si>
  <si>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</si>
  <si>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</si>
  <si>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</si>
  <si>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</si>
  <si>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</si>
  <si>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</si>
  <si>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</si>
  <si>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</si>
  <si>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</si>
  <si>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</si>
  <si>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</si>
  <si>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</si>
  <si>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</si>
  <si>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</si>
  <si>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</si>
  <si>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</si>
  <si>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</si>
  <si>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</si>
  <si>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</si>
  <si>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</si>
  <si>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</si>
  <si>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</si>
  <si>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</si>
  <si>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</si>
  <si>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</si>
  <si>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</si>
  <si>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</si>
  <si>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</si>
  <si>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</si>
  <si>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</si>
  <si>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</si>
  <si>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</si>
  <si>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</si>
  <si>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</si>
  <si>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</si>
  <si>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</si>
  <si>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</si>
  <si>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</si>
  <si>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</si>
  <si>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</si>
  <si>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</si>
  <si>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</si>
  <si>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</si>
  <si>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</si>
  <si>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</si>
  <si>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</si>
  <si>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</si>
  <si>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</si>
  <si>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</si>
  <si>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</si>
  <si>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</si>
  <si>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</si>
  <si>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</si>
  <si>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</si>
  <si>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</si>
  <si>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</si>
  <si>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</si>
  <si>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</si>
  <si>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</si>
  <si>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</si>
  <si>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</si>
  <si>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</si>
  <si>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</si>
  <si>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</si>
  <si>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</si>
  <si>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</si>
  <si>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</si>
  <si>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</si>
  <si>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</si>
  <si>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</si>
  <si>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</si>
  <si>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</si>
  <si>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</si>
  <si>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</si>
  <si>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</si>
  <si>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</si>
  <si>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</si>
  <si>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</si>
  <si>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</si>
  <si>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</si>
  <si>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</si>
  <si>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</si>
  <si>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</si>
  <si>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</si>
  <si>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</si>
  <si>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</si>
  <si>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</si>
  <si>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</si>
  <si>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</si>
  <si>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</si>
  <si>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</si>
  <si>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</si>
  <si>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</si>
  <si>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</si>
  <si>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</si>
  <si>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</si>
  <si>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</si>
  <si>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</si>
  <si>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</si>
  <si>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</si>
  <si>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</si>
  <si>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</si>
  <si>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</si>
  <si>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</si>
  <si>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</si>
  <si>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</si>
  <si>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</si>
  <si>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</si>
  <si>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</si>
  <si>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</si>
  <si>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</si>
  <si>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</si>
  <si>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</si>
  <si>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</si>
  <si>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</si>
  <si>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</si>
  <si>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</si>
  <si>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</si>
  <si>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</si>
  <si>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</si>
  <si>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</si>
  <si>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</si>
  <si>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</si>
  <si>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</si>
  <si>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</si>
  <si>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</si>
  <si>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</si>
  <si>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</si>
  <si>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</si>
  <si>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</si>
  <si>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</si>
  <si>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</si>
  <si>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</si>
  <si>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</si>
  <si>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</si>
  <si>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</si>
  <si>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</si>
  <si>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</si>
  <si>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</si>
  <si>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</si>
  <si>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</si>
  <si>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</si>
  <si>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</si>
  <si>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</si>
  <si>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</si>
  <si>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</si>
  <si>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</si>
  <si>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</si>
  <si>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</si>
  <si>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</si>
  <si>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</si>
  <si>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</si>
  <si>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</si>
  <si>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</si>
  <si>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</si>
  <si>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</si>
  <si>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</si>
  <si>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</si>
  <si>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</si>
  <si>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</si>
  <si>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</si>
  <si>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</si>
  <si>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</si>
  <si>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</si>
  <si>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</si>
  <si>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</si>
  <si>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</si>
  <si>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</si>
  <si>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</si>
  <si>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</si>
  <si>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</si>
  <si>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</si>
  <si>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</si>
  <si>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</si>
  <si>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</si>
  <si>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</si>
  <si>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</si>
  <si>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</si>
  <si>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</si>
  <si>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</si>
  <si>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</si>
  <si>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</si>
  <si>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</si>
  <si>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</si>
  <si>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</si>
  <si>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</si>
  <si>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</si>
  <si>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</si>
  <si>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</si>
  <si>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</si>
  <si>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</si>
  <si>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</si>
  <si>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</si>
  <si>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</si>
  <si>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</si>
  <si>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</si>
  <si>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</si>
  <si>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</si>
  <si>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</si>
  <si>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</si>
  <si>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</si>
  <si>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</si>
  <si>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</si>
  <si>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</si>
  <si>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</si>
  <si>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</si>
  <si>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</si>
  <si>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</si>
  <si>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</si>
  <si>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</si>
  <si>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</si>
  <si>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</si>
  <si>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</si>
  <si>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</si>
  <si>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</si>
  <si>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</si>
  <si>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</si>
  <si>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</si>
  <si>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</si>
  <si>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</si>
  <si>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</si>
  <si>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</si>
  <si>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</si>
  <si>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</si>
  <si>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</si>
  <si>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</si>
  <si>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</si>
  <si>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</si>
  <si>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</si>
  <si>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</si>
  <si>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</si>
  <si>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</si>
  <si>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</si>
  <si>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</si>
  <si>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</si>
  <si>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</si>
  <si>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</si>
  <si>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</si>
  <si>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</si>
  <si>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</si>
  <si>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</si>
  <si>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</si>
  <si>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</si>
  <si>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</si>
  <si>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</si>
  <si>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</si>
  <si>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</si>
  <si>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</si>
  <si>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</si>
  <si>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</si>
  <si>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</si>
  <si>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</si>
  <si>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</si>
  <si>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</si>
  <si>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</si>
  <si>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</si>
  <si>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</si>
  <si>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</si>
  <si>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</si>
  <si>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</si>
  <si>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</si>
  <si>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</si>
  <si>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</si>
  <si>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</si>
  <si>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</si>
  <si>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</si>
  <si>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</si>
  <si>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</si>
  <si>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</si>
  <si>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</si>
  <si>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</si>
  <si>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</si>
  <si>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</si>
  <si>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</si>
  <si>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</si>
  <si>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</si>
  <si>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</si>
  <si>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</si>
  <si>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</si>
  <si>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</si>
  <si>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</si>
  <si>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</si>
  <si>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</si>
  <si>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</si>
  <si>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</si>
  <si>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</si>
  <si>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</si>
  <si>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</si>
  <si>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</si>
  <si>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</si>
  <si>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</si>
  <si>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</si>
  <si>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</si>
  <si>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</si>
  <si>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</si>
  <si>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</si>
  <si>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</si>
  <si>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</si>
  <si>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</si>
  <si>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</si>
  <si>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</si>
  <si>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</si>
  <si>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</si>
  <si>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</si>
  <si>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</si>
  <si>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</si>
  <si>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</si>
  <si>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</si>
  <si>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</si>
  <si>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</si>
  <si>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</si>
  <si>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</si>
  <si>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</si>
  <si>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</si>
  <si>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</si>
  <si>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</si>
  <si>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</si>
  <si>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</si>
  <si>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</si>
  <si>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</si>
  <si>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</si>
  <si>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</si>
  <si>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</si>
  <si>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</si>
  <si>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</si>
  <si>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</si>
  <si>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</si>
  <si>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</si>
  <si>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</si>
  <si>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</si>
  <si>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</si>
  <si>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</si>
  <si>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</si>
  <si>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</si>
  <si>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</si>
  <si>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</si>
  <si>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</si>
  <si>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</si>
  <si>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</si>
  <si>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</si>
  <si>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</si>
  <si>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</si>
  <si>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</si>
  <si>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</si>
  <si>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</si>
  <si>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</si>
  <si>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</si>
  <si>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</si>
  <si>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</si>
  <si>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</si>
  <si>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</si>
  <si>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</si>
  <si>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</si>
  <si>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</si>
  <si>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</si>
  <si>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</si>
  <si>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</si>
  <si>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</si>
  <si>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</si>
  <si>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</si>
  <si>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</si>
  <si>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</si>
  <si>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</si>
  <si>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</si>
  <si>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</si>
  <si>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</si>
  <si>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</si>
  <si>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</si>
  <si>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</si>
  <si>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</si>
  <si>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</si>
  <si>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</si>
  <si>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</si>
  <si>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</si>
  <si>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</si>
  <si>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</si>
  <si>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</si>
  <si>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</si>
  <si>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</si>
  <si>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</si>
  <si>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</si>
  <si>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</si>
  <si>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</si>
  <si>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</si>
  <si>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</si>
  <si>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</si>
  <si>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</si>
  <si>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</si>
  <si>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</si>
  <si>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</si>
  <si>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</si>
  <si>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</si>
  <si>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</si>
  <si>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</si>
  <si>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</si>
  <si>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</si>
  <si>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</si>
  <si>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</si>
  <si>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</si>
  <si>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</si>
  <si>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</si>
  <si>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</si>
  <si>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</si>
  <si>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</si>
  <si>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</si>
  <si>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</si>
  <si>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</si>
  <si>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</si>
  <si>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</si>
  <si>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</si>
  <si>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</si>
  <si>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</si>
  <si>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</si>
  <si>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</si>
  <si>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</si>
  <si>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</si>
  <si>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</si>
  <si>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</si>
  <si>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</si>
  <si>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</si>
  <si>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</si>
  <si>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</si>
  <si>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</si>
  <si>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</si>
  <si>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</si>
  <si>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</si>
  <si>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</si>
  <si>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</si>
  <si>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</si>
  <si>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</si>
  <si>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</si>
  <si>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</si>
  <si>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</si>
  <si>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</si>
  <si>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</si>
  <si>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</si>
  <si>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</si>
  <si>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</si>
  <si>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</si>
  <si>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</si>
  <si>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</si>
  <si>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</si>
  <si>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</si>
  <si>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</si>
  <si>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</si>
  <si>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</si>
  <si>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</si>
  <si>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</si>
  <si>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</si>
  <si>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</si>
  <si>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</si>
  <si>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</si>
  <si>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</si>
  <si>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</si>
  <si>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</si>
  <si>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</si>
  <si>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</si>
  <si>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</si>
  <si>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</si>
  <si>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</si>
  <si>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</si>
  <si>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</si>
  <si>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</si>
  <si>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</si>
  <si>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</si>
  <si>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</si>
  <si>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</si>
  <si>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</si>
  <si>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</si>
  <si>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</si>
  <si>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</si>
  <si>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</si>
  <si>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</si>
  <si>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</si>
  <si>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</si>
  <si>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</si>
  <si>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</si>
  <si>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</si>
  <si>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</si>
  <si>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</si>
  <si>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</si>
  <si>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</si>
  <si>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</si>
  <si>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</si>
  <si>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</si>
  <si>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</si>
  <si>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</si>
  <si>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</si>
  <si>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</si>
  <si>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</si>
  <si>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</si>
  <si>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</si>
  <si>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</si>
  <si>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</si>
  <si>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</si>
  <si>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</si>
  <si>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</si>
  <si>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</si>
  <si>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</si>
  <si>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</si>
  <si>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</si>
  <si>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</si>
  <si>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</si>
  <si>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</si>
  <si>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</si>
  <si>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</si>
  <si>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</si>
  <si>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</si>
  <si>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</si>
  <si>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</si>
  <si>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</si>
  <si>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</si>
  <si>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</si>
  <si>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</si>
  <si>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</si>
  <si>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</si>
  <si>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</si>
  <si>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</si>
  <si>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</si>
  <si>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</si>
  <si>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</si>
  <si>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</si>
  <si>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</si>
  <si>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</si>
  <si>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</si>
  <si>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</si>
  <si>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</si>
  <si>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</si>
  <si>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</si>
  <si>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</si>
  <si>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</si>
  <si>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</si>
  <si>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</si>
  <si>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</si>
  <si>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</si>
  <si>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</si>
  <si>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</si>
  <si>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</si>
  <si>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</si>
  <si>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</si>
  <si>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</si>
  <si>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</si>
  <si>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</si>
  <si>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</si>
  <si>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</si>
  <si>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</si>
  <si>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</si>
  <si>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</si>
  <si>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</si>
  <si>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</si>
  <si>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</si>
  <si>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</si>
  <si>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</si>
  <si>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</si>
  <si>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</si>
  <si>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</si>
  <si>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</si>
  <si>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</si>
  <si>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</si>
  <si>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</si>
  <si>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</si>
  <si>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</si>
  <si>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</si>
  <si>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</si>
  <si>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</si>
  <si>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</si>
  <si>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</si>
  <si>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</si>
  <si>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</si>
  <si>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</si>
  <si>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</si>
  <si>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</si>
  <si>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</si>
  <si>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</si>
  <si>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</si>
  <si>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</si>
  <si>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</si>
  <si>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</si>
  <si>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</si>
  <si>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</si>
  <si>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</si>
  <si>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</si>
  <si>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</si>
  <si>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</si>
  <si>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</si>
  <si>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</si>
  <si>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</si>
  <si>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</si>
  <si>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</si>
  <si>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</si>
  <si>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</si>
  <si>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</si>
  <si>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</si>
  <si>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</si>
  <si>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</si>
  <si>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</si>
  <si>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</si>
  <si>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</si>
  <si>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</si>
  <si>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</si>
  <si>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</si>
  <si>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</si>
  <si>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</si>
  <si>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</si>
  <si>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</si>
  <si>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</si>
  <si>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</si>
  <si>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</si>
  <si>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</si>
  <si>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</si>
  <si>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</si>
  <si>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</si>
  <si>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</si>
  <si>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</si>
  <si>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</si>
  <si>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</si>
  <si>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</si>
  <si>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</si>
  <si>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</si>
  <si>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</si>
  <si>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</si>
  <si>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</si>
  <si>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</si>
  <si>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</si>
  <si>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</si>
  <si>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</si>
  <si>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</si>
  <si>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</si>
  <si>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</si>
  <si>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</si>
  <si>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</si>
  <si>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</si>
  <si>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</si>
  <si>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</si>
  <si>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</si>
  <si>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</si>
  <si>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</si>
  <si>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</si>
  <si>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</si>
  <si>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</si>
  <si>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</si>
  <si>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</si>
  <si>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</si>
  <si>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</si>
  <si>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</si>
  <si>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</si>
  <si>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</si>
  <si>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</si>
  <si>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</si>
  <si>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</si>
  <si>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</si>
  <si>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</si>
  <si>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</si>
  <si>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</si>
  <si>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</si>
  <si>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</si>
  <si>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</si>
  <si>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</si>
  <si>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</si>
  <si>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</si>
  <si>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</si>
  <si>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</si>
  <si>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</si>
  <si>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</si>
  <si>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</si>
  <si>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</si>
  <si>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</si>
  <si>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</si>
  <si>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</si>
  <si>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</si>
  <si>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</si>
  <si>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</si>
  <si>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</si>
  <si>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</si>
  <si>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</si>
  <si>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</si>
  <si>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</si>
  <si>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</si>
  <si>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</si>
  <si>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</si>
  <si>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</si>
  <si>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</si>
  <si>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</si>
  <si>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</si>
  <si>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</si>
  <si>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</si>
  <si>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</si>
  <si>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</si>
  <si>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</si>
  <si>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</si>
  <si>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</si>
  <si>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</si>
  <si>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</si>
  <si>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</si>
  <si>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</si>
  <si>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</si>
  <si>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</si>
  <si>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</si>
  <si>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</si>
  <si>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</si>
  <si>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</si>
  <si>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</si>
  <si>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</si>
  <si>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</si>
  <si>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</si>
  <si>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</si>
  <si>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</si>
  <si>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</si>
  <si>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</si>
  <si>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</si>
  <si>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</si>
  <si>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</si>
  <si>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</si>
  <si>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</si>
  <si>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</si>
  <si>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</si>
  <si>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</si>
  <si>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</si>
  <si>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</si>
  <si>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</si>
  <si>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</si>
  <si>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</si>
  <si>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</si>
  <si>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</si>
  <si>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</si>
  <si>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</si>
  <si>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</si>
  <si>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</si>
  <si>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</si>
  <si>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</si>
  <si>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</si>
  <si>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</si>
  <si>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</si>
  <si>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</si>
  <si>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</si>
  <si>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</si>
  <si>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</si>
  <si>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</si>
  <si>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</si>
  <si>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</si>
  <si>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</si>
  <si>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</si>
  <si>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</si>
  <si>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</si>
  <si>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</si>
  <si>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</si>
  <si>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</si>
  <si>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</si>
  <si>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</si>
  <si>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</si>
  <si>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</si>
  <si>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</si>
  <si>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</si>
  <si>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</si>
  <si>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</si>
  <si>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</si>
  <si>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</si>
  <si>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</si>
  <si>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</si>
  <si>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</si>
  <si>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</si>
  <si>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</si>
  <si>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</si>
  <si>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</si>
  <si>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</si>
  <si>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</si>
  <si>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</si>
  <si>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</si>
  <si>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</si>
  <si>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</si>
  <si>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</si>
  <si>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</si>
  <si>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</si>
  <si>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</si>
  <si>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</si>
  <si>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</si>
  <si>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</si>
  <si>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</si>
  <si>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</si>
  <si>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</si>
  <si>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</si>
  <si>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</si>
  <si>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</si>
  <si>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</si>
  <si>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</si>
  <si>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</si>
  <si>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</si>
  <si>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</si>
  <si>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</si>
  <si>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</si>
  <si>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</si>
  <si>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</si>
  <si>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</si>
  <si>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</si>
  <si>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</si>
  <si>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</si>
  <si>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</si>
  <si>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</si>
  <si>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</si>
  <si>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</si>
  <si>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</si>
  <si>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</si>
  <si>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</si>
  <si>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</si>
  <si>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</si>
  <si>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</si>
  <si>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</si>
  <si>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</si>
  <si>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</si>
  <si>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</si>
  <si>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</si>
  <si>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</si>
  <si>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</si>
  <si>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</si>
  <si>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</si>
  <si>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</si>
  <si>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</si>
  <si>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</si>
  <si>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</si>
  <si>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</si>
  <si>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</si>
  <si>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</si>
  <si>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</si>
  <si>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</si>
  <si>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</si>
  <si>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</si>
  <si>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</si>
  <si>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</si>
  <si>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</si>
  <si>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</si>
  <si>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</si>
  <si>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</si>
  <si>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</si>
  <si>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</si>
  <si>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</si>
  <si>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</si>
  <si>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</si>
  <si>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</si>
  <si>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</si>
  <si>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</si>
  <si>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</si>
  <si>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</si>
  <si>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</si>
  <si>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</si>
  <si>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</si>
  <si>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</si>
  <si>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</si>
  <si>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</si>
  <si>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</si>
  <si>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</si>
  <si>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</si>
  <si>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</si>
  <si>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</si>
  <si>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</si>
  <si>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</si>
  <si>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</si>
  <si>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</si>
  <si>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</si>
  <si>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</si>
  <si>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</si>
  <si>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</si>
  <si>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</si>
  <si>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</si>
  <si>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</si>
  <si>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</si>
  <si>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</si>
  <si>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</si>
  <si>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</si>
  <si>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</si>
  <si>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</si>
  <si>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</si>
  <si>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</si>
  <si>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</si>
  <si>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</si>
  <si>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</si>
  <si>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</si>
  <si>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</si>
  <si>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</si>
  <si>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</si>
  <si>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</si>
  <si>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</si>
  <si>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</si>
  <si>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</si>
  <si>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</si>
  <si>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</si>
  <si>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</si>
  <si>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</si>
  <si>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</si>
  <si>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</si>
  <si>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</si>
  <si>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</si>
  <si>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</si>
  <si>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</si>
  <si>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</si>
  <si>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</si>
  <si>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</si>
  <si>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</si>
  <si>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</si>
  <si>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</si>
  <si>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</si>
  <si>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</si>
  <si>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</si>
  <si>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</si>
  <si>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</si>
  <si>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</si>
  <si>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</si>
  <si>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</si>
  <si>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</si>
  <si>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</si>
  <si>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</si>
  <si>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</si>
  <si>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</si>
  <si>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</si>
  <si>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</si>
  <si>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</si>
  <si>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</si>
  <si>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</si>
  <si>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</si>
  <si>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</si>
  <si>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</si>
  <si>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</si>
  <si>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</si>
  <si>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</si>
  <si>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</si>
  <si>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</si>
  <si>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</si>
  <si>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</si>
  <si>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</si>
  <si>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</si>
  <si>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</si>
  <si>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</si>
  <si>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</si>
  <si>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</si>
  <si>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</si>
  <si>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</si>
  <si>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</si>
  <si>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</si>
  <si>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</si>
  <si>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</si>
  <si>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</si>
  <si>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</si>
  <si>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</si>
  <si>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</si>
  <si>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</si>
  <si>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</si>
  <si>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</si>
  <si>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</si>
  <si>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</si>
  <si>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</si>
  <si>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</si>
  <si>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</si>
  <si>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</si>
  <si>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</si>
  <si>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</si>
  <si>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</si>
  <si>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</si>
  <si>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</si>
  <si>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</si>
  <si>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</si>
  <si>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</si>
  <si>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</si>
  <si>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</si>
  <si>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</si>
  <si>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</si>
  <si>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</si>
  <si>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</si>
  <si>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</si>
  <si>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</si>
  <si>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</si>
  <si>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</si>
  <si>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</si>
  <si>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</si>
  <si>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</si>
  <si>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</si>
  <si>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</si>
  <si>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</si>
  <si>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</si>
  <si>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</si>
  <si>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</si>
  <si>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</si>
  <si>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</si>
  <si>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</si>
  <si>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</si>
  <si>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</si>
  <si>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</si>
  <si>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</si>
  <si>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</si>
  <si>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</si>
  <si>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</si>
  <si>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</si>
  <si>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</si>
  <si>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</si>
  <si>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</si>
  <si>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</si>
  <si>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</si>
  <si>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</si>
  <si>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</si>
  <si>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</si>
  <si>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</si>
  <si>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</si>
  <si>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</si>
  <si>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</si>
  <si>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</si>
  <si>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</si>
  <si>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</si>
  <si>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</si>
  <si>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</si>
  <si>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</si>
  <si>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</si>
  <si>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</si>
  <si>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</si>
  <si>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</si>
  <si>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</si>
  <si>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</si>
  <si>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</si>
  <si>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</si>
  <si>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</si>
  <si>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</si>
  <si>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</si>
  <si>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</si>
  <si>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</si>
  <si>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</si>
  <si>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</si>
  <si>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</si>
  <si>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</si>
  <si>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</si>
  <si>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</si>
  <si>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</si>
  <si>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</si>
  <si>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</si>
  <si>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</si>
  <si>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</si>
  <si>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</si>
  <si>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</si>
  <si>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</si>
  <si>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</si>
  <si>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</si>
  <si>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</si>
  <si>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</si>
  <si>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</si>
  <si>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</si>
  <si>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</si>
  <si>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</si>
  <si>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</si>
  <si>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</si>
  <si>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</si>
  <si>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</si>
  <si>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</si>
  <si>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</si>
  <si>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</si>
  <si>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</si>
  <si>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</si>
  <si>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</si>
  <si>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</si>
  <si>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</si>
  <si>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</si>
  <si>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</si>
  <si>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</si>
  <si>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</si>
  <si>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</si>
  <si>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</si>
  <si>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</si>
  <si>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</si>
  <si>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</si>
  <si>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</si>
  <si>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</si>
  <si>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</si>
  <si>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</si>
  <si>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</si>
  <si>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</si>
  <si>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</si>
  <si>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</si>
  <si>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</si>
  <si>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</si>
  <si>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</si>
  <si>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</si>
  <si>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</si>
  <si>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</si>
  <si>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</si>
  <si>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</si>
  <si>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</si>
  <si>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</si>
  <si>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</si>
  <si>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</si>
  <si>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</si>
  <si>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</si>
  <si>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</si>
  <si>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</si>
  <si>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</si>
  <si>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</si>
  <si>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</si>
  <si>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</si>
  <si>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</si>
  <si>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</si>
  <si>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</si>
  <si>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</si>
  <si>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</si>
  <si>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</si>
  <si>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</si>
  <si>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</si>
  <si>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</si>
  <si>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</si>
  <si>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</si>
  <si>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</si>
  <si>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</si>
  <si>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</si>
  <si>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</si>
  <si>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</si>
  <si>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</si>
  <si>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</si>
  <si>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</si>
  <si>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</si>
  <si>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</si>
  <si>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</si>
  <si>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</si>
  <si>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</si>
  <si>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</si>
  <si>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</si>
  <si>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</si>
  <si>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</si>
  <si>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</si>
  <si>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</si>
  <si>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</si>
  <si>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</si>
  <si>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</si>
  <si>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</si>
  <si>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</si>
  <si>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</si>
  <si>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</si>
  <si>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</si>
  <si>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</si>
  <si>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</si>
  <si>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</si>
  <si>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</si>
  <si>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</si>
  <si>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</si>
  <si>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</si>
  <si>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</si>
  <si>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</si>
  <si>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</si>
  <si>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</si>
  <si>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</si>
  <si>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</si>
  <si>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</si>
  <si>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</si>
  <si>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</si>
  <si>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</si>
  <si>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</si>
  <si>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</si>
  <si>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</si>
  <si>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</si>
  <si>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</si>
  <si>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</si>
  <si>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</si>
  <si>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</si>
  <si>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</si>
  <si>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</si>
  <si>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</si>
  <si>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</si>
  <si>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</si>
  <si>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</si>
  <si>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</si>
  <si>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</si>
  <si>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</si>
  <si>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</si>
  <si>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</si>
  <si>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</si>
  <si>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</si>
  <si>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</si>
  <si>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</si>
  <si>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</si>
  <si>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</si>
  <si>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</si>
  <si>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</si>
  <si>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</si>
  <si>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</si>
  <si>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</si>
  <si>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</si>
  <si>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</si>
  <si>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</si>
  <si>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</si>
  <si>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</si>
  <si>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</si>
  <si>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</si>
  <si>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</si>
  <si>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</si>
  <si>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</si>
  <si>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</si>
  <si>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</si>
  <si>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</si>
  <si>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</si>
  <si>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</si>
  <si>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</si>
  <si>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</si>
  <si>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</si>
  <si>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</si>
  <si>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</si>
  <si>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</si>
  <si>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</si>
  <si>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</si>
  <si>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</si>
  <si>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</si>
  <si>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</si>
  <si>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</si>
  <si>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</si>
  <si>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</si>
  <si>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</si>
  <si>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</si>
  <si>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</si>
  <si>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</si>
  <si>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</si>
  <si>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</si>
  <si>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</si>
  <si>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</si>
  <si>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</si>
  <si>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</si>
  <si>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</si>
  <si>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</si>
  <si>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</si>
  <si>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</si>
  <si>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</si>
  <si>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</si>
  <si>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</si>
  <si>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</si>
  <si>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</si>
  <si>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</si>
  <si>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</si>
  <si>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</si>
  <si>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</si>
  <si>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</si>
  <si>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</si>
  <si>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</si>
  <si>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</si>
  <si>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</si>
  <si>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</si>
  <si>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</si>
  <si>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</si>
  <si>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</si>
  <si>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</si>
  <si>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</si>
  <si>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</si>
  <si>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</si>
  <si>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</si>
  <si>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</si>
  <si>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</si>
  <si>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</si>
  <si>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</si>
  <si>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</si>
  <si>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</si>
  <si>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</si>
  <si>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</si>
  <si>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</si>
  <si>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</si>
  <si>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</si>
  <si>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</si>
  <si>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</si>
  <si>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</si>
  <si>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</si>
  <si>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</si>
  <si>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</si>
  <si>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</si>
  <si>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</si>
  <si>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</si>
  <si>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</si>
  <si>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</si>
  <si>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</si>
  <si>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</si>
  <si>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</si>
  <si>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</si>
  <si>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</si>
  <si>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</si>
  <si>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</si>
  <si>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</si>
  <si>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</si>
  <si>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</si>
  <si>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</si>
  <si>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</si>
  <si>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</si>
  <si>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</si>
  <si>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</si>
  <si>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</si>
  <si>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</si>
  <si>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</si>
  <si>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</si>
  <si>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</si>
  <si>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</si>
  <si>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</si>
  <si>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</si>
  <si>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</si>
  <si>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</si>
  <si>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</si>
  <si>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</si>
  <si>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</si>
  <si>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</si>
  <si>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</si>
  <si>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</si>
  <si>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</si>
  <si>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</si>
  <si>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</si>
  <si>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</si>
  <si>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</si>
  <si>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</si>
  <si>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</si>
  <si>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</si>
  <si>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</si>
  <si>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</si>
  <si>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</si>
  <si>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</si>
  <si>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</si>
  <si>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</si>
  <si>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</si>
  <si>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</si>
  <si>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</si>
  <si>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</si>
  <si>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</si>
  <si>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</si>
  <si>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</si>
  <si>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</si>
  <si>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</si>
  <si>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</si>
  <si>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</si>
  <si>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</si>
  <si>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</si>
  <si>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</si>
  <si>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</si>
  <si>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</si>
  <si>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</si>
  <si>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</si>
  <si>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</si>
  <si>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</si>
  <si>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</si>
  <si>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</si>
  <si>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</si>
  <si>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</si>
  <si>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</si>
  <si>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</si>
  <si>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</si>
  <si>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</si>
  <si>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</si>
  <si>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</si>
  <si>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</si>
  <si>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</si>
  <si>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</si>
  <si>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</si>
  <si>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</si>
  <si>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</si>
  <si>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</si>
  <si>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</si>
  <si>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</si>
  <si>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</si>
  <si>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</si>
  <si>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</si>
  <si>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</si>
  <si>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</si>
  <si>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</si>
  <si>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</si>
  <si>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</si>
  <si>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</si>
  <si>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</si>
  <si>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</si>
  <si>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</si>
  <si>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</si>
  <si>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</si>
  <si>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</si>
  <si>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</si>
  <si>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</si>
  <si>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</si>
  <si>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</si>
  <si>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</si>
  <si>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</si>
  <si>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</si>
  <si>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</si>
  <si>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</si>
  <si>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</si>
  <si>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</si>
  <si>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</si>
  <si>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</si>
  <si>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</si>
  <si>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</si>
  <si>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</si>
  <si>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</si>
  <si>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</si>
  <si>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</si>
  <si>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</si>
  <si>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</si>
  <si>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</si>
  <si>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</si>
  <si>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</si>
  <si>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</si>
  <si>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</si>
  <si>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</si>
  <si>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</si>
  <si>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</si>
  <si>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</si>
  <si>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</si>
  <si>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</si>
  <si>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</si>
  <si>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</si>
  <si>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</si>
  <si>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</si>
  <si>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</si>
  <si>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</si>
  <si>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</si>
  <si>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</si>
  <si>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</si>
  <si>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</si>
  <si>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</si>
  <si>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</si>
  <si>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</si>
  <si>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</si>
  <si>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</si>
  <si>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</si>
  <si>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</si>
  <si>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</si>
  <si>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</si>
  <si>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</si>
  <si>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</si>
  <si>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</si>
  <si>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</si>
  <si>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</si>
  <si>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</si>
  <si>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</si>
  <si>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</si>
  <si>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</si>
  <si>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</si>
  <si>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</si>
  <si>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</si>
  <si>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</si>
  <si>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</si>
  <si>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</si>
  <si>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</si>
  <si>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</si>
  <si>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</si>
  <si>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</si>
  <si>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</si>
  <si>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</si>
  <si>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</si>
  <si>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</si>
  <si>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</si>
  <si>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</si>
  <si>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</si>
  <si>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</si>
  <si>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</si>
  <si>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</si>
  <si>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</si>
  <si>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</si>
  <si>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</si>
  <si>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</si>
  <si>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</si>
  <si>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</si>
  <si>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</si>
  <si>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</si>
  <si>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</si>
  <si>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</si>
  <si>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</si>
  <si>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</si>
  <si>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</si>
  <si>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</si>
  <si>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</si>
  <si>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</si>
  <si>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</si>
  <si>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</si>
  <si>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</si>
  <si>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</si>
  <si>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</si>
  <si>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</si>
  <si>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</si>
  <si>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</si>
  <si>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</si>
  <si>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</si>
  <si>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</si>
  <si>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</si>
  <si>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</si>
  <si>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</si>
  <si>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</si>
  <si>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</si>
  <si>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</si>
  <si>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</si>
  <si>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</si>
  <si>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</si>
  <si>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</si>
  <si>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</si>
  <si>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</si>
  <si>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</si>
  <si>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</si>
  <si>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</si>
  <si>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</si>
  <si>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</si>
  <si>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</si>
  <si>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</si>
  <si>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</si>
  <si>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</si>
  <si>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</si>
  <si>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</si>
  <si>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</si>
  <si>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</si>
  <si>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</si>
  <si>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</si>
  <si>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</si>
  <si>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</si>
  <si>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</si>
  <si>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</si>
  <si>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</si>
  <si>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</si>
  <si>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</si>
  <si>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</si>
  <si>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</si>
  <si>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</si>
  <si>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</si>
  <si>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</si>
  <si>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</si>
  <si>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</si>
  <si>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</si>
  <si>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</si>
  <si>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</si>
  <si>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</si>
  <si>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</si>
  <si>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</si>
  <si>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</si>
  <si>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</si>
  <si>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</si>
  <si>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</si>
  <si>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</si>
  <si>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</si>
  <si>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</si>
  <si>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</si>
  <si>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</si>
  <si>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</si>
  <si>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</si>
  <si>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</si>
  <si>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</si>
  <si>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</si>
  <si>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</si>
  <si>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</si>
  <si>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</si>
  <si>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</si>
  <si>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</si>
  <si>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</si>
  <si>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</si>
  <si>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</si>
  <si>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</si>
  <si>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</si>
  <si>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</si>
  <si>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</si>
  <si>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</si>
  <si>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</si>
  <si>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</si>
  <si>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</si>
  <si>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</si>
  <si>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</si>
  <si>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</si>
  <si>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</si>
  <si>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</si>
  <si>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</si>
  <si>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</si>
  <si>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</si>
  <si>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</si>
  <si>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</si>
  <si>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</si>
  <si>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</si>
  <si>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</si>
  <si>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</si>
  <si>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</si>
  <si>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</si>
  <si>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</si>
  <si>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</si>
  <si>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</si>
  <si>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</si>
  <si>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</si>
  <si>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</si>
  <si>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</si>
  <si>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</si>
  <si>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</si>
  <si>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</si>
  <si>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</si>
  <si>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</si>
  <si>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</si>
  <si>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</si>
  <si>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</si>
  <si>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</si>
  <si>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</si>
  <si>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</si>
  <si>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</si>
  <si>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</si>
  <si>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</si>
  <si>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</si>
  <si>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</si>
  <si>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</si>
  <si>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</si>
  <si>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</si>
  <si>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</si>
  <si>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</si>
  <si>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</si>
  <si>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</si>
  <si>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</si>
  <si>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</si>
  <si>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</si>
  <si>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</si>
  <si>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</si>
  <si>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</si>
  <si>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</si>
  <si>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</si>
  <si>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</si>
  <si>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</si>
  <si>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</si>
  <si>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</si>
  <si>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</si>
  <si>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</si>
  <si>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</si>
  <si>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</si>
  <si>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</si>
  <si>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</si>
  <si>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</si>
  <si>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</si>
  <si>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</si>
  <si>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</si>
  <si>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</si>
  <si>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</si>
  <si>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</si>
  <si>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</si>
  <si>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</si>
  <si>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</si>
  <si>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</si>
  <si>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</si>
  <si>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</si>
  <si>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</si>
  <si>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</si>
  <si>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</si>
  <si>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</si>
  <si>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</si>
  <si>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</si>
  <si>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</si>
  <si>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</si>
  <si>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</si>
  <si>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</si>
  <si>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</si>
  <si>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</si>
  <si>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</si>
  <si>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</si>
  <si>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</si>
  <si>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</si>
  <si>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</si>
  <si>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</si>
  <si>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</si>
  <si>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</si>
  <si>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</si>
  <si>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</si>
  <si>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</si>
  <si>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</si>
  <si>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</si>
  <si>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</si>
  <si>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</si>
  <si>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</si>
  <si>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</si>
  <si>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</si>
  <si>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</si>
  <si>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</si>
  <si>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</si>
  <si>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</si>
  <si>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</si>
  <si>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</si>
  <si>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</si>
  <si>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</si>
  <si>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</si>
  <si>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</si>
  <si>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</si>
  <si>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</si>
  <si>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</si>
  <si>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</si>
  <si>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</si>
  <si>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</si>
  <si>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</si>
  <si>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</si>
  <si>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</si>
  <si>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</si>
  <si>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</si>
  <si>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</si>
  <si>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</si>
  <si>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</si>
  <si>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</si>
  <si>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</si>
  <si>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</si>
  <si>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</si>
  <si>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</si>
  <si>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</si>
  <si>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</si>
  <si>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</si>
  <si>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</si>
  <si>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</si>
  <si>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</si>
  <si>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</si>
  <si>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</si>
  <si>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</si>
  <si>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</si>
  <si>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</si>
  <si>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</si>
  <si>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</si>
  <si>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</si>
  <si>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</si>
  <si>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</si>
  <si>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</si>
  <si>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</si>
  <si>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</si>
  <si>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</si>
  <si>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</si>
  <si>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</si>
  <si>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</si>
  <si>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</si>
  <si>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</si>
  <si>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</si>
  <si>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</si>
  <si>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</si>
  <si>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</si>
  <si>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</si>
  <si>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</si>
  <si>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</si>
  <si>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</si>
  <si>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</si>
  <si>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</si>
  <si>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</si>
  <si>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</si>
  <si>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</si>
  <si>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</si>
  <si>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</si>
  <si>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</si>
  <si>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</si>
  <si>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</si>
  <si>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</si>
  <si>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</si>
  <si>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</si>
  <si>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</si>
  <si>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</si>
  <si>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</si>
  <si>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</si>
  <si>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</si>
  <si>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</si>
  <si>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</si>
  <si>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</si>
  <si>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</si>
  <si>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</si>
  <si>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</si>
  <si>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</si>
  <si>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</si>
  <si>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</si>
  <si>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</si>
  <si>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</si>
  <si>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</si>
  <si>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</si>
  <si>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</si>
  <si>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</si>
  <si>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</si>
  <si>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</si>
  <si>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</si>
  <si>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</si>
  <si>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</si>
  <si>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</si>
  <si>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</si>
  <si>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</si>
  <si>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</si>
  <si>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</si>
  <si>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</si>
  <si>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</si>
  <si>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</si>
  <si>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</si>
  <si>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</si>
  <si>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</si>
  <si>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</si>
  <si>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</si>
  <si>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</si>
  <si>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</si>
  <si>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</si>
  <si>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</si>
  <si>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</si>
  <si>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</si>
  <si>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</si>
  <si>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</si>
  <si>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</si>
  <si>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</si>
  <si>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</si>
  <si>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</si>
  <si>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</si>
  <si>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</si>
  <si>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</si>
  <si>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</si>
  <si>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</si>
  <si>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</si>
  <si>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</si>
  <si>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</si>
  <si>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</si>
  <si>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</si>
  <si>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</si>
  <si>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</si>
  <si>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</si>
  <si>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</si>
  <si>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</si>
  <si>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</si>
  <si>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</si>
  <si>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</si>
  <si>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</si>
  <si>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</si>
  <si>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</si>
  <si>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</si>
  <si>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</si>
  <si>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</si>
  <si>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</si>
  <si>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</si>
  <si>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</si>
  <si>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</si>
  <si>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</si>
  <si>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</si>
  <si>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</si>
  <si>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</si>
  <si>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</si>
  <si>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</si>
  <si>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</si>
  <si>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</si>
  <si>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</si>
  <si>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</si>
  <si>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</si>
  <si>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</si>
  <si>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</si>
  <si>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</si>
  <si>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</si>
  <si>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</si>
  <si>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</si>
  <si>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</si>
  <si>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</si>
  <si>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</si>
  <si>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</si>
  <si>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</si>
  <si>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</si>
  <si>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</si>
  <si>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</si>
  <si>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</si>
  <si>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</si>
  <si>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</si>
  <si>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</si>
  <si>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</si>
  <si>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</si>
  <si>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</si>
  <si>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</si>
  <si>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</si>
  <si>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</si>
  <si>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</si>
  <si>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</si>
  <si>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</si>
  <si>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</si>
  <si>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</si>
  <si>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</si>
  <si>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</si>
  <si>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</si>
  <si>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</si>
  <si>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</si>
  <si>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</si>
  <si>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</si>
  <si>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</si>
  <si>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</si>
  <si>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</si>
  <si>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</si>
  <si>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</si>
  <si>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</si>
  <si>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</si>
  <si>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</si>
  <si>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</si>
  <si>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</si>
  <si>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</si>
  <si>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</si>
  <si>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</si>
  <si>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</si>
  <si>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</si>
  <si>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</si>
  <si>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</si>
  <si>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</si>
  <si>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</si>
  <si>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</si>
  <si>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</si>
  <si>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</si>
  <si>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</si>
  <si>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</si>
  <si>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</si>
  <si>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</si>
  <si>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</si>
  <si>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</si>
  <si>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</si>
  <si>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</si>
  <si>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</si>
  <si>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</si>
  <si>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</si>
  <si>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</si>
  <si>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</si>
  <si>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</si>
  <si>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</si>
  <si>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</si>
  <si>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</si>
  <si>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</si>
  <si>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</si>
  <si>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</si>
  <si>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</si>
  <si>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</si>
  <si>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</si>
  <si>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</si>
  <si>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</si>
  <si>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</si>
  <si>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</si>
  <si>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</si>
  <si>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</si>
  <si>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</si>
  <si>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</si>
  <si>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</si>
  <si>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</si>
  <si>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</si>
  <si>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</si>
  <si>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</si>
  <si>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</si>
  <si>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</si>
  <si>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</si>
  <si>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</si>
  <si>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</si>
  <si>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</si>
  <si>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</si>
  <si>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</si>
  <si>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</si>
  <si>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</si>
  <si>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</si>
  <si>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</si>
  <si>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</si>
  <si>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</si>
  <si>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</si>
  <si>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</si>
  <si>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</si>
  <si>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</si>
  <si>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</si>
  <si>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</si>
  <si>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</si>
  <si>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</si>
  <si>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</si>
  <si>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</si>
  <si>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</si>
  <si>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</si>
  <si>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</si>
  <si>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</si>
  <si>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</si>
  <si>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</si>
  <si>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</si>
  <si>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</si>
  <si>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</si>
  <si>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</si>
  <si>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</si>
  <si>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</si>
  <si>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</si>
  <si>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</si>
  <si>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</si>
  <si>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</si>
  <si>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</si>
  <si>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</si>
  <si>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</si>
  <si>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</si>
  <si>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</si>
  <si>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</si>
  <si>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</si>
  <si>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</si>
  <si>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</si>
  <si>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</si>
  <si>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</si>
  <si>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</si>
  <si>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</si>
  <si>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</si>
  <si>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</si>
  <si>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</si>
  <si>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</si>
  <si>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</si>
  <si>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</si>
  <si>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</si>
  <si>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</si>
  <si>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</si>
  <si>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</si>
  <si>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</si>
  <si>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</si>
  <si>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</si>
  <si>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</si>
  <si>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</si>
  <si>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</si>
  <si>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</si>
  <si>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</si>
  <si>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</si>
  <si>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</si>
  <si>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</si>
  <si>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</si>
  <si>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</si>
  <si>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</si>
  <si>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</si>
  <si>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</si>
  <si>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</si>
  <si>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</si>
  <si>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</si>
  <si>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</si>
  <si>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</si>
  <si>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</si>
  <si>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</si>
  <si>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</si>
  <si>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</si>
  <si>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</si>
  <si>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</si>
  <si>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</si>
  <si>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</si>
  <si>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</si>
  <si>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</si>
  <si>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</si>
  <si>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</si>
  <si>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</si>
  <si>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</si>
  <si>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</si>
  <si>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</si>
  <si>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</si>
  <si>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</si>
  <si>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</si>
  <si>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</si>
  <si>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</si>
  <si>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</si>
  <si>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</si>
  <si>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</si>
  <si>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</si>
  <si>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</si>
  <si>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</si>
  <si>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</si>
  <si>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</si>
  <si>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</si>
  <si>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</si>
  <si>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</si>
  <si>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</si>
  <si>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</si>
  <si>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</si>
  <si>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</si>
  <si>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</si>
  <si>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</si>
  <si>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</si>
  <si>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</si>
  <si>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</si>
  <si>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</si>
  <si>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</si>
  <si>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</si>
  <si>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</si>
  <si>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</si>
  <si>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</si>
  <si>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</si>
  <si>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</si>
  <si>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</si>
  <si>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</si>
  <si>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</si>
  <si>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</si>
  <si>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</si>
  <si>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</si>
  <si>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</si>
  <si>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</si>
  <si>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</si>
  <si>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</si>
  <si>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</si>
  <si>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</si>
  <si>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</si>
  <si>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</si>
  <si>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</si>
  <si>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</si>
  <si>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</si>
  <si>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</si>
  <si>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</si>
  <si>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</si>
  <si>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</si>
  <si>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</si>
  <si>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</si>
  <si>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</si>
  <si>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</si>
  <si>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</si>
  <si>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</si>
  <si>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</si>
  <si>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</si>
  <si>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</si>
  <si>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</si>
  <si>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</si>
  <si>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</si>
  <si>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</si>
  <si>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</si>
  <si>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</si>
  <si>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</si>
  <si>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</si>
  <si>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</si>
  <si>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</si>
  <si>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</si>
  <si>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</si>
  <si>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</si>
  <si>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</si>
  <si>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</si>
  <si>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</si>
  <si>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</si>
  <si>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</si>
  <si>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</si>
  <si>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</si>
  <si>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</si>
  <si>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</si>
  <si>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</si>
  <si>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</si>
  <si>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</si>
  <si>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</si>
  <si>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</si>
  <si>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</si>
  <si>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</si>
  <si>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</si>
  <si>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</si>
  <si>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</si>
  <si>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</si>
  <si>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</si>
  <si>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</si>
  <si>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</si>
  <si>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</si>
  <si>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</si>
  <si>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</si>
  <si>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</si>
  <si>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</si>
  <si>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</si>
  <si>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</si>
  <si>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</si>
  <si>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</si>
  <si>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</si>
  <si>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</si>
  <si>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</si>
  <si>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</si>
  <si>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</si>
  <si>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</si>
  <si>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</si>
  <si>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</si>
  <si>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</si>
  <si>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</si>
  <si>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</si>
  <si>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</si>
  <si>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</si>
  <si>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</si>
  <si>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</si>
  <si>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</si>
  <si>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</si>
  <si>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</si>
  <si>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</si>
  <si>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</si>
  <si>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</si>
  <si>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</si>
  <si>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</si>
  <si>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</si>
  <si>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</si>
  <si>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</si>
  <si>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</si>
  <si>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</si>
  <si>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</si>
  <si>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</si>
  <si>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</si>
  <si>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</si>
  <si>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</si>
  <si>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</si>
  <si>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</si>
  <si>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</si>
  <si>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</si>
  <si>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</si>
  <si>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</si>
  <si>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</si>
  <si>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</si>
  <si>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</si>
  <si>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</si>
  <si>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</si>
  <si>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</si>
  <si>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</si>
  <si>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</si>
  <si>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</si>
  <si>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</si>
  <si>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</si>
  <si>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</si>
  <si>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</si>
  <si>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</si>
  <si>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</si>
  <si>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</si>
  <si>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</si>
  <si>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</si>
  <si>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</si>
  <si>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</si>
  <si>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</si>
  <si>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</si>
  <si>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</si>
  <si>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</si>
  <si>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</si>
  <si>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</si>
  <si>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</si>
  <si>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</si>
  <si>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</si>
  <si>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</si>
  <si>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</si>
  <si>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</si>
  <si>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</si>
  <si>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</si>
  <si>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</si>
  <si>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</si>
  <si>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</si>
  <si>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</si>
  <si>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</si>
  <si>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</si>
  <si>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</si>
  <si>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</si>
  <si>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</si>
  <si>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</si>
  <si>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</si>
  <si>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</si>
  <si>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</si>
  <si>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</si>
  <si>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</si>
  <si>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</si>
  <si>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</si>
  <si>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</si>
  <si>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</si>
  <si>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</si>
  <si>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</si>
  <si>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</si>
  <si>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</si>
  <si>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</si>
  <si>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</si>
  <si>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</si>
  <si>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</si>
  <si>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</si>
  <si>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</si>
  <si>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</si>
  <si>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</si>
  <si>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</si>
  <si>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</si>
  <si>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</si>
  <si>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</si>
  <si>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</si>
  <si>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</si>
  <si>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</si>
  <si>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</si>
  <si>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</si>
  <si>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</si>
  <si>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</si>
  <si>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</si>
  <si>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</si>
  <si>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</si>
  <si>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</si>
  <si>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</si>
  <si>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</si>
  <si>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</si>
  <si>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</si>
  <si>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</si>
  <si>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</si>
  <si>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</si>
  <si>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</si>
  <si>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</si>
  <si>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</si>
  <si>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</si>
  <si>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</si>
  <si>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</si>
  <si>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</si>
  <si>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</si>
  <si>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</si>
  <si>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</si>
  <si>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</si>
  <si>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</si>
  <si>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</si>
  <si>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</si>
  <si>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</si>
  <si>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</si>
  <si>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</si>
  <si>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</si>
  <si>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</si>
  <si>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</si>
  <si>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</si>
  <si>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</si>
  <si>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</si>
  <si>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</si>
  <si>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</si>
  <si>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</si>
  <si>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</si>
  <si>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</si>
  <si>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</si>
  <si>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</si>
  <si>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</si>
  <si>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</si>
  <si>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</si>
  <si>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</si>
  <si>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</si>
  <si>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</si>
  <si>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</si>
  <si>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</si>
  <si>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</si>
  <si>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</si>
  <si>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</si>
  <si>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</si>
  <si>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</si>
  <si>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</si>
  <si>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</si>
  <si>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</si>
  <si>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</si>
  <si>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</si>
  <si>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</si>
  <si>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</si>
  <si>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</si>
  <si>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</si>
  <si>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</si>
  <si>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</si>
  <si>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</si>
  <si>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</si>
  <si>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</si>
  <si>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</si>
  <si>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</si>
  <si>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</si>
  <si>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</si>
  <si>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</si>
  <si>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</si>
  <si>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</si>
  <si>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</si>
  <si>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</si>
  <si>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</si>
  <si>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</si>
  <si>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</si>
  <si>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</si>
  <si>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</si>
  <si>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</si>
  <si>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</si>
  <si>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</si>
  <si>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</si>
  <si>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</si>
  <si>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</si>
  <si>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</si>
  <si>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</si>
  <si>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</si>
  <si>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</si>
  <si>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</si>
  <si>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</si>
  <si>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</si>
  <si>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</si>
  <si>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</si>
  <si>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</si>
  <si>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</si>
  <si>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</si>
  <si>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</si>
  <si>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</si>
  <si>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</si>
  <si>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</si>
  <si>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</si>
  <si>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</si>
  <si>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</si>
  <si>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</si>
  <si>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</si>
  <si>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</si>
  <si>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</si>
  <si>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</si>
  <si>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</si>
  <si>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</si>
  <si>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</si>
  <si>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</si>
  <si>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</si>
  <si>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</si>
  <si>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</si>
  <si>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</si>
  <si>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</si>
  <si>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</si>
  <si>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</si>
  <si>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</si>
  <si>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</si>
  <si>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</si>
  <si>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</si>
  <si>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</si>
  <si>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</si>
  <si>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</si>
  <si>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</si>
  <si>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</si>
  <si>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</si>
  <si>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</si>
  <si>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</si>
  <si>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</si>
  <si>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</si>
  <si>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</si>
  <si>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</si>
  <si>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</si>
  <si>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</si>
  <si>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</si>
  <si>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</si>
  <si>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</si>
  <si>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</si>
  <si>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</si>
  <si>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</si>
  <si>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</si>
  <si>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</si>
  <si>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</si>
  <si>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</si>
  <si>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</si>
  <si>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</si>
  <si>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</si>
  <si>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</si>
  <si>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</si>
  <si>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</si>
  <si>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</si>
  <si>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</si>
  <si>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</si>
  <si>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</si>
  <si>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</si>
  <si>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</si>
  <si>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</si>
  <si>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</si>
  <si>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</si>
  <si>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</si>
  <si>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</si>
  <si>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</si>
  <si>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</si>
  <si>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</si>
  <si>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</si>
  <si>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</si>
  <si>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</si>
  <si>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</si>
  <si>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</si>
  <si>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</si>
  <si>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</si>
  <si>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</si>
  <si>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</si>
  <si>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</si>
  <si>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</si>
  <si>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</si>
  <si>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</si>
  <si>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</si>
  <si>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</si>
  <si>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</si>
  <si>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</si>
  <si>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</si>
  <si>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</si>
  <si>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</si>
  <si>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</si>
  <si>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</si>
  <si>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</si>
  <si>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</si>
  <si>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</si>
  <si>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</si>
  <si>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</si>
  <si>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</si>
  <si>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</si>
  <si>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</si>
  <si>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</si>
  <si>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</si>
  <si>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</si>
  <si>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</si>
  <si>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</si>
  <si>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</si>
  <si>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</si>
  <si>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</si>
  <si>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</si>
  <si>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</si>
  <si>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</si>
  <si>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</si>
  <si>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</si>
  <si>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</si>
  <si>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</si>
  <si>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</si>
  <si>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</si>
  <si>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</si>
  <si>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</si>
  <si>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</si>
  <si>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</si>
  <si>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</si>
  <si>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</si>
  <si>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</si>
  <si>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</si>
  <si>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</si>
  <si>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</si>
  <si>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</si>
  <si>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</si>
  <si>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</si>
  <si>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</si>
  <si>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</si>
  <si>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</si>
  <si>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</si>
  <si>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</si>
  <si>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</si>
  <si>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</si>
  <si>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</si>
  <si>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</si>
  <si>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</si>
  <si>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</si>
  <si>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</si>
  <si>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</si>
  <si>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</si>
  <si>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</si>
  <si>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</si>
  <si>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</si>
  <si>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</si>
  <si>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</si>
  <si>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</si>
  <si>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</si>
  <si>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</si>
  <si>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</si>
  <si>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</si>
  <si>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</si>
  <si>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</si>
  <si>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</si>
  <si>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</si>
  <si>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</si>
  <si>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</si>
  <si>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</si>
  <si>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</si>
  <si>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</si>
  <si>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</si>
  <si>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</si>
  <si>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</si>
  <si>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</si>
  <si>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</si>
  <si>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</si>
  <si>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</si>
  <si>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</si>
  <si>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</si>
  <si>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</si>
  <si>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</si>
  <si>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</si>
  <si>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</si>
  <si>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</si>
  <si>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</si>
  <si>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</si>
  <si>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</si>
  <si>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</si>
  <si>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</si>
  <si>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</si>
  <si>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</si>
  <si>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</si>
  <si>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</si>
  <si>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</si>
  <si>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</si>
  <si>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</si>
  <si>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</si>
  <si>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</si>
  <si>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</si>
  <si>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</si>
  <si>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</si>
  <si>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</si>
  <si>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</si>
  <si>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</si>
  <si>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</si>
  <si>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</si>
  <si>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</si>
  <si>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</si>
  <si>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</si>
  <si>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</si>
  <si>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</si>
  <si>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</si>
  <si>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</si>
  <si>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</si>
  <si>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</si>
  <si>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</si>
  <si>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</si>
  <si>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</si>
  <si>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</si>
  <si>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</si>
  <si>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</si>
  <si>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</si>
  <si>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</si>
  <si>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</si>
  <si>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</si>
  <si>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</si>
  <si>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</si>
  <si>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</si>
  <si>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</si>
  <si>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</si>
  <si>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</si>
  <si>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</si>
  <si>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</si>
  <si>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</si>
  <si>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</si>
  <si>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</si>
  <si>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</si>
  <si>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</si>
  <si>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</si>
  <si>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</si>
  <si>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</si>
  <si>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</si>
  <si>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</si>
  <si>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</si>
  <si>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</si>
  <si>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</si>
  <si>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</si>
  <si>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</si>
  <si>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</si>
  <si>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</si>
  <si>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</si>
  <si>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</si>
  <si>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</si>
  <si>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</si>
  <si>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</si>
  <si>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</si>
  <si>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</si>
  <si>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</si>
  <si>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</si>
  <si>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</si>
  <si>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</si>
  <si>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</si>
  <si>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</si>
  <si>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</si>
  <si>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</si>
  <si>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</si>
  <si>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</si>
  <si>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</si>
  <si>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</si>
  <si>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</si>
  <si>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</si>
  <si>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</si>
  <si>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</si>
  <si>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</si>
  <si>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</si>
  <si>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</si>
  <si>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</si>
  <si>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</si>
  <si>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</si>
  <si>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</si>
  <si>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</si>
  <si>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</si>
  <si>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</si>
  <si>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</si>
  <si>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</si>
  <si>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</si>
  <si>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</si>
  <si>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</si>
  <si>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</si>
  <si>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</si>
  <si>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</si>
  <si>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</si>
  <si>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</si>
  <si>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</si>
  <si>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</si>
  <si>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</si>
  <si>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</si>
  <si>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</si>
  <si>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</si>
  <si>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</si>
  <si>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</si>
  <si>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</si>
  <si>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</si>
  <si>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</si>
  <si>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</si>
  <si>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</si>
  <si>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</si>
  <si>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</si>
  <si>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</si>
  <si>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</si>
  <si>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</si>
  <si>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</si>
  <si>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</si>
  <si>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</si>
  <si>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</si>
  <si>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</si>
  <si>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</si>
  <si>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</si>
  <si>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</si>
  <si>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</si>
  <si>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</si>
  <si>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</si>
  <si>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</si>
  <si>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</si>
  <si>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</si>
  <si>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</si>
  <si>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</si>
  <si>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</si>
  <si>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</si>
  <si>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</si>
  <si>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</si>
  <si>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</si>
  <si>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</si>
  <si>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</si>
  <si>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</si>
  <si>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</si>
  <si>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</si>
  <si>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</si>
  <si>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</si>
  <si>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</si>
  <si>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</si>
  <si>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</si>
  <si>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</si>
  <si>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</si>
  <si>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</si>
  <si>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</si>
  <si>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</si>
  <si>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</si>
  <si>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</si>
  <si>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</si>
  <si>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</si>
  <si>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</si>
  <si>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</si>
  <si>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</si>
  <si>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</si>
  <si>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</si>
  <si>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</si>
  <si>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</si>
  <si>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</si>
  <si>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</si>
  <si>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</si>
  <si>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</si>
  <si>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</si>
  <si>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</si>
  <si>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</si>
  <si>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</si>
  <si>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</si>
  <si>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</si>
  <si>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</si>
  <si>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</si>
  <si>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</si>
  <si>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</si>
  <si>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</si>
  <si>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</si>
  <si>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</si>
  <si>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</si>
  <si>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</si>
  <si>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</si>
  <si>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</si>
  <si>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</si>
  <si>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</si>
  <si>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</si>
  <si>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</si>
  <si>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</si>
  <si>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</si>
  <si>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</si>
  <si>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</si>
  <si>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</si>
  <si>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</si>
  <si>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</si>
  <si>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</si>
  <si>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</si>
  <si>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</si>
  <si>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</si>
  <si>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</si>
  <si>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</si>
  <si>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</si>
  <si>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</si>
  <si>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</si>
  <si>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</si>
  <si>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</si>
  <si>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</si>
  <si>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</si>
  <si>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</si>
  <si>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</si>
  <si>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</si>
  <si>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</si>
  <si>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</si>
  <si>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</si>
  <si>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</si>
  <si>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</si>
  <si>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</si>
  <si>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</si>
  <si>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</si>
  <si>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</si>
  <si>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</si>
  <si>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</si>
  <si>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</si>
  <si>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</si>
  <si>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</si>
  <si>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</si>
  <si>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</si>
  <si>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</si>
  <si>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</si>
  <si>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</si>
  <si>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</si>
  <si>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</si>
  <si>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</si>
  <si>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</si>
  <si>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</si>
  <si>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</si>
  <si>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</si>
  <si>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</si>
  <si>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</si>
  <si>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</si>
  <si>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</si>
  <si>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</si>
  <si>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</si>
  <si>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</si>
  <si>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</si>
  <si>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</si>
  <si>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</si>
  <si>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</si>
  <si>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</si>
  <si>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</si>
  <si>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</si>
  <si>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</si>
  <si>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</si>
  <si>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</si>
  <si>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</si>
  <si>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</si>
  <si>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</si>
  <si>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</si>
  <si>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</si>
  <si>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</si>
  <si>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</si>
  <si>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</si>
  <si>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</si>
  <si>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</si>
  <si>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</si>
  <si>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</si>
  <si>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</si>
  <si>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</si>
  <si>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</si>
  <si>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</si>
  <si>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</si>
  <si>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</si>
  <si>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</si>
  <si>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</si>
  <si>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</si>
  <si>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</si>
  <si>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</si>
  <si>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</si>
  <si>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</si>
  <si>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</si>
  <si>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</si>
  <si>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</si>
  <si>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</si>
  <si>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</si>
  <si>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</si>
  <si>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</si>
  <si>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</si>
  <si>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</si>
  <si>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</si>
  <si>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</si>
  <si>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</si>
  <si>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</si>
  <si>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</si>
  <si>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</si>
  <si>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</si>
  <si>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</si>
  <si>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</si>
  <si>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</si>
  <si>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</si>
  <si>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</si>
  <si>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</si>
  <si>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</si>
  <si>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</si>
  <si>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</si>
  <si>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</si>
  <si>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</si>
  <si>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</si>
  <si>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</si>
  <si>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</si>
  <si>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</si>
  <si>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</si>
  <si>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</si>
  <si>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</si>
  <si>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</si>
  <si>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</si>
  <si>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</si>
  <si>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</si>
  <si>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</si>
  <si>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</si>
  <si>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</si>
  <si>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</si>
  <si>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</si>
  <si>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</si>
  <si>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</si>
  <si>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</si>
  <si>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</si>
  <si>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</si>
  <si>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</si>
  <si>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</si>
  <si>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</si>
  <si>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</si>
  <si>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</si>
  <si>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</si>
  <si>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</si>
  <si>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</si>
  <si>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</si>
  <si>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</si>
  <si>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</si>
  <si>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</si>
  <si>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</si>
  <si>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</si>
  <si>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</si>
  <si>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</si>
  <si>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</si>
  <si>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</si>
  <si>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</si>
  <si>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</si>
  <si>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</si>
  <si>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</si>
  <si>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</si>
  <si>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</si>
  <si>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</si>
  <si>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</si>
  <si>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</si>
  <si>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</si>
  <si>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</si>
  <si>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</si>
  <si>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</si>
  <si>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</si>
  <si>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</si>
  <si>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</si>
  <si>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</si>
  <si>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</si>
  <si>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</si>
  <si>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</si>
  <si>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</si>
  <si>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</si>
  <si>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</si>
  <si>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</si>
  <si>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</si>
  <si>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</si>
  <si>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</si>
  <si>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</si>
  <si>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</si>
  <si>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</si>
  <si>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</si>
  <si>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</si>
  <si>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</si>
  <si>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</si>
  <si>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</si>
  <si>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</si>
  <si>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</si>
  <si>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</si>
  <si>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</si>
  <si>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</si>
  <si>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</si>
  <si>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</si>
  <si>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</si>
  <si>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</si>
  <si>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</si>
  <si>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</si>
  <si>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</si>
  <si>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</si>
  <si>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</si>
  <si>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</si>
  <si>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</si>
  <si>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</si>
  <si>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</si>
  <si>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</si>
  <si>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</si>
  <si>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</si>
  <si>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</si>
  <si>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</si>
  <si>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</si>
  <si>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</si>
  <si>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</si>
  <si>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</si>
  <si>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</si>
  <si>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</si>
  <si>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</si>
  <si>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</si>
  <si>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</si>
  <si>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</si>
  <si>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</si>
  <si>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</si>
  <si>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</si>
  <si>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</si>
  <si>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</si>
  <si>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</si>
  <si>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</si>
  <si>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</si>
  <si>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</si>
  <si>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</si>
  <si>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</si>
  <si>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</si>
  <si>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</si>
  <si>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</si>
  <si>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</si>
  <si>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</si>
  <si>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</si>
  <si>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</si>
  <si>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</si>
  <si>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</si>
  <si>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</si>
  <si>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</si>
  <si>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</si>
  <si>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</si>
  <si>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</si>
  <si>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</si>
  <si>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</si>
  <si>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</si>
  <si>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</si>
  <si>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</si>
  <si>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</si>
  <si>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</si>
  <si>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</si>
  <si>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</si>
  <si>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</si>
  <si>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</si>
  <si>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</si>
  <si>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</si>
  <si>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</si>
  <si>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</si>
  <si>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</si>
  <si>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</si>
  <si>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</si>
  <si>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</si>
  <si>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</si>
  <si>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</si>
  <si>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</si>
  <si>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</si>
  <si>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</si>
  <si>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</si>
  <si>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</si>
  <si>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</si>
  <si>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</si>
  <si>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</si>
  <si>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</si>
  <si>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</si>
  <si>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</si>
  <si>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</si>
  <si>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</si>
  <si>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</si>
  <si>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</si>
  <si>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</si>
  <si>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</si>
  <si>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</si>
  <si>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</si>
  <si>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</si>
  <si>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</si>
  <si>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</si>
  <si>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</si>
  <si>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</si>
  <si>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</si>
  <si>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</si>
  <si>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</si>
  <si>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</si>
  <si>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</si>
  <si>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</si>
  <si>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</si>
  <si>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</si>
  <si>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</si>
  <si>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</si>
  <si>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</si>
  <si>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</si>
  <si>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</si>
  <si>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</si>
  <si>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</si>
  <si>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</si>
  <si>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</si>
  <si>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</si>
  <si>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</si>
  <si>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</si>
  <si>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</si>
  <si>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</si>
  <si>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</si>
  <si>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</si>
  <si>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</si>
  <si>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</si>
  <si>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</si>
  <si>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</si>
  <si>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</si>
  <si>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</si>
  <si>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</si>
  <si>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</si>
  <si>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</si>
  <si>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</si>
  <si>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</si>
  <si>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</si>
  <si>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</si>
  <si>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</si>
  <si>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</si>
  <si>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</si>
  <si>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</si>
  <si>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</si>
  <si>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</si>
  <si>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</si>
  <si>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</si>
  <si>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</si>
  <si>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</si>
  <si>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</si>
  <si>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</si>
  <si>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</si>
  <si>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</si>
  <si>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</si>
  <si>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</si>
  <si>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</si>
  <si>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</si>
  <si>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</si>
  <si>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</si>
  <si>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</si>
  <si>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</si>
  <si>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</si>
  <si>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</si>
  <si>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</si>
  <si>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</si>
  <si>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</si>
  <si>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</si>
  <si>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</si>
  <si>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</si>
  <si>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</si>
  <si>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</si>
  <si>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</si>
  <si>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</si>
  <si>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</si>
  <si>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</si>
  <si>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</si>
  <si>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</si>
  <si>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</si>
  <si>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</si>
  <si>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</si>
  <si>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</si>
  <si>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</si>
  <si>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</si>
  <si>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</si>
  <si>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</si>
  <si>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</si>
  <si>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</si>
  <si>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</si>
  <si>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</si>
  <si>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</si>
  <si>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</si>
  <si>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</si>
  <si>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</si>
  <si>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</si>
  <si>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</si>
  <si>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</si>
  <si>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</si>
  <si>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</si>
  <si>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</si>
  <si>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</si>
  <si>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</si>
  <si>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</si>
  <si>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</si>
  <si>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</si>
  <si>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</si>
  <si>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</si>
  <si>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</si>
  <si>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</si>
  <si>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</si>
  <si>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</si>
  <si>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</si>
  <si>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</si>
  <si>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</si>
  <si>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</si>
  <si>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</si>
  <si>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</si>
  <si>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</si>
  <si>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</si>
  <si>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</si>
  <si>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</si>
  <si>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</si>
  <si>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</si>
  <si>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</si>
  <si>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</si>
  <si>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</si>
  <si>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</si>
  <si>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</si>
  <si>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</si>
  <si>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</si>
  <si>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</si>
  <si>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</si>
  <si>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</si>
  <si>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</si>
  <si>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</si>
  <si>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</si>
  <si>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</si>
  <si>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</si>
  <si>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</si>
  <si>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</si>
  <si>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</si>
  <si>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</si>
  <si>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</si>
  <si>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</si>
  <si>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</si>
  <si>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</si>
  <si>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</si>
  <si>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</si>
  <si>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</si>
  <si>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</si>
  <si>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</si>
  <si>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</si>
  <si>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</si>
  <si>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</si>
  <si>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</si>
  <si>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</si>
  <si>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</si>
  <si>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</si>
  <si>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</si>
  <si>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</si>
  <si>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</si>
  <si>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</si>
  <si>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</si>
  <si>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</si>
  <si>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</si>
  <si>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</si>
  <si>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</si>
  <si>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</si>
  <si>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</si>
  <si>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</si>
  <si>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</si>
  <si>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</si>
  <si>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</si>
  <si>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</si>
  <si>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</si>
  <si>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</si>
  <si>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</si>
  <si>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</si>
  <si>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</si>
  <si>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</si>
  <si>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</si>
  <si>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</si>
  <si>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</si>
  <si>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</si>
  <si>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</si>
  <si>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</si>
  <si>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</si>
  <si>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</si>
  <si>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</si>
  <si>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</si>
  <si>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</si>
  <si>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</si>
  <si>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</si>
  <si>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</si>
  <si>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</si>
  <si>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</si>
  <si>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</si>
  <si>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</si>
  <si>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</si>
  <si>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</si>
  <si>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</si>
  <si>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</si>
  <si>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</si>
  <si>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</si>
  <si>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</si>
  <si>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</si>
  <si>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</si>
  <si>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</si>
  <si>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</si>
  <si>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</si>
  <si>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</si>
  <si>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</si>
  <si>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</si>
  <si>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</si>
  <si>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</si>
  <si>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</si>
  <si>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</si>
  <si>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</si>
  <si>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</si>
  <si>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</si>
  <si>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</si>
  <si>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</si>
  <si>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</si>
  <si>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</si>
  <si>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</si>
  <si>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</si>
  <si>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</si>
  <si>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</si>
  <si>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</si>
  <si>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</si>
  <si>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</si>
  <si>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</si>
  <si>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</si>
  <si>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</si>
  <si>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</si>
  <si>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</si>
  <si>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</si>
  <si>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</si>
  <si>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</si>
  <si>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</si>
  <si>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</si>
  <si>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</si>
  <si>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</si>
  <si>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</si>
  <si>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</si>
  <si>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</si>
  <si>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</si>
  <si>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</si>
  <si>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</si>
  <si>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</si>
  <si>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</si>
  <si>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</si>
  <si>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</si>
  <si>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</si>
  <si>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</si>
  <si>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</si>
  <si>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</si>
  <si>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</si>
  <si>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</si>
  <si>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</si>
  <si>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</si>
  <si>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</si>
  <si>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</si>
  <si>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</si>
  <si>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</si>
  <si>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</si>
  <si>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</si>
  <si>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</si>
  <si>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</si>
  <si>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</si>
  <si>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</si>
  <si>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</si>
  <si>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</si>
  <si>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</si>
  <si>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</si>
  <si>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</si>
  <si>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</si>
  <si>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</si>
  <si>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</si>
  <si>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</si>
  <si>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</si>
  <si>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</si>
  <si>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</si>
  <si>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</si>
  <si>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</si>
  <si>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</si>
  <si>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</si>
  <si>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</si>
  <si>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</si>
  <si>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</si>
  <si>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</si>
  <si>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</si>
  <si>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</si>
  <si>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</si>
  <si>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</si>
  <si>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</si>
  <si>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</si>
  <si>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</si>
  <si>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</si>
  <si>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</si>
  <si>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</si>
  <si>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</si>
  <si>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</si>
  <si>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</si>
  <si>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</si>
  <si>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</si>
  <si>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</si>
  <si>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</si>
  <si>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</si>
  <si>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</si>
  <si>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</si>
  <si>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</si>
  <si>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</si>
  <si>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</si>
  <si>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</si>
  <si>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</si>
  <si>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</si>
  <si>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</si>
  <si>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</si>
  <si>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</si>
  <si>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</si>
  <si>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</si>
  <si>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</si>
  <si>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</si>
  <si>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</si>
  <si>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</si>
  <si>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</si>
  <si>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</si>
  <si>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</si>
  <si>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</si>
  <si>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</si>
  <si>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</si>
  <si>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</si>
  <si>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</si>
  <si>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</si>
  <si>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</si>
  <si>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</si>
  <si>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</si>
  <si>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</si>
  <si>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</si>
  <si>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</si>
  <si>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</si>
  <si>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</si>
  <si>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</si>
  <si>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</si>
  <si>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</si>
  <si>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</si>
  <si>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</si>
  <si>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</si>
  <si>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</si>
  <si>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</si>
  <si>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</si>
  <si>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</si>
  <si>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</si>
  <si>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</si>
  <si>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</si>
  <si>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</si>
  <si>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</si>
  <si>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</si>
  <si>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</si>
  <si>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</si>
  <si>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</si>
  <si>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</si>
  <si>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</si>
  <si>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</si>
  <si>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</si>
  <si>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</si>
  <si>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</si>
  <si>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</si>
  <si>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</si>
  <si>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</si>
  <si>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</si>
  <si>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</si>
  <si>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</si>
  <si>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</si>
  <si>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</si>
  <si>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</si>
  <si>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</si>
  <si>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</si>
  <si>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</si>
  <si>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</si>
  <si>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</si>
  <si>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</si>
  <si>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</si>
  <si>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</si>
  <si>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</si>
  <si>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</si>
  <si>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</si>
  <si>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</si>
  <si>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</si>
  <si>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</si>
  <si>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</si>
  <si>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</si>
  <si>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</si>
  <si>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</si>
  <si>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</si>
  <si>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</si>
  <si>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</si>
  <si>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</si>
  <si>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</si>
  <si>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</si>
  <si>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</si>
  <si>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</si>
  <si>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</si>
  <si>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</si>
  <si>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</si>
  <si>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</si>
  <si>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</si>
  <si>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</si>
  <si>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</si>
  <si>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</si>
  <si>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</si>
  <si>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</si>
  <si>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</si>
  <si>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</si>
  <si>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</si>
  <si>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</si>
  <si>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</si>
  <si>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</si>
  <si>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</si>
  <si>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</si>
  <si>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</si>
  <si>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</si>
  <si>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</si>
  <si>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</si>
  <si>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</si>
  <si>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</si>
  <si>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</si>
  <si>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</si>
  <si>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</si>
  <si>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</si>
  <si>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</si>
  <si>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</si>
  <si>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</si>
  <si>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</si>
  <si>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</si>
  <si>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</si>
  <si>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</si>
  <si>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</si>
  <si>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</si>
  <si>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</si>
  <si>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</si>
  <si>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</si>
  <si>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</si>
  <si>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</si>
  <si>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</si>
  <si>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</si>
  <si>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</si>
  <si>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</si>
  <si>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</si>
  <si>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</si>
  <si>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</si>
  <si>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</si>
  <si>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</si>
  <si>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</si>
  <si>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</si>
  <si>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</si>
  <si>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</si>
  <si>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</si>
  <si>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</si>
  <si>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</si>
  <si>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</si>
  <si>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</si>
  <si>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</si>
  <si>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</si>
  <si>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</si>
  <si>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</si>
  <si>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</si>
  <si>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</si>
  <si>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</si>
  <si>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</si>
  <si>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</si>
  <si>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</si>
  <si>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</si>
  <si>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</si>
  <si>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</si>
  <si>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</si>
  <si>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</si>
  <si>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</si>
  <si>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</si>
  <si>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</si>
  <si>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</si>
  <si>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</si>
  <si>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</si>
  <si>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</si>
  <si>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</si>
  <si>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</si>
  <si>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</si>
  <si>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</si>
  <si>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</si>
  <si>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</si>
  <si>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</si>
  <si>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</si>
  <si>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</si>
  <si>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</si>
  <si>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</si>
  <si>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</si>
  <si>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</si>
  <si>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</si>
  <si>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</si>
  <si>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</si>
  <si>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</si>
  <si>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</si>
  <si>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</si>
  <si>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</si>
  <si>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</si>
  <si>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</si>
  <si>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</si>
  <si>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</si>
  <si>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</si>
  <si>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</si>
  <si>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</si>
  <si>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</si>
  <si>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</si>
  <si>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</si>
  <si>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</si>
  <si>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</si>
  <si>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</si>
  <si>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</si>
  <si>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</si>
  <si>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</si>
  <si>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</si>
  <si>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</si>
  <si>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</si>
  <si>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</si>
  <si>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</si>
  <si>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</si>
  <si>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</si>
  <si>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</si>
  <si>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</si>
  <si>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</si>
  <si>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</si>
  <si>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</si>
  <si>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</si>
  <si>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</si>
  <si>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</si>
  <si>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</si>
  <si>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</si>
  <si>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</si>
  <si>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</si>
  <si>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</si>
  <si>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</si>
  <si>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</si>
  <si>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</si>
  <si>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</si>
  <si>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</si>
  <si>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</si>
  <si>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</si>
  <si>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</si>
  <si>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</si>
  <si>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</si>
  <si>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</si>
  <si>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</si>
  <si>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</si>
  <si>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</si>
  <si>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</si>
  <si>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</si>
  <si>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</si>
  <si>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</si>
  <si>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</si>
  <si>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</si>
  <si>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</si>
  <si>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</si>
  <si>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</si>
  <si>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</si>
  <si>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</si>
  <si>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</si>
  <si>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</si>
  <si>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</si>
  <si>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</si>
  <si>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</si>
  <si>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</si>
  <si>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</si>
  <si>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</si>
  <si>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</si>
  <si>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</si>
  <si>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</si>
  <si>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</si>
  <si>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</si>
  <si>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</si>
  <si>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</si>
  <si>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</si>
  <si>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</si>
  <si>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</si>
  <si>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</si>
  <si>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</si>
  <si>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</si>
  <si>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</si>
  <si>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</si>
  <si>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</si>
  <si>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</si>
  <si>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</si>
  <si>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</si>
  <si>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</si>
  <si>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</si>
  <si>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</si>
  <si>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</si>
  <si>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</si>
  <si>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</si>
  <si>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</si>
  <si>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</si>
  <si>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</si>
  <si>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</si>
  <si>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</si>
  <si>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</si>
  <si>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</si>
  <si>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</si>
  <si>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</si>
  <si>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</si>
  <si>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</si>
  <si>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</si>
  <si>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</si>
  <si>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</si>
  <si>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</si>
  <si>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</si>
  <si>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</si>
  <si>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</si>
  <si>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</si>
  <si>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</si>
  <si>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</si>
  <si>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</si>
  <si>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</si>
  <si>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</si>
  <si>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</si>
  <si>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</si>
  <si>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</si>
  <si>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</si>
  <si>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</si>
  <si>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</si>
  <si>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</si>
  <si>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</si>
  <si>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</si>
  <si>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</si>
  <si>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</si>
  <si>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</si>
  <si>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</si>
  <si>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</si>
  <si>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</si>
  <si>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</si>
  <si>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</si>
  <si>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</si>
  <si>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</si>
  <si>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</si>
  <si>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</si>
  <si>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</si>
  <si>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</si>
  <si>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</si>
  <si>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</si>
  <si>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</si>
  <si>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</si>
  <si>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</si>
  <si>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</si>
  <si>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</si>
  <si>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</si>
  <si>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</si>
  <si>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</si>
  <si>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</si>
  <si>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</si>
  <si>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</si>
  <si>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</si>
  <si>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</si>
  <si>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</si>
  <si>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</si>
  <si>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</si>
  <si>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</si>
  <si>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</si>
  <si>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</si>
  <si>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</si>
  <si>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</si>
  <si>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</si>
  <si>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</si>
  <si>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</si>
  <si>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</si>
  <si>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</si>
  <si>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</si>
  <si>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</si>
  <si>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</si>
  <si>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</si>
  <si>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</si>
  <si>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</si>
  <si>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</si>
  <si>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</si>
  <si>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</si>
  <si>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</si>
  <si>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</si>
  <si>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</si>
  <si>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</si>
  <si>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</si>
  <si>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</si>
  <si>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</si>
  <si>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</si>
  <si>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</si>
  <si>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</si>
  <si>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</si>
  <si>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</si>
  <si>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</si>
  <si>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</si>
  <si>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</si>
  <si>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</si>
  <si>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</si>
  <si>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</si>
  <si>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</si>
  <si>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</si>
  <si>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</si>
  <si>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</si>
  <si>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</si>
  <si>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</si>
  <si>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</si>
  <si>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</si>
  <si>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</si>
  <si>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</si>
  <si>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</si>
  <si>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</si>
  <si>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</si>
  <si>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</si>
  <si>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</si>
  <si>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</si>
  <si>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</si>
  <si>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</si>
  <si>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</si>
  <si>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</si>
  <si>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</si>
  <si>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</si>
  <si>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</si>
  <si>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</si>
  <si>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</si>
  <si>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</si>
  <si>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</si>
  <si>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</si>
  <si>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</si>
  <si>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</si>
  <si>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</si>
  <si>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</si>
  <si>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</si>
  <si>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</si>
  <si>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</si>
  <si>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</si>
  <si>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</si>
  <si>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</si>
  <si>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</si>
  <si>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</si>
  <si>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</si>
  <si>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</si>
  <si>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</si>
  <si>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</si>
  <si>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</si>
  <si>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</si>
  <si>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</si>
  <si>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</si>
  <si>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</si>
  <si>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</si>
  <si>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</si>
  <si>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</si>
  <si>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</si>
  <si>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</si>
  <si>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</si>
  <si>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</si>
  <si>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</si>
  <si>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</si>
  <si>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</si>
  <si>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</si>
  <si>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</si>
  <si>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</si>
  <si>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</si>
  <si>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</si>
  <si>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</si>
  <si>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</si>
  <si>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</si>
  <si>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</si>
  <si>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</si>
  <si>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</si>
  <si>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</si>
  <si>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</si>
  <si>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</si>
  <si>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</si>
  <si>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</si>
  <si>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</si>
  <si>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</si>
  <si>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</si>
  <si>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</si>
  <si>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</si>
  <si>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</si>
  <si>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</si>
  <si>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</si>
  <si>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</si>
  <si>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</si>
  <si>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</si>
  <si>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</si>
  <si>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</si>
  <si>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</si>
  <si>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</si>
  <si>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</si>
  <si>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</si>
  <si>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</si>
  <si>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</si>
  <si>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</si>
  <si>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</si>
  <si>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</si>
  <si>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</si>
  <si>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</si>
  <si>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</si>
  <si>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</si>
  <si>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</si>
  <si>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</si>
  <si>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</si>
  <si>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</si>
  <si>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</si>
  <si>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</si>
  <si>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</si>
  <si>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</si>
  <si>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</si>
  <si>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</si>
  <si>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</si>
  <si>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</si>
  <si>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</si>
  <si>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</si>
  <si>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</si>
  <si>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</si>
  <si>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</si>
  <si>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</si>
  <si>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</si>
  <si>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</si>
  <si>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</si>
  <si>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</si>
  <si>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</si>
  <si>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</si>
  <si>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</si>
  <si>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</si>
  <si>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</si>
  <si>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</si>
  <si>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</si>
  <si>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</si>
  <si>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</si>
  <si>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</si>
  <si>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</si>
  <si>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</si>
  <si>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</si>
  <si>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</si>
  <si>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</si>
  <si>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</si>
  <si>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</si>
  <si>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</si>
  <si>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</si>
  <si>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</si>
  <si>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</si>
  <si>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</si>
  <si>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</si>
  <si>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</si>
  <si>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</si>
  <si>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</si>
  <si>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</si>
  <si>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</si>
  <si>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</si>
  <si>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</si>
  <si>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</si>
  <si>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</si>
  <si>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</si>
  <si>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</si>
  <si>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</si>
  <si>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</si>
  <si>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</si>
  <si>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</si>
  <si>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</si>
  <si>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</si>
  <si>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</si>
  <si>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</si>
  <si>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</si>
  <si>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</si>
  <si>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</si>
  <si>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</si>
  <si>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</si>
  <si>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</si>
  <si>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</si>
  <si>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</si>
  <si>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</si>
  <si>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</si>
  <si>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</si>
  <si>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</si>
  <si>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</si>
  <si>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</si>
  <si>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</si>
  <si>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</si>
  <si>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</si>
  <si>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</si>
  <si>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</si>
  <si>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</si>
  <si>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</si>
  <si>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</si>
  <si>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</si>
  <si>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</si>
  <si>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</si>
  <si>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</si>
  <si>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</si>
  <si>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</si>
  <si>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</si>
  <si>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</si>
  <si>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</si>
  <si>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</si>
  <si>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</si>
  <si>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</si>
  <si>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</si>
  <si>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</si>
  <si>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</si>
  <si>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</si>
  <si>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</si>
  <si>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</si>
  <si>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</si>
  <si>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</si>
  <si>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</si>
  <si>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</si>
  <si>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</si>
  <si>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</si>
  <si>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</si>
  <si>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</si>
  <si>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</si>
  <si>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</si>
  <si>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</si>
  <si>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</si>
  <si>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</si>
  <si>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</si>
  <si>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</si>
  <si>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</si>
  <si>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</si>
  <si>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</si>
  <si>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</si>
  <si>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</si>
  <si>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</si>
  <si>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</si>
  <si>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</si>
  <si>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</si>
  <si>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</si>
  <si>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</si>
  <si>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</si>
  <si>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</si>
  <si>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</si>
  <si>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</si>
  <si>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</si>
  <si>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</si>
  <si>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</si>
  <si>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</si>
  <si>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</si>
  <si>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</si>
  <si>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</si>
  <si>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</si>
  <si>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</si>
  <si>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</si>
  <si>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</si>
  <si>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</si>
  <si>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</si>
  <si>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</si>
  <si>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</si>
  <si>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</si>
  <si>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</si>
  <si>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</si>
  <si>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</si>
  <si>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</si>
  <si>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</si>
  <si>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</si>
  <si>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</si>
  <si>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</si>
  <si>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</si>
  <si>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</si>
  <si>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</si>
  <si>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</si>
  <si>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</si>
  <si>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</si>
  <si>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</si>
  <si>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</si>
  <si>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</si>
  <si>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</si>
  <si>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</si>
  <si>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</si>
  <si>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</si>
  <si>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</si>
  <si>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</si>
  <si>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</si>
  <si>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</si>
  <si>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</si>
  <si>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</si>
  <si>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</si>
  <si>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</si>
  <si>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</si>
  <si>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</si>
  <si>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</si>
  <si>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</si>
  <si>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</si>
  <si>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</si>
  <si>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</si>
  <si>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</si>
  <si>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</si>
  <si>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</si>
  <si>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</si>
  <si>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</si>
  <si>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</si>
  <si>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</si>
  <si>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</si>
  <si>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</si>
  <si>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</si>
  <si>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</si>
  <si>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</si>
  <si>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</si>
  <si>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</si>
  <si>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</si>
  <si>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</si>
  <si>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</si>
  <si>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</si>
  <si>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</si>
  <si>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</si>
  <si>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</si>
  <si>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</si>
  <si>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</si>
  <si>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</si>
  <si>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</si>
  <si>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</si>
  <si>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</si>
  <si>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</si>
  <si>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</si>
  <si>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</si>
  <si>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</si>
  <si>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</si>
  <si>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</si>
  <si>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</si>
  <si>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</si>
  <si>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</si>
  <si>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</si>
  <si>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</si>
  <si>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</si>
  <si>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</si>
  <si>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</si>
  <si>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</si>
  <si>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</si>
  <si>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</si>
  <si>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</si>
  <si>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</si>
  <si>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</si>
  <si>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</si>
  <si>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</si>
  <si>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</si>
  <si>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</si>
  <si>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</si>
  <si>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</si>
  <si>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</si>
  <si>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</si>
  <si>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</si>
  <si>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</si>
  <si>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</si>
  <si>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</si>
  <si>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</si>
  <si>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</si>
  <si>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</si>
  <si>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</si>
  <si>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</si>
  <si>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</si>
  <si>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</si>
  <si>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</si>
  <si>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</si>
  <si>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</si>
  <si>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</si>
  <si>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</si>
  <si>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</si>
  <si>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</si>
  <si>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</si>
  <si>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</si>
  <si>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</si>
  <si>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</si>
  <si>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</si>
  <si>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</si>
  <si>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</si>
  <si>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</si>
  <si>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</si>
  <si>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</si>
  <si>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</si>
  <si>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</si>
  <si>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</si>
  <si>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</si>
  <si>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</si>
  <si>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</si>
  <si>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</si>
  <si>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</si>
  <si>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</si>
  <si>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</si>
  <si>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</si>
  <si>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</si>
  <si>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</si>
  <si>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</si>
  <si>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</si>
  <si>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</si>
  <si>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</si>
  <si>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</si>
  <si>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</si>
  <si>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</si>
  <si>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</si>
  <si>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</si>
  <si>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</si>
  <si>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</si>
  <si>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</si>
  <si>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</si>
  <si>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</si>
  <si>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</si>
  <si>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</si>
  <si>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</si>
  <si>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</si>
  <si>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</si>
  <si>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</si>
  <si>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</si>
  <si>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</si>
  <si>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</si>
  <si>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</si>
  <si>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</si>
  <si>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</si>
  <si>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</si>
  <si>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</si>
  <si>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</si>
  <si>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</si>
  <si>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</si>
  <si>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</si>
  <si>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</si>
  <si>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</si>
  <si>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</si>
  <si>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</si>
  <si>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</si>
  <si>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</si>
  <si>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</si>
  <si>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</si>
  <si>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</si>
  <si>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</si>
  <si>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</si>
  <si>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</si>
  <si>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</si>
  <si>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</si>
  <si>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</si>
  <si>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</si>
  <si>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</si>
  <si>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</si>
  <si>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</si>
  <si>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</si>
  <si>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</si>
  <si>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</si>
  <si>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</si>
  <si>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</si>
  <si>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</si>
  <si>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</si>
  <si>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</si>
  <si>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</si>
  <si>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</si>
  <si>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</si>
  <si>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</si>
  <si>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</si>
  <si>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</si>
  <si>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</si>
  <si>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</si>
  <si>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</si>
  <si>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</si>
  <si>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</si>
  <si>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</si>
  <si>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</si>
  <si>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</si>
  <si>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</si>
  <si>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</si>
  <si>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</si>
  <si>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</si>
  <si>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</si>
  <si>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</si>
  <si>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</si>
  <si>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</si>
  <si>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</si>
  <si>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</si>
  <si>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</si>
  <si>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</si>
  <si>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</si>
  <si>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</si>
  <si>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</si>
  <si>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</si>
  <si>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</si>
  <si>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</si>
  <si>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</si>
  <si>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</si>
  <si>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</si>
  <si>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</si>
  <si>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</si>
  <si>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</si>
  <si>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</si>
  <si>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</si>
  <si>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</si>
  <si>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</si>
  <si>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</si>
  <si>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</si>
  <si>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</si>
  <si>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</si>
  <si>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</si>
  <si>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</si>
  <si>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</si>
  <si>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</si>
  <si>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</si>
  <si>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</si>
  <si>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</si>
  <si>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</si>
  <si>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</si>
  <si>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</si>
  <si>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</si>
  <si>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</si>
  <si>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</si>
  <si>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</si>
  <si>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</si>
  <si>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</si>
  <si>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</si>
  <si>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</si>
  <si>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</si>
  <si>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</si>
  <si>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</si>
  <si>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</si>
  <si>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</si>
  <si>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</si>
  <si>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</si>
  <si>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</si>
  <si>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</si>
  <si>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</si>
  <si>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</si>
  <si>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</si>
  <si>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</si>
  <si>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</si>
  <si>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</si>
  <si>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</si>
  <si>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</si>
  <si>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</si>
  <si>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</si>
  <si>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</si>
  <si>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</si>
  <si>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</si>
  <si>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</si>
  <si>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</si>
  <si>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</si>
  <si>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</si>
  <si>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</si>
  <si>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</si>
  <si>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</si>
  <si>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</si>
  <si>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</si>
  <si>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</si>
  <si>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</si>
  <si>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</si>
  <si>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</si>
  <si>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</si>
  <si>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</si>
  <si>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</si>
  <si>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</si>
  <si>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</si>
  <si>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</si>
  <si>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</si>
  <si>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</si>
  <si>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</si>
  <si>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</si>
  <si>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</si>
  <si>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</si>
  <si>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</si>
  <si>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</si>
  <si>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</si>
  <si>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</si>
  <si>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</si>
  <si>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</si>
  <si>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</si>
  <si>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</si>
  <si>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</si>
  <si>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</si>
  <si>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</si>
  <si>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</si>
  <si>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</si>
  <si>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</si>
  <si>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</si>
  <si>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</si>
  <si>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</si>
  <si>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</si>
  <si>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</si>
  <si>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</si>
  <si>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</si>
  <si>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</si>
  <si>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</si>
  <si>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</si>
  <si>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</si>
  <si>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</si>
  <si>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</si>
  <si>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</si>
  <si>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</si>
  <si>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</si>
  <si>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</si>
  <si>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</si>
  <si>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</si>
  <si>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</si>
  <si>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</si>
  <si>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</si>
  <si>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</si>
  <si>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</si>
  <si>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</si>
  <si>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</si>
  <si>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</si>
  <si>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</si>
  <si>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</si>
  <si>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</si>
  <si>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</si>
  <si>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</si>
  <si>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</si>
  <si>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</si>
  <si>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</si>
  <si>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</si>
  <si>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</si>
  <si>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</si>
  <si>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</si>
  <si>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</si>
  <si>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</si>
  <si>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</si>
  <si>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</si>
  <si>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</si>
  <si>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</si>
  <si>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</si>
  <si>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</si>
  <si>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</si>
  <si>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</si>
  <si>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</si>
  <si>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</si>
  <si>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</si>
  <si>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</si>
  <si>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</si>
  <si>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</si>
  <si>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</si>
  <si>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</si>
  <si>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</si>
  <si>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</si>
  <si>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</si>
  <si>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</si>
  <si>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</si>
  <si>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</si>
  <si>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</si>
  <si>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</si>
  <si>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</si>
  <si>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</si>
  <si>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</si>
  <si>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</si>
  <si>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</si>
  <si>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</si>
  <si>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</si>
  <si>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</si>
  <si>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</si>
  <si>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</si>
  <si>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</si>
  <si>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</si>
  <si>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</si>
  <si>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</si>
  <si>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</si>
  <si>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</si>
  <si>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</si>
  <si>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</si>
  <si>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</si>
  <si>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</si>
  <si>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</si>
  <si>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</si>
  <si>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</si>
  <si>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</si>
  <si>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</si>
  <si>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</si>
  <si>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</si>
  <si>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</si>
  <si>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</si>
  <si>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</si>
  <si>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</si>
  <si>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</si>
  <si>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</si>
  <si>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</si>
  <si>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</si>
  <si>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</si>
  <si>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</si>
  <si>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</si>
  <si>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</si>
  <si>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</si>
  <si>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</si>
  <si>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</si>
  <si>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</si>
  <si>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</si>
  <si>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</si>
  <si>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</si>
  <si>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</si>
  <si>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</si>
  <si>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</si>
  <si>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</si>
  <si>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</si>
  <si>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</si>
  <si>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</si>
  <si>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</si>
  <si>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</si>
  <si>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</si>
  <si>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</si>
  <si>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</si>
  <si>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</si>
  <si>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</si>
  <si>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</si>
  <si>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</si>
  <si>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</si>
  <si>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</si>
  <si>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</si>
  <si>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</si>
  <si>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</si>
  <si>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</si>
  <si>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</si>
  <si>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</si>
  <si>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</si>
  <si>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</si>
  <si>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</si>
  <si>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</si>
  <si>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</si>
  <si>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</si>
  <si>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</si>
  <si>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</si>
  <si>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</si>
  <si>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</si>
  <si>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</si>
  <si>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</si>
  <si>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</si>
  <si>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</si>
  <si>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</si>
  <si>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</si>
  <si>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</si>
  <si>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</si>
  <si>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</si>
  <si>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</si>
  <si>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</si>
  <si>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</si>
  <si>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</si>
  <si>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</si>
  <si>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</si>
  <si>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</si>
  <si>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</si>
  <si>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</si>
  <si>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</si>
  <si>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</si>
  <si>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</si>
  <si>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</si>
  <si>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</si>
  <si>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</si>
  <si>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</si>
  <si>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</si>
  <si>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</si>
  <si>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</si>
  <si>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</si>
  <si>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</si>
  <si>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</si>
  <si>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</si>
  <si>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</si>
  <si>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</si>
  <si>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</si>
  <si>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</si>
  <si>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</si>
  <si>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</si>
  <si>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</si>
  <si>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</si>
  <si>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</si>
  <si>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</si>
  <si>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</si>
  <si>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</si>
  <si>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</si>
  <si>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</si>
  <si>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</si>
  <si>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</si>
  <si>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</si>
  <si>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</si>
  <si>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</si>
  <si>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</si>
  <si>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</si>
  <si>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</si>
  <si>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</si>
  <si>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</si>
  <si>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</si>
  <si>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</si>
  <si>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</si>
  <si>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</si>
  <si>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</si>
  <si>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</si>
  <si>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</si>
  <si>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</si>
  <si>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</si>
  <si>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</si>
  <si>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</si>
  <si>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</si>
  <si>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</si>
  <si>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</si>
  <si>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</si>
  <si>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</si>
  <si>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</si>
  <si>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</si>
  <si>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</si>
  <si>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</si>
  <si>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</si>
  <si>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</si>
  <si>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</si>
  <si>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</si>
  <si>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</si>
  <si>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</si>
  <si>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</si>
  <si>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</si>
  <si>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</si>
  <si>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</si>
  <si>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</si>
  <si>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</si>
  <si>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</si>
  <si>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</si>
  <si>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</si>
  <si>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</si>
  <si>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</si>
  <si>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</si>
  <si>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</si>
  <si>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</si>
  <si>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</si>
  <si>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</si>
  <si>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</si>
  <si>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</si>
  <si>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</si>
  <si>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</si>
  <si>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</si>
  <si>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</si>
  <si>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</si>
  <si>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</si>
  <si>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</si>
  <si>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</si>
  <si>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</si>
  <si>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</si>
  <si>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</si>
  <si>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</si>
  <si>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</si>
  <si>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</si>
  <si>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</si>
  <si>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</si>
  <si>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</si>
  <si>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</si>
  <si>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</si>
  <si>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</si>
  <si>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</si>
  <si>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</si>
  <si>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</si>
  <si>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</si>
  <si>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</si>
  <si>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</si>
  <si>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</si>
  <si>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</si>
  <si>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</si>
  <si>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</si>
  <si>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</si>
  <si>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</si>
  <si>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</si>
  <si>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</si>
  <si>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</si>
  <si>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</si>
  <si>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</si>
  <si>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</si>
  <si>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</si>
  <si>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</si>
  <si>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</si>
  <si>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</si>
  <si>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</si>
  <si>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</si>
  <si>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</si>
  <si>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</si>
  <si>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</si>
  <si>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</si>
  <si>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</si>
  <si>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</si>
  <si>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</si>
  <si>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</si>
  <si>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</si>
  <si>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</si>
  <si>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</si>
  <si>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</si>
  <si>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</si>
  <si>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</si>
  <si>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</si>
  <si>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</si>
  <si>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</si>
  <si>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</si>
  <si>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</si>
  <si>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</si>
  <si>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</si>
  <si>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</si>
  <si>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</si>
  <si>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</si>
  <si>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</si>
  <si>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</si>
  <si>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</si>
  <si>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</si>
  <si>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</si>
  <si>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</si>
  <si>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</si>
  <si>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</si>
  <si>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</si>
  <si>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</si>
  <si>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</si>
  <si>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</si>
  <si>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</si>
  <si>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</si>
  <si>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</si>
  <si>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</si>
  <si>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</si>
  <si>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</si>
  <si>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</si>
  <si>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</si>
  <si>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</si>
  <si>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</si>
  <si>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</si>
  <si>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</si>
  <si>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</si>
  <si>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</si>
  <si>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</si>
  <si>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</si>
  <si>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</si>
  <si>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</si>
  <si>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</si>
  <si>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</si>
  <si>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</si>
  <si>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</si>
  <si>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</si>
  <si>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</si>
  <si>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</si>
  <si>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</si>
  <si>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</si>
  <si>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</si>
  <si>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</si>
  <si>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</si>
  <si>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</si>
  <si>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</si>
  <si>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</si>
  <si>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</si>
  <si>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</si>
  <si>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</si>
  <si>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</si>
  <si>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</si>
  <si>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</si>
  <si>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</si>
  <si>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</si>
  <si>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</si>
  <si>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</si>
  <si>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</si>
  <si>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</si>
  <si>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</si>
  <si>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</si>
  <si>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</si>
  <si>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</si>
  <si>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</si>
  <si>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</si>
  <si>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</si>
  <si>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</si>
  <si>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</si>
  <si>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</si>
  <si>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</si>
  <si>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</si>
  <si>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</si>
  <si>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</si>
  <si>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</si>
  <si>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</si>
  <si>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</si>
  <si>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</si>
  <si>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</si>
  <si>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</si>
  <si>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</si>
  <si>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</si>
  <si>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</si>
  <si>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</si>
  <si>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</si>
  <si>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</si>
  <si>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</si>
  <si>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</si>
  <si>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</si>
  <si>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</si>
  <si>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</si>
  <si>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</si>
  <si>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</si>
  <si>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</si>
  <si>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</si>
  <si>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</si>
  <si>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</si>
  <si>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</si>
  <si>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</si>
  <si>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</si>
  <si>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</si>
  <si>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</si>
  <si>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</si>
  <si>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</si>
  <si>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</si>
  <si>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</si>
  <si>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</si>
  <si>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</si>
  <si>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</si>
  <si>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</si>
  <si>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</si>
  <si>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</si>
  <si>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</si>
  <si>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</si>
  <si>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</si>
  <si>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</si>
  <si>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</si>
  <si>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</si>
  <si>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</si>
  <si>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</si>
  <si>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</si>
  <si>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</si>
  <si>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</si>
  <si>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</si>
  <si>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</si>
  <si>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</si>
  <si>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</si>
  <si>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</si>
  <si>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</si>
  <si>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</si>
  <si>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</si>
  <si>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</si>
  <si>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</si>
  <si>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</si>
  <si>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</si>
  <si>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</si>
  <si>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</si>
  <si>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</si>
  <si>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</si>
  <si>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</si>
  <si>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</si>
  <si>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</si>
  <si>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</si>
  <si>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</si>
  <si>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</si>
  <si>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</si>
  <si>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</si>
  <si>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</si>
  <si>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</si>
  <si>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</si>
  <si>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</si>
  <si>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</si>
  <si>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</si>
  <si>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</si>
  <si>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</si>
  <si>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</si>
  <si>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</si>
  <si>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</si>
  <si>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</si>
  <si>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</si>
  <si>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</si>
  <si>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</si>
  <si>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</si>
  <si>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</si>
  <si>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</si>
  <si>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</si>
  <si>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</si>
  <si>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</si>
  <si>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</si>
  <si>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</si>
  <si>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</si>
  <si>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</si>
  <si>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</si>
  <si>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</si>
  <si>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</si>
  <si>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</si>
  <si>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</si>
  <si>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</si>
  <si>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</si>
  <si>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</si>
  <si>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</si>
  <si>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</si>
  <si>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</si>
  <si>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</si>
  <si>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</si>
  <si>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</si>
  <si>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</si>
  <si>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</si>
  <si>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</si>
  <si>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</si>
  <si>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</si>
  <si>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</si>
  <si>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</si>
  <si>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</si>
  <si>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</si>
  <si>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</si>
  <si>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</si>
  <si>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</si>
  <si>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</si>
  <si>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</si>
  <si>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</si>
  <si>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</si>
  <si>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</si>
  <si>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</si>
  <si>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</si>
  <si>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</si>
  <si>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</si>
  <si>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</si>
  <si>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</si>
  <si>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</si>
  <si>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</si>
  <si>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</si>
  <si>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</si>
  <si>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</si>
  <si>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</si>
  <si>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</si>
  <si>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</si>
  <si>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</si>
  <si>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</si>
  <si>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</si>
  <si>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</si>
  <si>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</si>
  <si>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</si>
  <si>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</si>
  <si>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</si>
  <si>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</si>
  <si>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</si>
  <si>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</si>
  <si>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</si>
  <si>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</si>
  <si>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</si>
  <si>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</si>
  <si>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</si>
  <si>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</si>
  <si>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</si>
  <si>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</si>
  <si>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</si>
  <si>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</si>
  <si>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</si>
  <si>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</si>
  <si>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</si>
  <si>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</si>
  <si>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</si>
  <si>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</si>
  <si>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</si>
  <si>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</si>
  <si>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</si>
  <si>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</si>
  <si>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</si>
  <si>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</si>
  <si>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</si>
  <si>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</si>
  <si>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</si>
  <si>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</si>
  <si>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</si>
  <si>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</si>
  <si>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</si>
  <si>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</si>
  <si>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</si>
  <si>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</si>
  <si>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</si>
  <si>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</si>
  <si>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</si>
  <si>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</si>
  <si>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</si>
  <si>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</si>
  <si>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</si>
  <si>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</si>
  <si>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</si>
  <si>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</si>
  <si>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</si>
  <si>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</si>
  <si>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</si>
  <si>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</si>
  <si>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</si>
  <si>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</si>
  <si>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</si>
  <si>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</si>
  <si>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</si>
  <si>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</si>
  <si>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</si>
  <si>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</si>
  <si>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</si>
  <si>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</si>
  <si>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</si>
  <si>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</si>
  <si>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</si>
  <si>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</si>
  <si>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</si>
  <si>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</si>
  <si>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</si>
  <si>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</si>
  <si>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</si>
  <si>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</si>
  <si>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</si>
  <si>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</si>
  <si>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</si>
  <si>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</si>
  <si>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</si>
  <si>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</si>
  <si>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</si>
  <si>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</si>
  <si>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</si>
  <si>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</si>
  <si>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</si>
  <si>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</si>
  <si>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</si>
  <si>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</si>
  <si>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</si>
  <si>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</si>
  <si>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</si>
  <si>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</si>
  <si>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</si>
  <si>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</si>
  <si>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</si>
  <si>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</si>
  <si>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</si>
  <si>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</si>
  <si>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</si>
  <si>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</si>
  <si>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</si>
  <si>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</si>
  <si>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</si>
  <si>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</si>
  <si>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</si>
  <si>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</si>
  <si>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</si>
  <si>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</si>
  <si>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</si>
  <si>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</si>
  <si>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</si>
  <si>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</si>
  <si>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</si>
  <si>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</si>
  <si>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</si>
  <si>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</si>
  <si>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</si>
  <si>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</si>
  <si>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</si>
  <si>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</si>
  <si>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</si>
  <si>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</si>
  <si>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</si>
  <si>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</si>
  <si>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</si>
  <si>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</si>
  <si>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</si>
  <si>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</si>
  <si>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</si>
  <si>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</si>
  <si>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</si>
  <si>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</si>
  <si>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</si>
  <si>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</si>
  <si>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</si>
  <si>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</si>
  <si>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</si>
  <si>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</si>
  <si>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</si>
  <si>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</si>
  <si>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</si>
  <si>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</si>
  <si>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</si>
  <si>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</si>
  <si>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</si>
  <si>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</si>
  <si>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</si>
  <si>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</si>
  <si>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</si>
  <si>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</si>
  <si>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</si>
  <si>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</si>
  <si>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</si>
  <si>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</si>
  <si>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</si>
  <si>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</si>
  <si>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</si>
  <si>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</si>
  <si>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</si>
  <si>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</si>
  <si>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</si>
  <si>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</si>
  <si>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</si>
  <si>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</si>
  <si>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</si>
  <si>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</si>
  <si>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</si>
  <si>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</si>
  <si>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</si>
  <si>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</si>
  <si>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</si>
  <si>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</si>
  <si>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</si>
  <si>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</si>
  <si>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</si>
  <si>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</si>
  <si>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</si>
  <si>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</si>
  <si>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</si>
  <si>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</si>
  <si>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</si>
  <si>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</si>
  <si>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</si>
  <si>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</si>
  <si>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</si>
  <si>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</si>
  <si>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</si>
  <si>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</si>
  <si>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</si>
  <si>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</si>
  <si>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</si>
  <si>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</si>
  <si>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</si>
  <si>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</si>
  <si>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</si>
  <si>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</si>
  <si>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</si>
  <si>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</si>
  <si>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</si>
  <si>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</si>
  <si>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</si>
  <si>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</si>
  <si>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</si>
  <si>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</si>
  <si>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</si>
  <si>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</si>
  <si>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</si>
  <si>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</si>
  <si>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</si>
  <si>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</si>
  <si>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</si>
  <si>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</si>
  <si>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</si>
  <si>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</si>
  <si>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</si>
  <si>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</si>
  <si>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</si>
  <si>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</si>
  <si>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</si>
  <si>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</si>
  <si>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</si>
  <si>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</si>
  <si>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</si>
  <si>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</si>
  <si>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</si>
  <si>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</si>
  <si>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</si>
  <si>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</si>
  <si>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</si>
  <si>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</si>
  <si>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</si>
  <si>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</si>
  <si>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</si>
  <si>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</si>
  <si>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</si>
  <si>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</si>
  <si>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</si>
  <si>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</si>
  <si>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</si>
  <si>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</si>
  <si>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</si>
  <si>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</si>
  <si>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</si>
  <si>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</si>
  <si>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</si>
  <si>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</si>
  <si>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</si>
  <si>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</si>
  <si>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</si>
  <si>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</si>
  <si>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</si>
  <si>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</si>
  <si>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</si>
  <si>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</si>
  <si>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</si>
  <si>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</si>
  <si>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</si>
  <si>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</si>
  <si>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</si>
  <si>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</si>
  <si>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</si>
  <si>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</si>
  <si>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</si>
  <si>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</si>
  <si>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</si>
  <si>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</si>
  <si>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</si>
  <si>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</si>
  <si>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</si>
  <si>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</si>
  <si>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</si>
  <si>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</si>
  <si>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</si>
  <si>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</si>
  <si>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</si>
  <si>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</si>
  <si>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</si>
  <si>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</si>
  <si>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</si>
  <si>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</si>
  <si>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</si>
  <si>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</si>
  <si>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</si>
  <si>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</si>
  <si>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</si>
  <si>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</si>
  <si>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</si>
  <si>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</si>
  <si>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</si>
  <si>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</si>
  <si>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</si>
  <si>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</si>
  <si>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</si>
  <si>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</si>
  <si>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</si>
  <si>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</si>
  <si>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</si>
  <si>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</si>
  <si>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</si>
  <si>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</si>
  <si>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</si>
  <si>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</si>
  <si>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</si>
  <si>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</si>
  <si>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</si>
  <si>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</si>
  <si>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</si>
  <si>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</si>
  <si>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</si>
  <si>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</si>
  <si>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</si>
  <si>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</si>
  <si>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</si>
  <si>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</si>
  <si>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</si>
  <si>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</si>
  <si>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</si>
  <si>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</si>
  <si>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</si>
  <si>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</si>
  <si>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</si>
  <si>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</si>
  <si>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</si>
  <si>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</si>
  <si>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</si>
  <si>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</si>
  <si>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</si>
  <si>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</si>
  <si>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</si>
  <si>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</si>
  <si>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</si>
  <si>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</si>
  <si>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</si>
  <si>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</si>
  <si>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</si>
  <si>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</si>
  <si>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</si>
  <si>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</si>
  <si>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</si>
  <si>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</si>
  <si>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</si>
  <si>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</si>
  <si>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</si>
  <si>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</si>
  <si>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</si>
  <si>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</si>
  <si>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</si>
  <si>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</si>
  <si>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</si>
  <si>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</si>
  <si>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</si>
  <si>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</si>
  <si>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</si>
  <si>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</si>
  <si>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</si>
  <si>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</si>
  <si>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</si>
  <si>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</si>
  <si>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</si>
  <si>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</si>
  <si>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</si>
  <si>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</si>
  <si>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</si>
  <si>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</si>
  <si>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</si>
  <si>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</si>
  <si>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</si>
  <si>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</si>
  <si>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</si>
  <si>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</si>
  <si>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</si>
  <si>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</si>
  <si>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</si>
  <si>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</si>
  <si>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</si>
  <si>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</si>
  <si>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</si>
  <si>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</si>
  <si>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</si>
  <si>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</si>
  <si>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</si>
  <si>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</si>
  <si>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</si>
  <si>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</si>
  <si>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</si>
  <si>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</si>
  <si>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</si>
  <si>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</si>
  <si>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</si>
  <si>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</si>
  <si>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</si>
  <si>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</si>
  <si>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</si>
  <si>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</si>
  <si>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</si>
  <si>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</si>
  <si>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</si>
  <si>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</si>
  <si>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</si>
  <si>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</si>
  <si>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</si>
  <si>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</si>
  <si>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</si>
  <si>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</si>
  <si>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</si>
  <si>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</si>
  <si>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</si>
  <si>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</si>
  <si>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</si>
  <si>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</si>
  <si>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</si>
  <si>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</si>
  <si>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</si>
  <si>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</si>
  <si>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</si>
  <si>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</si>
  <si>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</si>
  <si>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</si>
  <si>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</si>
  <si>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</si>
  <si>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</si>
  <si>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</si>
  <si>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</si>
  <si>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</si>
  <si>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</si>
  <si>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</si>
  <si>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</si>
  <si>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</si>
  <si>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</si>
  <si>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</si>
  <si>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</si>
  <si>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</si>
  <si>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</si>
  <si>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</si>
  <si>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</si>
  <si>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</si>
  <si>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</si>
  <si>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</si>
  <si>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</si>
  <si>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</si>
  <si>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</si>
  <si>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</si>
  <si>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</si>
  <si>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</si>
  <si>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</si>
  <si>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</si>
  <si>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</si>
  <si>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</si>
  <si>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</si>
  <si>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</si>
  <si>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</si>
  <si>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</si>
  <si>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</si>
  <si>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</si>
  <si>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</si>
  <si>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</si>
  <si>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</si>
  <si>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</si>
  <si>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</si>
  <si>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</si>
  <si>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</si>
  <si>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</si>
  <si>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</si>
  <si>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</si>
  <si>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</si>
  <si>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</si>
  <si>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</si>
  <si>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</si>
  <si>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</si>
  <si>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</si>
  <si>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</si>
  <si>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</si>
  <si>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</si>
  <si>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</si>
  <si>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</si>
  <si>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</si>
  <si>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</si>
  <si>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</si>
  <si>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</si>
  <si>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</si>
  <si>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</si>
  <si>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</si>
  <si>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</si>
  <si>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</si>
  <si>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</si>
  <si>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</si>
  <si>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</si>
  <si>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</si>
  <si>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</si>
  <si>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</si>
  <si>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</si>
  <si>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</si>
  <si>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</si>
  <si>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</si>
  <si>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</si>
  <si>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</si>
  <si>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</si>
  <si>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</si>
  <si>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</si>
  <si>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</si>
  <si>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</si>
  <si>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</si>
  <si>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</si>
  <si>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</si>
  <si>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</si>
  <si>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</si>
  <si>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</si>
  <si>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</si>
  <si>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</si>
  <si>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</si>
  <si>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</si>
  <si>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</si>
  <si>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</si>
  <si>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</si>
  <si>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</si>
  <si>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</si>
  <si>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</si>
  <si>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</si>
  <si>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</si>
  <si>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</si>
  <si>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</si>
  <si>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</si>
  <si>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</si>
  <si>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</si>
  <si>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</si>
  <si>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</si>
  <si>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</si>
  <si>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</si>
  <si>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</si>
  <si>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</si>
  <si>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</si>
  <si>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</si>
  <si>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</si>
  <si>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</si>
  <si>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</si>
  <si>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</si>
  <si>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</si>
  <si>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</si>
  <si>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</si>
  <si>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</si>
  <si>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</si>
  <si>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</si>
  <si>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</si>
  <si>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</si>
  <si>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</si>
  <si>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</si>
  <si>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</si>
  <si>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</si>
  <si>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</si>
  <si>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</si>
  <si>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</si>
  <si>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</si>
  <si>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</si>
  <si>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</si>
  <si>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</si>
  <si>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</si>
  <si>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</si>
  <si>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</si>
  <si>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</si>
  <si>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</si>
  <si>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</si>
  <si>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</si>
  <si>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</si>
  <si>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</si>
  <si>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</si>
  <si>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</si>
  <si>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</si>
  <si>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</si>
  <si>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</si>
  <si>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</si>
  <si>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</si>
  <si>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</si>
  <si>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</si>
  <si>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</si>
  <si>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</si>
  <si>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</si>
  <si>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</si>
  <si>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</si>
  <si>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</si>
  <si>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</si>
  <si>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</si>
  <si>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</si>
  <si>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</si>
  <si>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</si>
  <si>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</si>
  <si>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</si>
  <si>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</si>
  <si>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</si>
  <si>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</si>
  <si>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</si>
  <si>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</si>
  <si>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</si>
  <si>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</si>
  <si>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</si>
  <si>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</si>
  <si>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</si>
  <si>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</si>
  <si>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</si>
  <si>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</si>
  <si>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</si>
  <si>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</si>
  <si>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</si>
  <si>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</si>
  <si>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</si>
  <si>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</si>
  <si>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</si>
  <si>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</si>
  <si>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</si>
  <si>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</si>
  <si>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</si>
  <si>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</si>
  <si>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</si>
  <si>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</si>
  <si>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</si>
  <si>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</si>
  <si>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</si>
  <si>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</si>
  <si>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</si>
  <si>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</si>
  <si>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</si>
  <si>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</si>
  <si>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</si>
  <si>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</si>
  <si>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</si>
  <si>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</si>
  <si>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</si>
  <si>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</si>
  <si>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</si>
  <si>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</si>
  <si>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</si>
  <si>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</si>
  <si>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</si>
  <si>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</si>
  <si>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</si>
  <si>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</si>
  <si>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</si>
  <si>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</si>
  <si>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</si>
  <si>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</si>
  <si>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</si>
  <si>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</si>
  <si>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</si>
  <si>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</si>
  <si>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</si>
  <si>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</si>
  <si>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</si>
  <si>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</si>
  <si>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</si>
  <si>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</si>
  <si>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</si>
  <si>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</si>
  <si>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</si>
  <si>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</si>
  <si>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</si>
  <si>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</si>
  <si>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</si>
  <si>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</si>
  <si>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</si>
  <si>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</si>
  <si>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</si>
  <si>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</si>
  <si>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</si>
  <si>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</si>
  <si>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</si>
  <si>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</si>
  <si>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</si>
  <si>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</si>
  <si>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</si>
  <si>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</si>
  <si>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</si>
  <si>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</si>
  <si>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</si>
  <si>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</si>
  <si>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</si>
  <si>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</si>
  <si>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</si>
  <si>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</si>
  <si>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</si>
  <si>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</si>
  <si>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</si>
  <si>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</si>
  <si>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</si>
  <si>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</si>
  <si>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</si>
  <si>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</si>
  <si>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</si>
  <si>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</si>
  <si>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</si>
  <si>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</si>
  <si>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</si>
  <si>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</si>
  <si>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</si>
  <si>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</si>
  <si>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</si>
  <si>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</si>
  <si>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</si>
  <si>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</si>
  <si>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</si>
  <si>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</si>
  <si>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</si>
  <si>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</si>
  <si>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</si>
  <si>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</si>
  <si>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</si>
  <si>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</si>
  <si>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</si>
  <si>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</si>
  <si>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</si>
  <si>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</si>
  <si>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</si>
  <si>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</si>
  <si>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</si>
  <si>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</si>
  <si>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</si>
  <si>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</si>
  <si>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</si>
  <si>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</si>
  <si>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</si>
  <si>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</si>
  <si>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</si>
  <si>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</si>
  <si>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</si>
  <si>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</si>
  <si>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</si>
  <si>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</si>
  <si>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</si>
  <si>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</si>
  <si>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</si>
  <si>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</si>
  <si>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</si>
  <si>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</si>
  <si>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</si>
  <si>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</si>
  <si>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</si>
  <si>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</si>
  <si>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</si>
  <si>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</si>
  <si>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</si>
  <si>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</si>
  <si>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</si>
  <si>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</si>
  <si>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</si>
  <si>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</si>
  <si>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</si>
  <si>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</si>
  <si>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</si>
  <si>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</si>
  <si>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</si>
  <si>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</si>
  <si>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</si>
  <si>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</si>
  <si>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</si>
  <si>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</si>
  <si>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</si>
  <si>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</si>
  <si>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</si>
  <si>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</si>
  <si>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</si>
  <si>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</si>
  <si>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</si>
  <si>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</si>
  <si>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</si>
  <si>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</si>
  <si>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</si>
  <si>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</si>
  <si>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</si>
  <si>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</si>
  <si>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</si>
  <si>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</si>
  <si>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</si>
  <si>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</si>
  <si>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</si>
  <si>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</si>
  <si>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</si>
  <si>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</si>
  <si>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</si>
  <si>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</si>
  <si>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</si>
  <si>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</si>
  <si>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</si>
  <si>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</si>
  <si>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</si>
  <si>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</si>
  <si>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</si>
  <si>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</si>
  <si>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</si>
  <si>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</si>
  <si>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</si>
  <si>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</si>
  <si>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</si>
  <si>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</si>
  <si>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</si>
  <si>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</si>
  <si>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</si>
  <si>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</si>
  <si>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</si>
  <si>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</si>
  <si>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</si>
  <si>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</si>
  <si>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</si>
  <si>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</si>
  <si>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</si>
  <si>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</si>
  <si>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</si>
  <si>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</si>
  <si>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</si>
  <si>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</si>
  <si>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</si>
  <si>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</si>
  <si>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</si>
  <si>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</si>
  <si>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</si>
  <si>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</si>
  <si>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</si>
  <si>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</si>
  <si>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</si>
  <si>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</si>
  <si>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</si>
  <si>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</si>
  <si>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</si>
  <si>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</si>
  <si>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</si>
  <si>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</si>
  <si>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</si>
  <si>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</si>
  <si>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</si>
  <si>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</si>
  <si>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</si>
  <si>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</si>
  <si>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</si>
  <si>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</si>
  <si>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</si>
  <si>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</si>
  <si>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</si>
  <si>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</si>
  <si>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</si>
  <si>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</si>
  <si>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</si>
  <si>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</si>
  <si>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</si>
  <si>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</si>
  <si>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</si>
  <si>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</si>
  <si>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</si>
  <si>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</si>
  <si>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</si>
  <si>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</si>
  <si>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</si>
  <si>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</si>
  <si>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</si>
  <si>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</si>
  <si>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</si>
  <si>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</si>
  <si>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</si>
  <si>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</si>
  <si>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</si>
  <si>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</si>
  <si>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</si>
  <si>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</si>
  <si>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</si>
  <si>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</si>
  <si>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</si>
  <si>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</si>
  <si>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</si>
  <si>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</si>
  <si>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</si>
  <si>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</si>
  <si>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</si>
  <si>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</si>
  <si>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</si>
  <si>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</si>
  <si>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</si>
  <si>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</si>
  <si>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</si>
  <si>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</si>
  <si>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</si>
  <si>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</si>
  <si>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</si>
  <si>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</si>
  <si>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</si>
  <si>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</si>
  <si>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</si>
  <si>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</si>
  <si>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</si>
  <si>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</si>
  <si>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</si>
  <si>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</si>
  <si>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</si>
  <si>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</si>
  <si>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</si>
  <si>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</si>
  <si>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</si>
  <si>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</si>
  <si>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</si>
  <si>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</si>
  <si>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</si>
  <si>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</si>
  <si>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</si>
  <si>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</si>
  <si>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</si>
  <si>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</si>
  <si>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</si>
  <si>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</si>
  <si>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</si>
  <si>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</si>
  <si>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</si>
  <si>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</si>
  <si>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</si>
  <si>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</si>
  <si>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</si>
  <si>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</si>
  <si>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</si>
  <si>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</si>
  <si>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</si>
  <si>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</si>
  <si>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</si>
  <si>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</si>
  <si>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</si>
  <si>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</si>
  <si>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</si>
  <si>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</si>
  <si>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</si>
  <si>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</si>
  <si>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</si>
  <si>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</si>
  <si>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</si>
  <si>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</si>
  <si>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</si>
  <si>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</si>
  <si>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</si>
  <si>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</si>
  <si>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</si>
  <si>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</si>
  <si>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</si>
  <si>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</si>
  <si>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</si>
  <si>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</si>
  <si>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</si>
  <si>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</si>
  <si>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</si>
  <si>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</si>
  <si>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</si>
  <si>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</si>
  <si>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</si>
  <si>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</si>
  <si>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</si>
  <si>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</si>
  <si>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</si>
  <si>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</si>
  <si>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</si>
  <si>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</si>
  <si>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</si>
  <si>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</si>
  <si>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</si>
  <si>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</si>
  <si>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</si>
  <si>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</si>
  <si>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</si>
  <si>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</si>
  <si>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</si>
  <si>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</si>
  <si>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</si>
  <si>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</si>
  <si>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</si>
  <si>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</si>
  <si>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</si>
  <si>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</si>
  <si>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</si>
  <si>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</si>
  <si>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</si>
  <si>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</si>
  <si>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</si>
  <si>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</si>
  <si>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</si>
  <si>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</si>
  <si>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</si>
  <si>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</si>
  <si>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</si>
  <si>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</si>
  <si>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</si>
  <si>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</si>
  <si>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</si>
  <si>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</si>
  <si>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</si>
  <si>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</si>
  <si>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</si>
  <si>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</si>
  <si>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</si>
  <si>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</si>
  <si>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</si>
  <si>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</si>
  <si>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</si>
  <si>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</si>
  <si>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</si>
  <si>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</si>
  <si>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</si>
  <si>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</si>
  <si>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</si>
  <si>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</si>
  <si>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</si>
  <si>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</si>
  <si>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</si>
  <si>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</si>
  <si>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</si>
  <si>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</si>
  <si>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</si>
  <si>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</si>
  <si>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</si>
  <si>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</si>
  <si>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</si>
  <si>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</si>
  <si>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</si>
  <si>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</si>
  <si>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</si>
  <si>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</si>
  <si>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</si>
  <si>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</si>
  <si>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</si>
  <si>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</si>
  <si>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</si>
  <si>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</si>
  <si>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</si>
  <si>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</si>
  <si>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</si>
  <si>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</si>
  <si>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</si>
  <si>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</si>
  <si>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</si>
  <si>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</si>
  <si>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</si>
  <si>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</si>
  <si>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</si>
  <si>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</si>
  <si>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</si>
  <si>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</si>
  <si>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</si>
  <si>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</si>
  <si>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</si>
  <si>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</si>
  <si>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</si>
  <si>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</si>
  <si>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</si>
  <si>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</si>
  <si>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</si>
  <si>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</si>
  <si>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</si>
  <si>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</si>
  <si>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</si>
  <si>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</si>
  <si>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</si>
  <si>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</si>
  <si>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</si>
  <si>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</si>
  <si>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</si>
  <si>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</si>
  <si>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</si>
  <si>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</si>
  <si>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</si>
  <si>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</si>
  <si>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</si>
  <si>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</si>
  <si>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</si>
  <si>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</si>
  <si>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</si>
  <si>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</si>
  <si>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</si>
  <si>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</si>
  <si>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</si>
  <si>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</si>
  <si>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</si>
  <si>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</si>
  <si>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</si>
  <si>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</si>
  <si>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</si>
  <si>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</si>
  <si>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</si>
  <si>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</si>
  <si>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</si>
  <si>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</si>
  <si>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</si>
  <si>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</si>
  <si>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</si>
  <si>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</si>
  <si>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</si>
  <si>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</si>
  <si>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</si>
  <si>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</si>
  <si>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</si>
  <si>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</si>
  <si>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</si>
  <si>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</si>
  <si>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</si>
  <si>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</si>
  <si>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</si>
  <si>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</si>
  <si>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</si>
  <si>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</si>
  <si>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</si>
  <si>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</si>
  <si>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</si>
  <si>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</si>
  <si>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</si>
  <si>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</si>
  <si>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</si>
  <si>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</si>
  <si>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</si>
  <si>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</si>
  <si>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</si>
  <si>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</si>
  <si>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</si>
  <si>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</si>
  <si>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</si>
  <si>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</si>
  <si>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</si>
  <si>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</si>
  <si>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</si>
  <si>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</si>
  <si>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</si>
  <si>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</si>
  <si>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</si>
  <si>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</si>
  <si>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</si>
  <si>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</si>
  <si>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</si>
  <si>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</si>
  <si>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</si>
  <si>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</si>
  <si>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</si>
  <si>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</si>
  <si>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</si>
  <si>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</si>
  <si>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</si>
  <si>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</si>
  <si>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</si>
  <si>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</si>
  <si>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</si>
  <si>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</si>
  <si>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</si>
  <si>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</si>
  <si>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</si>
  <si>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</si>
  <si>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</si>
  <si>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</si>
  <si>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</si>
  <si>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</si>
  <si>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</si>
  <si>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</si>
  <si>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</si>
  <si>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</si>
  <si>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</si>
  <si>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</si>
  <si>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</si>
  <si>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</si>
  <si>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</si>
  <si>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</si>
  <si>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</si>
  <si>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</si>
  <si>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</si>
  <si>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</si>
  <si>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</si>
  <si>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</si>
  <si>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</si>
  <si>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</si>
  <si>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</si>
  <si>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</si>
  <si>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</si>
  <si>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</si>
  <si>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</si>
  <si>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</si>
  <si>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</si>
  <si>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</si>
  <si>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</si>
  <si>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</si>
  <si>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</si>
  <si>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</si>
  <si>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</si>
  <si>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</si>
  <si>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</si>
  <si>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</si>
  <si>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</si>
  <si>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</si>
  <si>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</si>
  <si>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</si>
  <si>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</si>
  <si>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</si>
  <si>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</si>
  <si>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</si>
  <si>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</si>
  <si>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</si>
  <si>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</si>
  <si>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</si>
  <si>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</si>
  <si>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</si>
  <si>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</si>
  <si>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</si>
  <si>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</si>
  <si>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</si>
  <si>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</si>
  <si>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</si>
  <si>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</si>
  <si>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</si>
  <si>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</si>
  <si>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</si>
  <si>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</si>
  <si>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</si>
  <si>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</si>
  <si>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</si>
  <si>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</si>
  <si>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</si>
  <si>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</si>
  <si>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</si>
  <si>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</si>
  <si>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</si>
  <si>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</si>
  <si>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</si>
  <si>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</si>
  <si>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</si>
  <si>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</si>
  <si>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</si>
  <si>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</si>
  <si>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</si>
  <si>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</si>
  <si>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</si>
  <si>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</si>
  <si>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</si>
  <si>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</si>
  <si>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</si>
  <si>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</si>
  <si>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</si>
  <si>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</si>
  <si>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</si>
  <si>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</si>
  <si>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</si>
  <si>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</si>
  <si>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</si>
  <si>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</si>
  <si>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</si>
  <si>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</si>
  <si>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</si>
  <si>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</si>
  <si>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</si>
  <si>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</si>
  <si>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</si>
  <si>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</si>
  <si>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</si>
  <si>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</si>
  <si>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</si>
  <si>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</si>
  <si>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</si>
  <si>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</si>
  <si>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</si>
  <si>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</si>
  <si>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</si>
  <si>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</si>
  <si>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</si>
  <si>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</si>
  <si>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</si>
  <si>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</si>
  <si>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</si>
  <si>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</si>
  <si>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</si>
  <si>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</si>
  <si>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</si>
  <si>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</si>
  <si>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</si>
  <si>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</si>
  <si>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</si>
  <si>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</si>
  <si>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</si>
  <si>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</si>
  <si>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</si>
  <si>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</si>
  <si>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</si>
  <si>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</si>
  <si>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</si>
  <si>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</si>
  <si>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</si>
  <si>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</si>
  <si>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</si>
  <si>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</si>
  <si>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</si>
  <si>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</si>
  <si>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</si>
  <si>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</si>
  <si>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</si>
  <si>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</si>
  <si>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</si>
  <si>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</si>
  <si>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</si>
  <si>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</si>
  <si>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</si>
  <si>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</si>
  <si>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</si>
  <si>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</si>
  <si>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</si>
  <si>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</si>
  <si>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</si>
  <si>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</si>
  <si>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</si>
  <si>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</si>
  <si>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</si>
  <si>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</si>
  <si>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</si>
  <si>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</si>
  <si>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</si>
  <si>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</si>
  <si>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</si>
  <si>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</si>
  <si>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</si>
  <si>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</si>
  <si>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</si>
  <si>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</si>
  <si>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</si>
  <si>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</si>
  <si>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</si>
  <si>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</si>
  <si>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</si>
  <si>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</si>
  <si>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</si>
  <si>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</si>
  <si>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</si>
  <si>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</si>
  <si>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</si>
  <si>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</si>
  <si>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</si>
  <si>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</si>
  <si>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</si>
  <si>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</si>
  <si>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</si>
  <si>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</si>
  <si>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</si>
  <si>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</si>
  <si>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</si>
  <si>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</si>
  <si>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</si>
  <si>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</si>
  <si>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</si>
  <si>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</si>
  <si>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</si>
  <si>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</si>
  <si>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</si>
  <si>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</si>
  <si>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</si>
  <si>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</si>
  <si>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</si>
  <si>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</si>
  <si>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</si>
  <si>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</si>
  <si>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</si>
  <si>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</si>
  <si>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</si>
  <si>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</si>
  <si>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</si>
  <si>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</si>
  <si>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</si>
  <si>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</si>
  <si>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</si>
  <si>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</si>
  <si>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</si>
  <si>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</si>
  <si>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</si>
  <si>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</si>
  <si>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</si>
  <si>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</si>
  <si>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</si>
  <si>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</si>
  <si>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</si>
  <si>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</si>
  <si>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</si>
  <si>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</si>
  <si>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</si>
  <si>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</si>
  <si>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</si>
  <si>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</si>
  <si>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</si>
  <si>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</si>
  <si>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</si>
  <si>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</si>
  <si>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</si>
  <si>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</si>
  <si>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</si>
  <si>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</si>
  <si>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</si>
  <si>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</si>
  <si>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</si>
  <si>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</si>
  <si>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</si>
  <si>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</si>
  <si>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</si>
  <si>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</si>
  <si>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</si>
  <si>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</si>
  <si>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</si>
  <si>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</si>
  <si>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</si>
  <si>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</si>
  <si>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</si>
  <si>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</si>
  <si>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</si>
  <si>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</si>
  <si>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</si>
  <si>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</si>
  <si>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</si>
  <si>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</si>
  <si>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</si>
  <si>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</si>
  <si>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</si>
  <si>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</si>
  <si>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</si>
  <si>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</si>
  <si>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</si>
  <si>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</si>
  <si>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</si>
  <si>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</si>
  <si>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</si>
  <si>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</si>
  <si>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</si>
  <si>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</si>
  <si>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</si>
  <si>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</si>
  <si>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</si>
  <si>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</si>
  <si>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</si>
  <si>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</si>
  <si>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</si>
  <si>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</si>
  <si>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</si>
  <si>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</si>
  <si>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</si>
  <si>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</si>
  <si>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</si>
  <si>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</si>
  <si>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</si>
  <si>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</si>
  <si>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</si>
  <si>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</si>
  <si>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</si>
  <si>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</si>
  <si>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</si>
  <si>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</si>
  <si>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</si>
  <si>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</si>
  <si>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</si>
  <si>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</si>
  <si>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</si>
  <si>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</si>
  <si>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</si>
  <si>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</si>
  <si>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</si>
  <si>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</si>
  <si>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</si>
  <si>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</si>
  <si>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</si>
  <si>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</si>
  <si>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</si>
  <si>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</si>
  <si>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</si>
  <si>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</si>
  <si>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</si>
  <si>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</si>
  <si>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</si>
  <si>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</si>
  <si>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</si>
  <si>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</si>
  <si>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</si>
  <si>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</si>
  <si>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</si>
  <si>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</si>
  <si>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</si>
  <si>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</si>
  <si>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</si>
  <si>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</si>
  <si>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</si>
  <si>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</si>
  <si>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</si>
  <si>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</si>
  <si>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</si>
  <si>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</si>
  <si>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</si>
  <si>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</si>
  <si>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</si>
  <si>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</si>
  <si>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</si>
  <si>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</si>
  <si>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</si>
  <si>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</si>
  <si>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</si>
  <si>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</si>
  <si>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</si>
  <si>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</si>
  <si>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</si>
  <si>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</si>
  <si>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</si>
  <si>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</si>
  <si>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</si>
  <si>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</si>
  <si>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</si>
  <si>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</si>
  <si>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</si>
  <si>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</si>
  <si>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</si>
  <si>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</si>
  <si>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</si>
  <si>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</si>
  <si>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</si>
  <si>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</si>
  <si>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</si>
  <si>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</si>
  <si>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</si>
  <si>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</si>
  <si>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</si>
  <si>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</si>
  <si>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</si>
  <si>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</si>
  <si>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</si>
  <si>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</si>
  <si>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</si>
  <si>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</si>
  <si>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</si>
  <si>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</si>
  <si>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</si>
  <si>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</si>
  <si>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</si>
  <si>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</si>
  <si>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</si>
  <si>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</si>
  <si>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</si>
  <si>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</si>
  <si>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</si>
  <si>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</si>
  <si>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</si>
  <si>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</si>
  <si>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</si>
  <si>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</si>
  <si>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</si>
  <si>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</si>
  <si>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</si>
  <si>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</si>
  <si>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</si>
  <si>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</si>
  <si>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</si>
  <si>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</si>
  <si>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</si>
  <si>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</si>
  <si>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</si>
  <si>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</si>
  <si>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</si>
  <si>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</si>
  <si>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</si>
  <si>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</si>
  <si>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</si>
  <si>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</si>
  <si>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</si>
  <si>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</si>
  <si>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</si>
  <si>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</si>
  <si>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</si>
  <si>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</si>
  <si>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</si>
  <si>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</si>
  <si>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</si>
  <si>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</si>
  <si>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</si>
  <si>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</si>
  <si>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</si>
  <si>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</si>
  <si>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</si>
  <si>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</si>
  <si>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</si>
  <si>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</si>
  <si>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</si>
  <si>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</si>
  <si>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</si>
  <si>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</si>
  <si>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</si>
  <si>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</si>
  <si>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</si>
  <si>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</si>
  <si>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</si>
  <si>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</si>
  <si>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</si>
  <si>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</si>
  <si>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</si>
  <si>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</si>
  <si>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</si>
  <si>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</si>
  <si>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</si>
  <si>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</si>
  <si>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</si>
  <si>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</si>
  <si>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</si>
  <si>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</si>
  <si>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</si>
  <si>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</si>
  <si>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</si>
  <si>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</si>
  <si>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</si>
  <si>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</si>
  <si>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</si>
  <si>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</si>
  <si>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</si>
  <si>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</si>
  <si>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</si>
  <si>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</si>
  <si>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</si>
  <si>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</si>
  <si>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</si>
  <si>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</si>
  <si>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</si>
  <si>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</si>
  <si>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</si>
  <si>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</si>
  <si>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</si>
  <si>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</si>
  <si>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</si>
  <si>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</si>
  <si>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</si>
  <si>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</si>
  <si>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</si>
  <si>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</si>
  <si>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</si>
  <si>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</si>
  <si>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</si>
  <si>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</si>
  <si>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</si>
  <si>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</si>
  <si>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</si>
  <si>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</si>
  <si>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</si>
  <si>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</si>
  <si>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</si>
  <si>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</si>
  <si>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</si>
  <si>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</si>
  <si>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</si>
  <si>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</si>
  <si>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</si>
  <si>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</si>
  <si>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</si>
  <si>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</si>
  <si>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</si>
  <si>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</si>
  <si>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</si>
  <si>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</si>
  <si>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</si>
  <si>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</si>
  <si>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</si>
  <si>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</si>
  <si>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</si>
  <si>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</si>
  <si>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</si>
  <si>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</si>
  <si>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</si>
  <si>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</si>
  <si>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</si>
  <si>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</si>
  <si>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</si>
  <si>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</si>
  <si>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</si>
  <si>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</si>
  <si>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</si>
  <si>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</si>
  <si>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</si>
  <si>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</si>
  <si>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</si>
  <si>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</si>
  <si>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</si>
  <si>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</si>
  <si>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</si>
  <si>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</si>
  <si>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</si>
  <si>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</si>
  <si>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</si>
  <si>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</si>
  <si>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</si>
  <si>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</si>
  <si>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</si>
  <si>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</si>
  <si>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</si>
  <si>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</si>
  <si>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</si>
  <si>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</si>
  <si>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</si>
  <si>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</si>
  <si>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</si>
  <si>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</si>
  <si>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</si>
  <si>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</si>
  <si>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</si>
  <si>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</si>
  <si>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</si>
  <si>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</si>
  <si>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</si>
  <si>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</si>
  <si>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</si>
  <si>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</si>
  <si>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</si>
  <si>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</si>
  <si>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</si>
  <si>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</si>
  <si>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</si>
  <si>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</si>
  <si>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</si>
  <si>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</si>
  <si>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</si>
  <si>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</si>
  <si>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</si>
  <si>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</si>
  <si>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</si>
  <si>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</si>
  <si>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</si>
  <si>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</si>
  <si>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</si>
  <si>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</si>
  <si>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</si>
  <si>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</si>
  <si>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</si>
  <si>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</si>
  <si>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</si>
  <si>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</si>
  <si>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</si>
  <si>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</si>
  <si>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</si>
  <si>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</si>
  <si>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</si>
  <si>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</si>
  <si>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</si>
  <si>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</si>
  <si>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</si>
  <si>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</si>
  <si>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</si>
  <si>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</si>
  <si>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</si>
  <si>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</si>
  <si>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</si>
  <si>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</si>
  <si>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</si>
  <si>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</si>
  <si>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</si>
  <si>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</si>
  <si>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</si>
  <si>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</si>
  <si>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</si>
  <si>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</si>
  <si>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</si>
  <si>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</si>
  <si>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</si>
  <si>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</si>
  <si>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</si>
  <si>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</si>
  <si>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</si>
  <si>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</si>
  <si>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</si>
  <si>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</si>
  <si>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</si>
  <si>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</si>
  <si>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</si>
  <si>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</si>
  <si>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</si>
  <si>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</si>
  <si>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</si>
  <si>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</si>
  <si>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</si>
  <si>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</si>
  <si>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</si>
  <si>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</si>
  <si>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</si>
  <si>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</si>
  <si>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</si>
  <si>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</si>
  <si>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</si>
  <si>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</si>
  <si>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</si>
  <si>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</si>
  <si>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</si>
  <si>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</si>
  <si>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</si>
  <si>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</si>
  <si>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</si>
  <si>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</si>
  <si>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</si>
  <si>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</si>
  <si>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</si>
  <si>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</si>
  <si>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</si>
  <si>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</si>
  <si>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</si>
  <si>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</si>
  <si>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</si>
  <si>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</si>
  <si>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</si>
  <si>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</si>
  <si>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</si>
  <si>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</si>
  <si>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</si>
  <si>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</si>
  <si>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</si>
  <si>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</si>
  <si>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</si>
  <si>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</si>
  <si>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</si>
  <si>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</si>
  <si>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</si>
  <si>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</si>
  <si>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</si>
  <si>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</si>
  <si>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</si>
  <si>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</si>
  <si>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</si>
  <si>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</si>
  <si>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</si>
  <si>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</si>
  <si>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</si>
  <si>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</si>
  <si>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</si>
  <si>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</si>
  <si>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</si>
  <si>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</si>
  <si>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</si>
  <si>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</si>
  <si>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</si>
  <si>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</si>
  <si>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</si>
  <si>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</si>
  <si>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</si>
  <si>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</si>
  <si>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</si>
  <si>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</si>
  <si>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</si>
  <si>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</si>
  <si>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</si>
  <si>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</si>
  <si>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</si>
  <si>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</si>
  <si>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</si>
  <si>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</si>
  <si>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</si>
  <si>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</si>
  <si>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</si>
  <si>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</si>
  <si>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</si>
  <si>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</si>
  <si>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</si>
  <si>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</si>
  <si>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</si>
  <si>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</si>
  <si>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</si>
  <si>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</si>
  <si>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</si>
  <si>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</si>
  <si>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</si>
  <si>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</si>
  <si>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</si>
  <si>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</si>
  <si>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</si>
  <si>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</si>
  <si>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</si>
  <si>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</si>
  <si>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</si>
  <si>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</si>
  <si>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</si>
  <si>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</si>
  <si>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</si>
  <si>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</si>
  <si>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</si>
  <si>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</si>
  <si>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</si>
  <si>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</si>
  <si>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</si>
  <si>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</si>
  <si>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</si>
  <si>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</si>
  <si>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</si>
  <si>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</si>
  <si>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</si>
  <si>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</si>
  <si>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</si>
  <si>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</si>
  <si>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</si>
  <si>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</si>
  <si>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</si>
  <si>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</si>
  <si>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</si>
  <si>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</si>
  <si>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</si>
  <si>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</si>
  <si>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</si>
  <si>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</si>
  <si>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</si>
  <si>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</si>
  <si>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</si>
  <si>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</si>
  <si>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</si>
  <si>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</si>
  <si>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</si>
  <si>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</si>
  <si>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</si>
  <si>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</si>
  <si>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</si>
  <si>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</si>
  <si>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</si>
  <si>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</si>
  <si>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</si>
  <si>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</si>
  <si>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</si>
  <si>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</si>
  <si>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</si>
  <si>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</si>
  <si>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</si>
  <si>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</si>
  <si>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</si>
  <si>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</si>
  <si>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</si>
  <si>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</si>
  <si>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</si>
  <si>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</si>
  <si>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</si>
  <si>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</si>
  <si>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</si>
  <si>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</si>
  <si>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</si>
  <si>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</si>
  <si>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</si>
  <si>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</si>
  <si>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</si>
  <si>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</si>
  <si>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</si>
  <si>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</si>
  <si>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</si>
  <si>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</si>
  <si>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</si>
  <si>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</si>
  <si>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</si>
  <si>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</si>
  <si>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</si>
  <si>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</si>
  <si>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</si>
  <si>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</si>
  <si>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</si>
  <si>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</si>
  <si>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</si>
  <si>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</si>
  <si>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</si>
  <si>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</si>
  <si>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</si>
  <si>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</si>
  <si>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</si>
  <si>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</si>
  <si>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</si>
  <si>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</si>
  <si>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</si>
  <si>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</si>
  <si>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</si>
  <si>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</si>
  <si>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</si>
  <si>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</si>
  <si>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</si>
  <si>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</si>
  <si>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</si>
  <si>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</si>
  <si>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</si>
  <si>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</si>
  <si>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</si>
  <si>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</si>
  <si>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</si>
  <si>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</si>
  <si>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</si>
  <si>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</si>
  <si>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</si>
  <si>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</si>
  <si>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</si>
  <si>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</si>
  <si>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</si>
  <si>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</si>
  <si>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</si>
  <si>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</si>
  <si>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</si>
  <si>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</si>
  <si>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</si>
  <si>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</si>
  <si>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</si>
  <si>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</si>
  <si>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</si>
  <si>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</si>
  <si>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</si>
  <si>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</si>
  <si>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</si>
  <si>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</si>
  <si>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</si>
  <si>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</si>
  <si>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</si>
  <si>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</si>
  <si>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</si>
  <si>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</si>
  <si>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</si>
  <si>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</si>
  <si>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</si>
  <si>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</si>
  <si>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</si>
  <si>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</si>
  <si>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</si>
  <si>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</si>
  <si>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</si>
  <si>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</si>
  <si>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</si>
  <si>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</si>
  <si>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</si>
  <si>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</si>
  <si>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</si>
  <si>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</si>
  <si>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</si>
  <si>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</si>
  <si>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</si>
  <si>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</si>
  <si>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</si>
  <si>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</si>
  <si>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</si>
  <si>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</si>
  <si>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</si>
  <si>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</si>
  <si>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</si>
  <si>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</si>
  <si>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</si>
  <si>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</si>
  <si>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</si>
  <si>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</si>
  <si>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</si>
  <si>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</si>
  <si>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</si>
  <si>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</si>
  <si>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</si>
  <si>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</si>
  <si>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</si>
  <si>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</si>
  <si>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</si>
  <si>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</si>
  <si>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</si>
  <si>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</si>
  <si>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</si>
  <si>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</si>
  <si>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</si>
  <si>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</si>
  <si>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</si>
  <si>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</si>
  <si>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</si>
  <si>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</si>
  <si>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</si>
  <si>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</si>
  <si>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</si>
  <si>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</si>
  <si>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</si>
  <si>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</si>
  <si>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</si>
  <si>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</si>
  <si>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</si>
  <si>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</si>
  <si>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</si>
  <si>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</si>
  <si>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</si>
  <si>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</si>
  <si>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</si>
  <si>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</si>
  <si>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</si>
  <si>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</si>
  <si>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</si>
  <si>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</si>
  <si>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</si>
  <si>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</si>
  <si>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</si>
  <si>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</si>
  <si>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</si>
  <si>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</si>
  <si>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</si>
  <si>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</si>
  <si>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</si>
  <si>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</si>
  <si>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</si>
  <si>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</si>
  <si>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</si>
  <si>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</si>
  <si>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</si>
  <si>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</si>
  <si>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</si>
  <si>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</si>
  <si>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</si>
  <si>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</si>
  <si>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</si>
  <si>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</si>
  <si>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</si>
  <si>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</si>
  <si>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</si>
  <si>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</si>
  <si>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</si>
  <si>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</si>
  <si>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</si>
  <si>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</si>
  <si>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</si>
  <si>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</si>
  <si>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</si>
  <si>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</si>
  <si>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</si>
  <si>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</si>
  <si>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</si>
  <si>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</si>
  <si>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</si>
  <si>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</si>
  <si>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</si>
  <si>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</si>
  <si>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</si>
  <si>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</si>
  <si>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</si>
  <si>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</si>
  <si>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</si>
  <si>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</si>
  <si>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</si>
  <si>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</si>
  <si>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</si>
  <si>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</si>
  <si>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</si>
  <si>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</si>
  <si>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</si>
  <si>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</si>
  <si>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</si>
  <si>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</si>
  <si>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</si>
  <si>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</si>
  <si>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</si>
  <si>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</si>
  <si>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</si>
  <si>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</si>
  <si>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</si>
  <si>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</si>
  <si>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</si>
  <si>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</si>
  <si>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</si>
  <si>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</si>
  <si>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</si>
  <si>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</si>
  <si>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</si>
  <si>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</si>
  <si>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</si>
  <si>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</si>
  <si>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</si>
  <si>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</si>
  <si>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</si>
  <si>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</si>
  <si>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</si>
  <si>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</si>
  <si>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</si>
  <si>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</si>
  <si>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</si>
  <si>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</si>
  <si>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</si>
  <si>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</si>
  <si>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</si>
  <si>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</si>
  <si>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</si>
  <si>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</si>
  <si>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</si>
  <si>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</si>
  <si>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</si>
  <si>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</si>
  <si>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</si>
  <si>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</si>
  <si>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</si>
  <si>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</si>
  <si>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</si>
  <si>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</si>
  <si>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</si>
  <si>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</si>
  <si>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</si>
  <si>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</si>
  <si>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</si>
  <si>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</si>
  <si>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</si>
  <si>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</si>
  <si>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</si>
  <si>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</si>
  <si>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</si>
  <si>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</si>
  <si>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</si>
  <si>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</si>
  <si>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</si>
  <si>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</si>
  <si>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</si>
  <si>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</si>
  <si>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</si>
  <si>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</si>
  <si>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</si>
  <si>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</si>
  <si>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</si>
  <si>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</si>
  <si>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</si>
  <si>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</si>
  <si>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</si>
  <si>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</si>
  <si>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</si>
  <si>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</si>
  <si>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</si>
  <si>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</si>
  <si>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</si>
  <si>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</si>
  <si>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</si>
  <si>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</si>
  <si>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</si>
  <si>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</si>
  <si>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</si>
  <si>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</si>
  <si>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</si>
  <si>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</si>
  <si>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</si>
  <si>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</si>
  <si>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</si>
  <si>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</si>
  <si>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</si>
  <si>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</si>
  <si>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</si>
  <si>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</si>
  <si>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</si>
  <si>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</si>
  <si>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</si>
  <si>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</si>
  <si>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</si>
  <si>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</si>
  <si>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</si>
  <si>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</si>
  <si>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</si>
  <si>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</si>
  <si>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</si>
  <si>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</si>
  <si>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</si>
  <si>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</si>
  <si>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</si>
  <si>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</si>
  <si>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</si>
  <si>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</si>
  <si>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</si>
  <si>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</si>
  <si>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</si>
  <si>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</si>
  <si>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</si>
  <si>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</si>
  <si>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</si>
  <si>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</si>
  <si>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</si>
  <si>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</si>
  <si>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</si>
  <si>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</si>
  <si>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</si>
  <si>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</si>
  <si>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</si>
  <si>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</si>
  <si>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</si>
  <si>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</si>
  <si>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</si>
  <si>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</si>
  <si>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</si>
  <si>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</si>
  <si>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</si>
  <si>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</si>
  <si>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</si>
  <si>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</si>
  <si>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</si>
  <si>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</si>
  <si>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</si>
  <si>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</si>
  <si>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</si>
  <si>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</si>
  <si>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</si>
  <si>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</si>
  <si>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</si>
  <si>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</si>
  <si>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</si>
  <si>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</si>
  <si>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</si>
  <si>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</si>
  <si>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</si>
  <si>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</si>
  <si>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</si>
  <si>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</si>
  <si>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</si>
  <si>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</si>
  <si>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</si>
  <si>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</si>
  <si>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</si>
  <si>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</si>
  <si>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</si>
  <si>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</si>
  <si>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</si>
  <si>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</si>
  <si>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</si>
  <si>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</si>
  <si>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</si>
  <si>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</si>
  <si>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</si>
  <si>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</si>
  <si>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</si>
  <si>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</si>
  <si>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</si>
  <si>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</si>
  <si>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</si>
  <si>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</si>
  <si>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</si>
  <si>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</si>
  <si>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</si>
  <si>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</si>
  <si>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</si>
  <si>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</si>
  <si>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</si>
  <si>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</si>
  <si>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</si>
  <si>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</si>
  <si>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</si>
  <si>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</si>
  <si>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</si>
  <si>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</si>
  <si>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</si>
  <si>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</si>
  <si>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</si>
  <si>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</si>
  <si>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</si>
  <si>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</si>
  <si>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</si>
  <si>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</si>
  <si>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</si>
  <si>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</si>
  <si>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</si>
  <si>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</si>
  <si>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</si>
  <si>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</si>
  <si>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</si>
  <si>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</si>
  <si>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</si>
  <si>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</si>
  <si>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</si>
  <si>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</si>
  <si>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</si>
  <si>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</si>
  <si>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</si>
  <si>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</si>
  <si>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</si>
  <si>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</si>
  <si>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</si>
  <si>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</si>
  <si>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</si>
  <si>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</si>
  <si>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</si>
  <si>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</si>
  <si>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</si>
  <si>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</si>
  <si>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</si>
  <si>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</si>
  <si>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</si>
  <si>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</si>
  <si>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</si>
  <si>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</si>
  <si>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</si>
  <si>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</si>
  <si>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</si>
  <si>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</si>
  <si>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</si>
  <si>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</si>
  <si>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</si>
  <si>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</si>
  <si>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</si>
  <si>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</si>
  <si>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</si>
  <si>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</si>
  <si>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</si>
  <si>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</si>
  <si>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</si>
  <si>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</si>
  <si>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</si>
  <si>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</si>
  <si>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</si>
  <si>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</si>
  <si>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</si>
  <si>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</si>
  <si>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</si>
  <si>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</si>
  <si>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</si>
  <si>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</si>
  <si>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</si>
  <si>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</si>
  <si>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</si>
  <si>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</si>
  <si>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</si>
  <si>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</si>
  <si>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</si>
  <si>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</si>
  <si>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</si>
  <si>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</si>
  <si>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</si>
  <si>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</si>
  <si>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</si>
  <si>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</si>
  <si>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</si>
  <si>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</si>
  <si>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</si>
  <si>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</si>
  <si>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</si>
  <si>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</si>
  <si>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</si>
  <si>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</si>
  <si>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</si>
  <si>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</si>
  <si>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</si>
  <si>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</si>
  <si>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</si>
  <si>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</si>
  <si>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</si>
  <si>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</si>
  <si>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</si>
  <si>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</si>
  <si>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</si>
  <si>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</si>
  <si>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</si>
  <si>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</si>
  <si>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</si>
  <si>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</si>
  <si>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</si>
  <si>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</si>
  <si>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</si>
  <si>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</si>
  <si>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</si>
  <si>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</si>
  <si>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</si>
  <si>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</si>
  <si>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</si>
  <si>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</si>
  <si>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</si>
  <si>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</si>
  <si>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</si>
  <si>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</si>
  <si>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</si>
  <si>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</si>
  <si>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</si>
  <si>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</si>
  <si>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</si>
  <si>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</si>
  <si>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</si>
  <si>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</si>
  <si>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</si>
  <si>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</si>
  <si>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</si>
  <si>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</si>
  <si>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</si>
  <si>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</si>
  <si>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</si>
  <si>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</si>
  <si>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</si>
  <si>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</si>
  <si>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</si>
  <si>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</si>
  <si>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</si>
  <si>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</si>
  <si>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</si>
  <si>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</si>
  <si>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</si>
  <si>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</si>
  <si>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</si>
  <si>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</si>
  <si>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</si>
  <si>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</si>
  <si>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</si>
  <si>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</si>
  <si>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</si>
  <si>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</si>
  <si>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</si>
  <si>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</si>
  <si>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</si>
  <si>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</si>
  <si>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</si>
  <si>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</si>
  <si>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</si>
  <si>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</si>
  <si>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</si>
  <si>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</si>
  <si>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</si>
  <si>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</si>
  <si>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</si>
  <si>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</si>
  <si>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</si>
  <si>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</si>
  <si>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</si>
  <si>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</si>
  <si>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</si>
  <si>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</si>
  <si>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</si>
  <si>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</si>
  <si>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</si>
  <si>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</si>
  <si>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</si>
  <si>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</si>
  <si>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</si>
  <si>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</si>
  <si>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</si>
  <si>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</si>
  <si>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</si>
  <si>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</si>
  <si>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</si>
  <si>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</si>
  <si>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</si>
  <si>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</si>
  <si>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</si>
  <si>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</si>
  <si>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</si>
  <si>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</si>
  <si>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</si>
  <si>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</si>
  <si>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</si>
  <si>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</si>
  <si>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</si>
  <si>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</si>
  <si>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</si>
  <si>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</si>
  <si>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</si>
  <si>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</si>
  <si>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</si>
  <si>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</si>
  <si>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</si>
  <si>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</si>
  <si>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</si>
  <si>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</si>
  <si>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</si>
  <si>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</si>
  <si>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</si>
  <si>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</si>
  <si>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</si>
  <si>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</si>
  <si>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</si>
  <si>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</si>
  <si>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</si>
  <si>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</si>
  <si>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</si>
  <si>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</si>
  <si>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</si>
  <si>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</si>
  <si>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</si>
  <si>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</si>
  <si>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</si>
  <si>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</si>
  <si>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</si>
  <si>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</si>
  <si>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</si>
  <si>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</si>
  <si>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</si>
  <si>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</si>
  <si>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</si>
  <si>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</si>
  <si>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</si>
  <si>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</si>
  <si>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</si>
  <si>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</si>
  <si>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</si>
  <si>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</si>
  <si>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</si>
  <si>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</si>
  <si>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</si>
  <si>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</si>
  <si>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</si>
  <si>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</si>
  <si>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</si>
  <si>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</si>
  <si>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</si>
  <si>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</si>
  <si>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</si>
  <si>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</si>
  <si>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</si>
  <si>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</si>
  <si>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</si>
  <si>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</si>
  <si>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</si>
  <si>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</si>
  <si>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</si>
  <si>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</si>
  <si>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</si>
  <si>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</si>
  <si>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</si>
  <si>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</si>
  <si>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</si>
  <si>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</si>
  <si>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</si>
  <si>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</si>
  <si>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</si>
  <si>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</si>
  <si>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</si>
  <si>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</si>
  <si>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</si>
  <si>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</si>
  <si>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</si>
  <si>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</si>
  <si>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</si>
  <si>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</si>
  <si>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</si>
  <si>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</si>
  <si>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</si>
  <si>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</si>
  <si>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</si>
  <si>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</si>
  <si>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</si>
  <si>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</si>
  <si>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</si>
  <si>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</si>
  <si>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</si>
  <si>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</si>
  <si>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</si>
  <si>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</si>
  <si>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</si>
  <si>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</si>
  <si>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</si>
  <si>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</si>
  <si>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</si>
  <si>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</si>
  <si>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</si>
  <si>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</si>
  <si>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</si>
  <si>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</si>
  <si>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</si>
  <si>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</si>
  <si>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</si>
  <si>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</si>
  <si>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</si>
  <si>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</si>
  <si>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</si>
  <si>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</si>
  <si>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</si>
  <si>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</si>
  <si>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</si>
  <si>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</si>
  <si>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</si>
  <si>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</si>
  <si>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</si>
  <si>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</si>
  <si>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</si>
  <si>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</si>
  <si>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</si>
  <si>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</si>
  <si>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</si>
  <si>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</si>
  <si>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</si>
  <si>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</si>
  <si>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</si>
  <si>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</si>
  <si>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</si>
  <si>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</si>
  <si>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</si>
  <si>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</si>
  <si>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</si>
  <si>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</si>
  <si>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</si>
  <si>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</si>
  <si>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</si>
  <si>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</si>
  <si>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</si>
  <si>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</si>
  <si>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</si>
  <si>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</si>
  <si>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</si>
  <si>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</si>
  <si>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</si>
  <si>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</si>
  <si>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</si>
  <si>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</si>
  <si>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</si>
  <si>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</si>
  <si>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</si>
  <si>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</si>
  <si>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</si>
  <si>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</si>
  <si>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</si>
  <si>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</si>
  <si>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</si>
  <si>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</si>
  <si>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</si>
  <si>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</si>
  <si>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</si>
  <si>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</si>
  <si>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</si>
  <si>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</si>
  <si>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</si>
  <si>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</si>
  <si>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</si>
  <si>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</si>
  <si>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</si>
  <si>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</si>
  <si>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</si>
  <si>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</si>
  <si>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</si>
  <si>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</si>
  <si>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</si>
  <si>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</si>
  <si>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</si>
  <si>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</si>
  <si>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</si>
  <si>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</si>
  <si>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</si>
  <si>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</si>
  <si>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</si>
  <si>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</si>
  <si>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</si>
  <si>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</si>
  <si>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</si>
  <si>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</si>
  <si>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</si>
  <si>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</si>
  <si>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</si>
  <si>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</si>
  <si>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</si>
  <si>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</si>
  <si>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</si>
  <si>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</si>
  <si>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</si>
  <si>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</si>
  <si>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</si>
  <si>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</si>
  <si>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</si>
  <si>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</si>
  <si>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</si>
  <si>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</si>
  <si>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</si>
  <si>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</si>
  <si>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</si>
  <si>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</si>
  <si>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</si>
  <si>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</si>
  <si>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</si>
  <si>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</si>
  <si>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</si>
  <si>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</si>
  <si>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</si>
  <si>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</si>
  <si>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</si>
  <si>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</si>
  <si>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</si>
  <si>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</si>
  <si>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</si>
  <si>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</si>
  <si>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</si>
  <si>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</si>
  <si>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</si>
  <si>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</si>
  <si>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</si>
  <si>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</si>
  <si>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</si>
  <si>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</si>
  <si>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</si>
  <si>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</si>
  <si>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</si>
  <si>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</si>
  <si>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</si>
  <si>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</si>
  <si>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</si>
  <si>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</si>
  <si>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</si>
  <si>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</si>
  <si>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</si>
  <si>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</si>
  <si>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</si>
  <si>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</si>
  <si>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</si>
  <si>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</si>
  <si>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</si>
  <si>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</si>
  <si>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</si>
  <si>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</si>
  <si>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</si>
  <si>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</si>
  <si>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</si>
  <si>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</si>
  <si>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</si>
  <si>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</si>
  <si>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</si>
  <si>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</si>
  <si>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</si>
  <si>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</si>
  <si>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</si>
  <si>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</si>
  <si>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</si>
  <si>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</si>
  <si>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</si>
  <si>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</si>
  <si>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</si>
  <si>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</si>
  <si>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</si>
  <si>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</si>
  <si>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</si>
  <si>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</si>
  <si>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</si>
  <si>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</si>
  <si>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</si>
  <si>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</si>
  <si>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</si>
  <si>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</si>
  <si>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</si>
  <si>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</si>
  <si>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</si>
  <si>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</si>
  <si>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</si>
  <si>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</si>
  <si>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</si>
  <si>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</si>
  <si>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</si>
  <si>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</si>
  <si>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</si>
  <si>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</si>
  <si>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</si>
  <si>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</si>
  <si>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</si>
  <si>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</si>
  <si>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</si>
  <si>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</si>
  <si>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</si>
  <si>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</si>
  <si>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</si>
  <si>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</si>
  <si>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</si>
  <si>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</si>
  <si>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</si>
  <si>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</si>
  <si>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</si>
  <si>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</si>
  <si>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</si>
  <si>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</si>
  <si>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</si>
  <si>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</si>
  <si>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</si>
  <si>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</si>
  <si>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</si>
  <si>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</si>
  <si>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</si>
  <si>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</si>
  <si>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</si>
  <si>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</si>
  <si>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</si>
  <si>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</si>
  <si>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</si>
  <si>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</si>
  <si>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</si>
  <si>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</si>
  <si>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</si>
  <si>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</si>
  <si>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</si>
  <si>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</si>
  <si>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</si>
  <si>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</si>
  <si>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</si>
  <si>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</si>
  <si>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</si>
  <si>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</si>
  <si>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</si>
  <si>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</si>
  <si>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</si>
  <si>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</si>
  <si>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</si>
  <si>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</si>
  <si>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</si>
  <si>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</si>
  <si>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</si>
  <si>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</si>
  <si>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</si>
  <si>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</si>
  <si>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</si>
  <si>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</si>
  <si>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</si>
  <si>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</si>
  <si>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</si>
  <si>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</si>
  <si>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</si>
  <si>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</si>
  <si>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</si>
  <si>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</si>
  <si>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</si>
  <si>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</si>
  <si>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</si>
  <si>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</si>
  <si>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</si>
  <si>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</si>
  <si>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</si>
  <si>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</si>
  <si>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</si>
  <si>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</si>
  <si>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</si>
  <si>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</si>
  <si>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</si>
  <si>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</si>
  <si>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</si>
  <si>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</si>
  <si>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</si>
  <si>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</si>
  <si>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</si>
  <si>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</si>
  <si>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</si>
  <si>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</si>
  <si>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</si>
  <si>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</si>
  <si>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</si>
  <si>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</si>
  <si>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</si>
  <si>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</si>
  <si>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</si>
  <si>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</si>
  <si>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</si>
  <si>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</si>
  <si>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</si>
  <si>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</si>
  <si>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</si>
  <si>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</si>
  <si>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</si>
  <si>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</si>
  <si>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</si>
  <si>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</si>
  <si>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</si>
  <si>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</si>
  <si>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</si>
  <si>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</si>
  <si>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</si>
  <si>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</si>
  <si>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</si>
  <si>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</si>
  <si>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</si>
  <si>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</si>
  <si>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</si>
  <si>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</si>
  <si>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</si>
  <si>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</si>
  <si>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</si>
  <si>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</si>
  <si>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</si>
  <si>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</si>
  <si>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</si>
  <si>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</si>
  <si>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</si>
  <si>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</si>
  <si>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</si>
  <si>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</si>
  <si>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</si>
  <si>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</si>
  <si>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</si>
  <si>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</si>
  <si>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</si>
  <si>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</si>
  <si>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</si>
  <si>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</si>
  <si>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</si>
  <si>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</si>
  <si>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</si>
  <si>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</si>
  <si>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</si>
  <si>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</si>
  <si>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</si>
  <si>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</si>
  <si>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</si>
  <si>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</si>
  <si>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</si>
  <si>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</si>
  <si>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</si>
  <si>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</si>
  <si>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</si>
  <si>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</si>
  <si>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</si>
  <si>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</si>
  <si>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</si>
  <si>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</si>
  <si>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</si>
  <si>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</si>
  <si>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</si>
  <si>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</si>
  <si>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</si>
  <si>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</si>
  <si>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</si>
  <si>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</si>
  <si>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</si>
  <si>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</si>
  <si>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</si>
  <si>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</si>
  <si>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</si>
  <si>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</si>
  <si>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</si>
  <si>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</si>
  <si>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</si>
  <si>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</si>
  <si>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</si>
  <si>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</si>
  <si>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</si>
  <si>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</si>
  <si>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</si>
  <si>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</si>
  <si>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</si>
  <si>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</si>
  <si>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</si>
  <si>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</si>
  <si>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</si>
  <si>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</si>
  <si>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</si>
  <si>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</si>
  <si>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</si>
  <si>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</si>
  <si>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</si>
  <si>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</si>
  <si>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</si>
  <si>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</si>
  <si>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</si>
  <si>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</si>
  <si>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</si>
  <si>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</si>
  <si>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</si>
  <si>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</si>
  <si>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</si>
  <si>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</si>
  <si>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</si>
  <si>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</si>
  <si>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</si>
  <si>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</si>
  <si>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</si>
  <si>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</si>
  <si>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</si>
  <si>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</si>
  <si>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</si>
  <si>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</si>
  <si>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</si>
  <si>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</si>
  <si>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</si>
  <si>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</si>
  <si>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</si>
  <si>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</si>
  <si>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</si>
  <si>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</si>
  <si>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</si>
  <si>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</si>
  <si>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</si>
  <si>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</si>
  <si>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</si>
  <si>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</si>
  <si>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</si>
  <si>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</si>
  <si>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</si>
  <si>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</si>
  <si>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</si>
  <si>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</si>
  <si>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</si>
  <si>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</si>
  <si>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</si>
  <si>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</si>
  <si>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</si>
  <si>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</si>
  <si>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</si>
  <si>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</si>
  <si>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</si>
  <si>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</si>
  <si>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</si>
  <si>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</si>
  <si>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</si>
  <si>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</si>
  <si>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</si>
  <si>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</si>
  <si>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</si>
  <si>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</si>
  <si>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</si>
  <si>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</si>
  <si>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</si>
  <si>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</si>
  <si>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</si>
  <si>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</si>
  <si>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</si>
  <si>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</si>
  <si>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</si>
  <si>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</si>
  <si>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</si>
  <si>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</si>
  <si>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</si>
  <si>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</si>
  <si>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</si>
  <si>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</si>
  <si>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</si>
  <si>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</si>
  <si>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</si>
  <si>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</si>
  <si>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</si>
  <si>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</si>
  <si>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</si>
  <si>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</si>
  <si>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</si>
  <si>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</si>
  <si>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</si>
  <si>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</si>
  <si>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</si>
  <si>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</si>
  <si>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</si>
  <si>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</si>
  <si>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</si>
  <si>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</si>
  <si>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</si>
  <si>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</si>
  <si>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</si>
  <si>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</si>
  <si>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</si>
  <si>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</si>
  <si>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</si>
  <si>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</si>
  <si>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</si>
  <si>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</si>
  <si>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</si>
  <si>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</si>
  <si>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</si>
  <si>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</si>
  <si>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</si>
  <si>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</si>
  <si>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</si>
  <si>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</si>
  <si>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</si>
  <si>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</si>
  <si>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</si>
  <si>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</si>
  <si>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</si>
  <si>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</si>
  <si>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</si>
  <si>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</si>
  <si>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</si>
  <si>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</si>
  <si>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</si>
  <si>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</si>
  <si>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</si>
  <si>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</si>
  <si>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</si>
  <si>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</si>
  <si>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</si>
  <si>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</si>
  <si>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</si>
  <si>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</si>
  <si>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</si>
  <si>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</si>
  <si>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</si>
  <si>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</si>
  <si>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</si>
  <si>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</si>
  <si>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</si>
  <si>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</si>
  <si>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</si>
  <si>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</si>
  <si>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</si>
  <si>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</si>
  <si>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</si>
  <si>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</si>
  <si>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</si>
  <si>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</si>
  <si>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</si>
  <si>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</si>
  <si>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</si>
  <si>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</si>
  <si>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</si>
  <si>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</si>
  <si>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</si>
  <si>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</si>
  <si>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</si>
  <si>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</si>
  <si>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</si>
  <si>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</si>
  <si>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</si>
  <si>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</si>
  <si>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</si>
  <si>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</si>
  <si>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</si>
  <si>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</si>
  <si>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</si>
  <si>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</si>
  <si>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</si>
  <si>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</si>
  <si>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</si>
  <si>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</si>
  <si>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</si>
  <si>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</si>
  <si>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</si>
  <si>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</si>
  <si>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</si>
  <si>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</si>
  <si>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</si>
  <si>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</si>
  <si>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</si>
  <si>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</si>
  <si>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</si>
  <si>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</si>
  <si>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</si>
  <si>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</si>
  <si>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</si>
  <si>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</si>
  <si>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</si>
  <si>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</si>
  <si>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</si>
  <si>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</si>
  <si>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</si>
  <si>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</si>
  <si>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</si>
  <si>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</si>
  <si>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</si>
  <si>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</si>
  <si>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</si>
  <si>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</si>
  <si>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</si>
  <si>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</si>
  <si>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</si>
  <si>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</si>
  <si>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</si>
  <si>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</si>
  <si>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</si>
  <si>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</si>
  <si>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</si>
  <si>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</si>
  <si>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</si>
  <si>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</si>
  <si>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</si>
  <si>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</si>
  <si>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</si>
  <si>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</si>
  <si>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</si>
  <si>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</si>
  <si>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</si>
  <si>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</si>
  <si>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</si>
  <si>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</si>
  <si>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</si>
  <si>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</si>
  <si>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</si>
  <si>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</si>
  <si>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</si>
  <si>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</si>
  <si>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</si>
  <si>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</si>
  <si>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</si>
  <si>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</si>
  <si>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</si>
  <si>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</si>
  <si>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</si>
  <si>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</si>
  <si>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</si>
  <si>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</si>
  <si>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</si>
  <si>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</si>
  <si>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</si>
  <si>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</si>
  <si>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</si>
  <si>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</si>
  <si>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</si>
  <si>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</si>
  <si>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</si>
  <si>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</si>
  <si>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</si>
  <si>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</si>
  <si>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</si>
  <si>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</si>
  <si>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</si>
  <si>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</si>
  <si>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</si>
  <si>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</si>
  <si>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</si>
  <si>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</si>
  <si>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</si>
  <si>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</si>
  <si>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</si>
  <si>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</si>
  <si>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</si>
  <si>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</si>
  <si>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</si>
  <si>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</si>
  <si>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</si>
  <si>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</si>
  <si>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</si>
  <si>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</si>
  <si>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</si>
  <si>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</si>
  <si>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</si>
  <si>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</si>
  <si>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</si>
  <si>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</si>
  <si>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</si>
  <si>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</si>
  <si>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</si>
  <si>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</si>
  <si>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</si>
  <si>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</si>
  <si>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</si>
  <si>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</si>
  <si>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</si>
  <si>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</si>
  <si>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</si>
  <si>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</si>
  <si>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</si>
  <si>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</si>
  <si>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</si>
  <si>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</si>
  <si>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</si>
  <si>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</si>
  <si>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</si>
  <si>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</si>
  <si>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</si>
  <si>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</si>
  <si>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</si>
  <si>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</si>
  <si>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</si>
  <si>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</si>
  <si>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</si>
  <si>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</si>
  <si>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</si>
  <si>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</si>
  <si>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</si>
  <si>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</si>
  <si>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</si>
  <si>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</si>
  <si>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</si>
  <si>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</si>
  <si>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</si>
  <si>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</si>
  <si>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</si>
  <si>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</si>
  <si>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</si>
  <si>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</si>
  <si>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</si>
  <si>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</si>
  <si>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</si>
  <si>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</si>
  <si>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</si>
  <si>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</si>
  <si>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</si>
  <si>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</si>
  <si>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</si>
  <si>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</si>
  <si>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</si>
  <si>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</si>
  <si>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</si>
  <si>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</si>
  <si>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</si>
  <si>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</si>
  <si>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</si>
  <si>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</si>
  <si>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</si>
  <si>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</si>
  <si>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</si>
  <si>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</si>
  <si>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</si>
  <si>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</si>
  <si>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</si>
  <si>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</si>
  <si>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</si>
  <si>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</si>
  <si>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</si>
  <si>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</si>
  <si>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</si>
  <si>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</si>
  <si>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</si>
  <si>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</si>
  <si>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</si>
  <si>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</si>
  <si>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</si>
  <si>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</si>
  <si>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</si>
  <si>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</si>
  <si>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</si>
  <si>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</si>
  <si>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</si>
  <si>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</si>
  <si>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</si>
  <si>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</si>
  <si>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</si>
  <si>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</si>
  <si>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</si>
  <si>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</si>
  <si>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</si>
  <si>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</si>
  <si>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</si>
  <si>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</si>
  <si>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</si>
  <si>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</si>
  <si>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</si>
  <si>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</si>
  <si>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</si>
  <si>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</si>
  <si>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</si>
  <si>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</si>
  <si>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</si>
  <si>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</si>
  <si>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</si>
  <si>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</si>
  <si>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</si>
  <si>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</si>
  <si>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</si>
  <si>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</si>
  <si>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</si>
  <si>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</si>
  <si>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</si>
  <si>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</si>
  <si>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</si>
  <si>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</si>
  <si>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</si>
  <si>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</si>
  <si>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</si>
  <si>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</si>
  <si>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</si>
  <si>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</si>
  <si>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</si>
  <si>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</si>
  <si>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</si>
  <si>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</si>
  <si>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</si>
  <si>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</si>
  <si>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</si>
  <si>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</si>
  <si>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</si>
  <si>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</si>
  <si>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</si>
  <si>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</si>
  <si>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</si>
  <si>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</si>
  <si>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</si>
  <si>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</si>
  <si>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</si>
  <si>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</si>
  <si>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</si>
  <si>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</si>
  <si>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</si>
  <si>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</si>
  <si>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</si>
  <si>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</si>
  <si>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</si>
  <si>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</si>
  <si>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</si>
  <si>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</si>
  <si>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</si>
  <si>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</si>
  <si>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</si>
  <si>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</si>
  <si>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</si>
  <si>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</si>
  <si>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</si>
  <si>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</si>
  <si>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</si>
  <si>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</si>
  <si>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</si>
  <si>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</si>
  <si>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</si>
  <si>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</si>
  <si>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</si>
  <si>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</si>
  <si>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</si>
  <si>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</si>
  <si>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</si>
  <si>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</si>
  <si>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</si>
  <si>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</si>
  <si>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</si>
  <si>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</si>
  <si>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</si>
  <si>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</si>
  <si>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</si>
  <si>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</si>
  <si>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</si>
  <si>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</si>
  <si>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</si>
  <si>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</si>
  <si>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</si>
  <si>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</si>
  <si>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</si>
  <si>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</si>
  <si>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</si>
  <si>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</si>
  <si>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</si>
  <si>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</si>
  <si>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</si>
  <si>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</si>
  <si>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</si>
  <si>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</si>
  <si>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</si>
  <si>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</si>
  <si>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</si>
  <si>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</si>
  <si>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</si>
  <si>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</si>
  <si>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</si>
  <si>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</si>
  <si>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</si>
  <si>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</si>
  <si>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</si>
  <si>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</si>
  <si>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</si>
  <si>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</si>
  <si>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</si>
  <si>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</si>
  <si>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</si>
  <si>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</si>
  <si>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</si>
  <si>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</si>
  <si>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</si>
  <si>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</si>
  <si>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</si>
  <si>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</si>
  <si>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</si>
  <si>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</si>
  <si>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</si>
  <si>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</si>
  <si>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</si>
  <si>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</si>
  <si>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</si>
  <si>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</si>
  <si>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</si>
  <si>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</si>
  <si>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</si>
  <si>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</si>
  <si>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</si>
  <si>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</si>
  <si>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</si>
  <si>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</si>
  <si>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</si>
  <si>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</si>
  <si>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</si>
  <si>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</si>
  <si>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</si>
  <si>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</si>
  <si>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</si>
  <si>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</si>
  <si>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</si>
  <si>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</si>
  <si>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</si>
  <si>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</si>
  <si>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</si>
  <si>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</si>
  <si>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</si>
  <si>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</si>
  <si>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</si>
  <si>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</si>
  <si>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</si>
  <si>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</si>
  <si>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</si>
  <si>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</si>
  <si>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</si>
  <si>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</si>
  <si>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</si>
  <si>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</si>
  <si>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</si>
  <si>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</si>
  <si>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</si>
  <si>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</si>
  <si>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</si>
  <si>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</si>
  <si>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</si>
  <si>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</si>
  <si>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</si>
  <si>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</si>
  <si>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</si>
  <si>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</si>
  <si>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</si>
  <si>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</si>
  <si>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</si>
  <si>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</si>
  <si>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</si>
  <si>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</si>
  <si>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</si>
  <si>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</si>
  <si>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</si>
  <si>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</si>
  <si>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</si>
  <si>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</si>
  <si>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</si>
  <si>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</si>
  <si>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</si>
  <si>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</si>
  <si>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</si>
  <si>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</si>
  <si>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</si>
  <si>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</si>
  <si>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</si>
  <si>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</si>
  <si>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</si>
  <si>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</si>
  <si>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</si>
  <si>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</si>
  <si>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</si>
  <si>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</si>
  <si>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</si>
  <si>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</si>
  <si>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</si>
  <si>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</si>
  <si>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</si>
  <si>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</si>
  <si>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</si>
  <si>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</si>
  <si>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</si>
  <si>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</si>
  <si>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</si>
  <si>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</si>
  <si>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</si>
  <si>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</si>
  <si>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</si>
  <si>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</si>
  <si>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</si>
  <si>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</si>
  <si>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</si>
  <si>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</si>
  <si>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</si>
  <si>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</si>
  <si>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</si>
  <si>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</si>
  <si>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</si>
  <si>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</si>
  <si>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</si>
  <si>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</si>
  <si>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</si>
  <si>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</si>
  <si>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</si>
  <si>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</si>
  <si>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</si>
  <si>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</si>
  <si>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</si>
  <si>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</si>
  <si>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</si>
  <si>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</si>
  <si>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</si>
  <si>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</si>
  <si>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</si>
  <si>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</si>
  <si>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</si>
  <si>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</si>
  <si>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</si>
  <si>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</si>
  <si>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</si>
  <si>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</si>
  <si>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</si>
  <si>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</si>
  <si>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</si>
  <si>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</si>
  <si>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</si>
  <si>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</si>
  <si>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</si>
  <si>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</si>
  <si>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</si>
  <si>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</si>
  <si>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</si>
  <si>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</si>
  <si>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</si>
  <si>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</si>
  <si>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</si>
  <si>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</si>
  <si>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</si>
  <si>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</si>
  <si>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</si>
  <si>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</si>
  <si>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</si>
  <si>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</si>
  <si>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</si>
  <si>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</si>
  <si>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</si>
  <si>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</si>
  <si>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</si>
  <si>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</si>
  <si>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</si>
  <si>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</si>
  <si>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</si>
  <si>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</si>
  <si>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</si>
  <si>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</si>
  <si>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</si>
  <si>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</si>
  <si>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</si>
  <si>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</si>
  <si>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</si>
  <si>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</si>
  <si>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</si>
  <si>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</si>
  <si>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</si>
  <si>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</si>
  <si>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</si>
  <si>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</si>
  <si>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</si>
  <si>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</si>
  <si>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</si>
  <si>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</si>
  <si>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</si>
  <si>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</si>
  <si>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</si>
  <si>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</si>
  <si>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</si>
  <si>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</si>
  <si>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</si>
  <si>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</si>
  <si>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</si>
  <si>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</si>
  <si>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</si>
  <si>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</si>
  <si>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</si>
  <si>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</si>
  <si>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</si>
  <si>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</si>
  <si>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</si>
  <si>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</si>
  <si>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</si>
  <si>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</si>
  <si>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</si>
  <si>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</si>
  <si>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</si>
  <si>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</si>
  <si>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</si>
  <si>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</si>
  <si>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</si>
  <si>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</si>
  <si>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</si>
  <si>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</si>
  <si>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</si>
  <si>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</si>
  <si>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</si>
  <si>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</si>
  <si>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</si>
  <si>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</si>
  <si>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</si>
  <si>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</si>
  <si>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</si>
  <si>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</si>
  <si>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</si>
  <si>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</si>
  <si>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</si>
  <si>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</si>
  <si>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</si>
  <si>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</si>
  <si>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</si>
  <si>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</si>
  <si>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</si>
  <si>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</si>
  <si>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</si>
  <si>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</si>
  <si>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</si>
  <si>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</si>
  <si>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</si>
  <si>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</si>
  <si>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</si>
  <si>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</si>
  <si>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</si>
  <si>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</si>
  <si>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</si>
  <si>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</si>
  <si>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</si>
  <si>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</si>
  <si>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</si>
  <si>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</si>
  <si>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</si>
  <si>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</si>
  <si>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</si>
  <si>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</si>
  <si>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</si>
  <si>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</si>
  <si>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</si>
  <si>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</si>
  <si>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</si>
  <si>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</si>
  <si>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</si>
  <si>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</si>
  <si>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</si>
  <si>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</si>
  <si>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</si>
  <si>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</si>
  <si>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</si>
  <si>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</si>
  <si>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</si>
  <si>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</si>
  <si>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</si>
  <si>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</si>
  <si>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</si>
  <si>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</si>
  <si>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</si>
  <si>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</si>
  <si>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</si>
  <si>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</si>
  <si>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</si>
  <si>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</si>
  <si>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</si>
  <si>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</si>
  <si>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</si>
  <si>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</si>
  <si>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</si>
  <si>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</si>
  <si>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</si>
  <si>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</si>
  <si>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</si>
  <si>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</si>
  <si>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</si>
  <si>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</si>
  <si>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</si>
  <si>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</si>
  <si>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</si>
  <si>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</si>
  <si>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</si>
  <si>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</si>
  <si>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</si>
  <si>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</si>
  <si>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</si>
  <si>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</si>
  <si>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</si>
  <si>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</si>
  <si>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</si>
  <si>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</si>
  <si>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</si>
  <si>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</si>
  <si>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</si>
  <si>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</si>
  <si>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</si>
  <si>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</si>
  <si>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</si>
  <si>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</si>
  <si>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</si>
  <si>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</si>
  <si>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</si>
  <si>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</si>
  <si>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</si>
  <si>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</si>
  <si>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</si>
  <si>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</si>
  <si>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</si>
  <si>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</si>
  <si>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</si>
  <si>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</si>
  <si>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</si>
  <si>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</si>
  <si>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</si>
  <si>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</si>
  <si>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</si>
  <si>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</si>
  <si>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</si>
  <si>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</si>
  <si>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</si>
  <si>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</si>
  <si>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</si>
  <si>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</si>
  <si>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</si>
  <si>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</si>
  <si>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</si>
  <si>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</si>
  <si>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</si>
  <si>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</si>
  <si>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</si>
  <si>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</si>
  <si>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</si>
  <si>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</si>
  <si>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</si>
  <si>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</si>
  <si>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</si>
  <si>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</si>
  <si>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</si>
  <si>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</si>
  <si>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</si>
  <si>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</si>
  <si>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</si>
  <si>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</si>
  <si>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</si>
  <si>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</si>
  <si>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</si>
  <si>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</si>
  <si>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</si>
  <si>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</si>
  <si>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</si>
  <si>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</si>
  <si>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</si>
  <si>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</si>
  <si>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</si>
  <si>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</si>
  <si>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</si>
  <si>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</si>
  <si>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</si>
  <si>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</si>
  <si>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</si>
  <si>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</si>
  <si>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</si>
  <si>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</si>
  <si>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</si>
  <si>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</si>
  <si>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</si>
  <si>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</si>
  <si>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</si>
  <si>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</si>
  <si>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</si>
  <si>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</si>
  <si>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</si>
  <si>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</si>
  <si>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</si>
  <si>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</si>
  <si>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</si>
  <si>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</si>
  <si>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</si>
  <si>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</si>
  <si>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</si>
  <si>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</si>
  <si>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</si>
  <si>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</si>
  <si>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</si>
  <si>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</si>
  <si>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</si>
  <si>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</si>
  <si>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</si>
  <si>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</si>
  <si>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</si>
  <si>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</si>
  <si>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</si>
  <si>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</si>
  <si>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</si>
  <si>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</si>
  <si>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</si>
  <si>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</si>
  <si>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</si>
  <si>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</si>
  <si>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</si>
  <si>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</si>
  <si>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</si>
  <si>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</si>
  <si>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</si>
  <si>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</si>
  <si>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</si>
  <si>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</si>
  <si>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</si>
  <si>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</si>
  <si>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</si>
  <si>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</si>
  <si>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</si>
  <si>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</si>
  <si>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</si>
  <si>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</si>
  <si>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</si>
  <si>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</si>
  <si>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</si>
  <si>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</si>
  <si>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</si>
  <si>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</si>
  <si>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</si>
  <si>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</si>
  <si>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</si>
  <si>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</si>
  <si>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</si>
  <si>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</si>
  <si>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</si>
  <si>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</si>
  <si>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</si>
  <si>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</si>
  <si>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</si>
  <si>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</si>
  <si>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</si>
  <si>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</si>
  <si>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</si>
  <si>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</si>
  <si>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</si>
  <si>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</si>
  <si>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</si>
  <si>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</si>
  <si>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</si>
  <si>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</si>
  <si>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</si>
  <si>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</si>
  <si>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</si>
  <si>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</si>
  <si>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</si>
  <si>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</si>
  <si>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</si>
  <si>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</si>
  <si>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</si>
  <si>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</si>
  <si>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</si>
  <si>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</si>
  <si>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</si>
  <si>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</si>
  <si>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</si>
  <si>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</si>
  <si>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</si>
  <si>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</si>
  <si>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</si>
  <si>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</si>
  <si>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</si>
  <si>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</si>
  <si>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</si>
  <si>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</si>
  <si>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</si>
  <si>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</si>
  <si>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</si>
  <si>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</si>
  <si>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</si>
  <si>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</si>
  <si>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</si>
  <si>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</si>
  <si>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</si>
  <si>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</si>
  <si>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</si>
  <si>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</si>
  <si>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</si>
  <si>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</si>
  <si>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</si>
  <si>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</si>
  <si>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</si>
  <si>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</si>
  <si>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</si>
  <si>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</si>
  <si>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</si>
  <si>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</si>
  <si>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</si>
  <si>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</si>
  <si>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</si>
  <si>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</si>
  <si>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</si>
  <si>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</si>
  <si>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</si>
  <si>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</si>
  <si>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</si>
  <si>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</si>
  <si>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</si>
  <si>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</si>
  <si>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</si>
  <si>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</si>
  <si>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</si>
  <si>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</si>
  <si>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</si>
  <si>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</si>
  <si>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</si>
  <si>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</si>
  <si>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</si>
  <si>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</si>
  <si>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</si>
  <si>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</si>
  <si>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</si>
  <si>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</si>
  <si>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</si>
  <si>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</si>
  <si>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</si>
  <si>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</si>
  <si>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</si>
  <si>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</si>
  <si>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</si>
  <si>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</si>
  <si>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</si>
  <si>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</si>
  <si>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</si>
  <si>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</si>
  <si>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</si>
  <si>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</si>
  <si>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</si>
  <si>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</si>
  <si>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</si>
  <si>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</si>
  <si>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</si>
  <si>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</si>
  <si>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</si>
  <si>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</si>
  <si>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</si>
  <si>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</si>
  <si>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</si>
  <si>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</si>
  <si>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</si>
  <si>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</si>
  <si>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</si>
  <si>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</si>
  <si>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</si>
  <si>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</si>
  <si>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</si>
  <si>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</si>
  <si>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</si>
  <si>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</si>
  <si>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</si>
  <si>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</si>
  <si>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</si>
  <si>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</si>
  <si>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</si>
  <si>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</si>
  <si>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</si>
  <si>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</si>
  <si>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</si>
  <si>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</si>
  <si>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</si>
  <si>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</si>
  <si>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</si>
  <si>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</si>
  <si>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</si>
  <si>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</si>
  <si>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</si>
  <si>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</si>
  <si>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</si>
  <si>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</si>
  <si>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</si>
  <si>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</si>
  <si>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</si>
  <si>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</si>
  <si>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</si>
  <si>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</si>
  <si>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</si>
  <si>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</si>
  <si>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</si>
  <si>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</si>
  <si>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</si>
  <si>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</si>
  <si>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</si>
  <si>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</si>
  <si>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</si>
  <si>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</si>
  <si>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</si>
  <si>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</si>
  <si>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</si>
  <si>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</si>
  <si>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</si>
  <si>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</si>
  <si>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</si>
  <si>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</si>
  <si>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</si>
  <si>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</si>
  <si>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</si>
  <si>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</si>
  <si>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</si>
  <si>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</si>
  <si>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</si>
  <si>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</si>
  <si>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</si>
  <si>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</si>
  <si>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</si>
  <si>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</si>
  <si>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</si>
  <si>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</si>
  <si>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</si>
  <si>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</si>
  <si>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</si>
  <si>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</si>
  <si>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</si>
  <si>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</si>
  <si>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</si>
  <si>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</si>
  <si>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</si>
  <si>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</si>
  <si>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</si>
  <si>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</si>
  <si>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</si>
  <si>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</si>
  <si>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</si>
  <si>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</si>
  <si>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</si>
  <si>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</si>
  <si>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</si>
  <si>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</si>
  <si>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</si>
  <si>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</si>
  <si>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</si>
  <si>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</si>
  <si>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</si>
  <si>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</si>
  <si>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</si>
  <si>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</si>
  <si>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</si>
  <si>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 xml:space="preserve">category </t>
  </si>
  <si>
    <t xml:space="preserve">profit </t>
  </si>
  <si>
    <t xml:space="preserve">State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</si>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</sst>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 &quot;K&quot;"/>
    <numFmt numFmtId="166" formatCode="\$0.0,\ &quot;K&quot;"/>
    <numFmt numFmtId="167" formatCode="&quot;#&quot;0"/>
    <numFmt numFmtId="168" formatCode="_([$$-409]* #,##0.00_);_([$$-409]* \(#,##0.00\);_([$$-409]* &quot;-&quot;??_);_(@_)"/>
  </numFmts>
  <fonts count="8">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Calibri"/>
      <family val="2"/>
      <scheme val="minor"/>
    </font>
    <font>
      <b/>
      <sz val="14"/>
      <color theme="1"/>
      <name val="Chalkboard SE Bold"/>
    </font>
  </fonts>
  <fills count="3">
    <fill>
      <patternFill patternType="none"/>
    </fill>
    <fill>
      <patternFill patternType="gray125"/>
    </fill>
    <fill>
      <patternFill patternType="solid">
        <fgColor theme="7" tint="0.39997558519241921"/>
        <bgColor indexed="64"/>
      </patternFill>
    </fill>
  </fills>
  <borders count="3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style="thin">
        <color rgb="FF999999"/>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rgb="FF999999"/>
      </top>
      <bottom/>
      <diagonal/>
    </border>
    <border>
      <left style="medium">
        <color indexed="64"/>
      </left>
      <right/>
      <top style="thin">
        <color indexed="65"/>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rgb="FF999999"/>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5"/>
      </top>
      <bottom/>
      <diagonal/>
    </border>
    <border>
      <left style="medium">
        <color indexed="64"/>
      </left>
      <right style="medium">
        <color indexed="64"/>
      </right>
      <top style="thin">
        <color rgb="FF999999"/>
      </top>
      <bottom style="medium">
        <color indexed="64"/>
      </bottom>
      <diagonal/>
    </border>
    <border>
      <left/>
      <right style="medium">
        <color indexed="64"/>
      </right>
      <top style="thin">
        <color indexed="65"/>
      </top>
      <bottom/>
      <diagonal/>
    </border>
    <border>
      <left/>
      <right style="medium">
        <color indexed="64"/>
      </right>
      <top style="thin">
        <color rgb="FF999999"/>
      </top>
      <bottom style="medium">
        <color indexed="64"/>
      </bottom>
      <diagonal/>
    </border>
    <border>
      <left style="medium">
        <color indexed="64"/>
      </left>
      <right style="medium">
        <color indexed="64"/>
      </right>
      <top style="thin">
        <color indexed="65"/>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5"/>
      </top>
      <bottom/>
      <diagonal/>
    </border>
    <border>
      <left/>
      <right style="thin">
        <color rgb="FF999999"/>
      </right>
      <top style="thin">
        <color indexed="65"/>
      </top>
      <bottom style="thin">
        <color rgb="FF999999"/>
      </bottom>
      <diagonal/>
    </border>
  </borders>
  <cellStyleXfs count="2">
    <xf numFmtId="0" fontId="0" fillId="0" borderId="0"/>
    <xf numFmtId="9" fontId="5" fillId="0" borderId="0" applyFont="0" applyFill="0" applyBorder="0" applyAlignment="0" applyProtection="0"/>
  </cellStyleXfs>
  <cellXfs count="74">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4" xfId="0" applyBorder="1"/>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6" xfId="0" applyBorder="1"/>
    <xf numFmtId="0" fontId="0" fillId="0" borderId="8" xfId="0" applyBorder="1"/>
    <xf numFmtId="0" fontId="0" fillId="0" borderId="2" xfId="0" applyBorder="1"/>
    <xf numFmtId="0" fontId="0" fillId="0" borderId="9" xfId="0" applyBorder="1"/>
    <xf numFmtId="0" fontId="0" fillId="0" borderId="10" xfId="0" applyBorder="1"/>
    <xf numFmtId="0" fontId="0" fillId="0" borderId="3" xfId="0" applyBorder="1" applyAlignment="1">
      <alignment horizontal="left"/>
    </xf>
    <xf numFmtId="0" fontId="0" fillId="0" borderId="3" xfId="0" applyBorder="1"/>
    <xf numFmtId="0" fontId="0" fillId="0" borderId="11" xfId="0" applyBorder="1"/>
    <xf numFmtId="0" fontId="6" fillId="2" borderId="0" xfId="0" applyFont="1" applyFill="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applyAlignment="1">
      <alignment horizontal="left"/>
    </xf>
    <xf numFmtId="165" fontId="0" fillId="0" borderId="0" xfId="0" applyNumberFormat="1"/>
    <xf numFmtId="0" fontId="0" fillId="0" borderId="19" xfId="0" applyBorder="1" applyAlignment="1">
      <alignment horizontal="left"/>
    </xf>
    <xf numFmtId="0" fontId="0" fillId="0" borderId="20" xfId="0" applyBorder="1"/>
    <xf numFmtId="0" fontId="0" fillId="0" borderId="21" xfId="0" applyBorder="1"/>
    <xf numFmtId="0" fontId="0" fillId="0" borderId="22" xfId="0" applyBorder="1"/>
    <xf numFmtId="10" fontId="0" fillId="0" borderId="24" xfId="0" applyNumberFormat="1" applyBorder="1"/>
    <xf numFmtId="10" fontId="0" fillId="0" borderId="25" xfId="0" applyNumberFormat="1" applyBorder="1"/>
    <xf numFmtId="10" fontId="0" fillId="0" borderId="26" xfId="0" applyNumberFormat="1" applyBorder="1"/>
    <xf numFmtId="0" fontId="0" fillId="2" borderId="12" xfId="0" applyFill="1" applyBorder="1"/>
    <xf numFmtId="0" fontId="0" fillId="0" borderId="12" xfId="0" applyBorder="1" applyAlignment="1">
      <alignment horizontal="left"/>
    </xf>
    <xf numFmtId="0" fontId="0" fillId="0" borderId="13" xfId="0" pivotButton="1" applyBorder="1"/>
    <xf numFmtId="165" fontId="0" fillId="0" borderId="24" xfId="0" applyNumberFormat="1" applyBorder="1"/>
    <xf numFmtId="165" fontId="0" fillId="0" borderId="25" xfId="0" applyNumberFormat="1" applyBorder="1"/>
    <xf numFmtId="165" fontId="0" fillId="0" borderId="26" xfId="0" applyNumberFormat="1" applyBorder="1"/>
    <xf numFmtId="0" fontId="0" fillId="0" borderId="24" xfId="0" applyBorder="1"/>
    <xf numFmtId="0" fontId="0" fillId="0" borderId="25" xfId="0" applyBorder="1"/>
    <xf numFmtId="0" fontId="0" fillId="0" borderId="26" xfId="0" applyBorder="1"/>
    <xf numFmtId="0" fontId="6" fillId="2" borderId="13" xfId="0" applyFont="1" applyFill="1" applyBorder="1"/>
    <xf numFmtId="0" fontId="6" fillId="2" borderId="12" xfId="0" applyFont="1" applyFill="1" applyBorder="1"/>
    <xf numFmtId="0" fontId="6" fillId="2" borderId="15" xfId="0" applyFont="1" applyFill="1" applyBorder="1"/>
    <xf numFmtId="165" fontId="0" fillId="0" borderId="17" xfId="0" applyNumberFormat="1" applyBorder="1"/>
    <xf numFmtId="165" fontId="0" fillId="0" borderId="22" xfId="0" applyNumberFormat="1" applyBorder="1"/>
    <xf numFmtId="165" fontId="0" fillId="0" borderId="27" xfId="0" applyNumberFormat="1" applyBorder="1"/>
    <xf numFmtId="165" fontId="0" fillId="0" borderId="28" xfId="0" applyNumberFormat="1" applyBorder="1"/>
    <xf numFmtId="165" fontId="0" fillId="0" borderId="15" xfId="0" applyNumberFormat="1" applyBorder="1"/>
    <xf numFmtId="0" fontId="0" fillId="0" borderId="24" xfId="0" applyBorder="1" applyAlignment="1">
      <alignment horizontal="left"/>
    </xf>
    <xf numFmtId="0" fontId="0" fillId="0" borderId="25" xfId="0" applyBorder="1" applyAlignment="1">
      <alignment horizontal="left"/>
    </xf>
    <xf numFmtId="0" fontId="0" fillId="0" borderId="29" xfId="0" applyBorder="1" applyAlignment="1">
      <alignment horizontal="left"/>
    </xf>
    <xf numFmtId="166" fontId="0" fillId="0" borderId="24" xfId="0" applyNumberFormat="1" applyBorder="1"/>
    <xf numFmtId="166" fontId="0" fillId="0" borderId="25" xfId="0" applyNumberFormat="1" applyBorder="1"/>
    <xf numFmtId="166" fontId="0" fillId="0" borderId="26" xfId="0" applyNumberFormat="1" applyBorder="1"/>
    <xf numFmtId="0" fontId="6" fillId="2" borderId="1" xfId="0" applyFont="1" applyFill="1" applyBorder="1"/>
    <xf numFmtId="0" fontId="6" fillId="2" borderId="4" xfId="0" applyFont="1" applyFill="1" applyBorder="1"/>
    <xf numFmtId="165" fontId="0" fillId="0" borderId="13" xfId="0" applyNumberFormat="1" applyBorder="1"/>
    <xf numFmtId="165" fontId="0" fillId="0" borderId="19" xfId="0" applyNumberFormat="1" applyBorder="1"/>
    <xf numFmtId="165" fontId="0" fillId="0" borderId="23" xfId="0" applyNumberFormat="1" applyBorder="1"/>
    <xf numFmtId="0" fontId="0" fillId="2" borderId="30" xfId="0" applyFill="1" applyBorder="1"/>
    <xf numFmtId="0" fontId="0" fillId="2" borderId="31" xfId="0" applyFill="1" applyBorder="1"/>
    <xf numFmtId="167" fontId="0" fillId="0" borderId="0" xfId="0" applyNumberFormat="1"/>
    <xf numFmtId="10" fontId="2" fillId="0" borderId="0" xfId="1" applyNumberFormat="1" applyFont="1"/>
    <xf numFmtId="0" fontId="0" fillId="0" borderId="32" xfId="0" applyBorder="1"/>
    <xf numFmtId="0" fontId="0" fillId="0" borderId="33" xfId="0" applyBorder="1"/>
    <xf numFmtId="164" fontId="0" fillId="0" borderId="0" xfId="0" applyNumberFormat="1"/>
    <xf numFmtId="164" fontId="7" fillId="0" borderId="0" xfId="0" applyNumberFormat="1" applyFont="1"/>
    <xf numFmtId="168" fontId="0" fillId="0" borderId="0" xfId="0" applyNumberFormat="1"/>
    <xf numFmtId="0" fontId="0" fillId="0" borderId="18" xfId="0" applyBorder="1" applyAlignment="1">
      <alignment horizontal="left" wrapText="1"/>
    </xf>
    <xf numFmtId="0" fontId="0" fillId="0" borderId="19" xfId="0" applyBorder="1" applyAlignment="1">
      <alignment horizontal="left" wrapText="1"/>
    </xf>
  </cellXfs>
  <cellStyles count="2">
    <cellStyle name="Normal" xfId="0" builtinId="0"/>
    <cellStyle name="Per cent" xfId="1" builtinId="5"/>
  </cellStyles>
  <dxfs count="76">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7" tint="0.39997558519241921"/>
        </patternFill>
      </fil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fill>
        <patternFill patternType="solid">
          <bgColor theme="7" tint="0.39997558519241921"/>
        </patternFill>
      </fill>
    </dxf>
    <dxf>
      <numFmt numFmtId="165" formatCode="\$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fill>
        <patternFill patternType="solid">
          <bgColor theme="7" tint="0.39997558519241921"/>
        </patternFill>
      </fill>
    </dxf>
    <dxf>
      <numFmt numFmtId="14" formatCode="0.00%"/>
    </dxf>
    <dxf>
      <numFmt numFmtId="165" formatCode="\$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fill>
        <patternFill patternType="solid">
          <bgColor theme="7" tint="0.39997558519241921"/>
        </patternFill>
      </fill>
    </dxf>
    <dxf>
      <numFmt numFmtId="165" formatCode="\$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fill>
        <patternFill patternType="solid">
          <bgColor theme="7" tint="0.39997558519241921"/>
        </patternFill>
      </fill>
    </dxf>
    <dxf>
      <numFmt numFmtId="165" formatCode="\$0.00,\ &quot;K&quot;"/>
    </dxf>
    <dxf>
      <alignment wrapText="1"/>
    </dxf>
    <dxf>
      <numFmt numFmtId="166" formatCode="\$0.0,\ &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fill>
        <patternFill patternType="solid">
          <bgColor theme="7" tint="0.39997558519241921"/>
        </patternFill>
      </fill>
    </dxf>
    <dxf>
      <numFmt numFmtId="165" formatCode="\$0.00,\ &quot;K&quot;"/>
    </dxf>
    <dxf>
      <font>
        <b/>
        <color theme="1"/>
      </font>
      <border>
        <bottom style="thin">
          <color theme="0" tint="-0.34998626667073579"/>
        </bottom>
        <vertical/>
        <horizontal/>
      </border>
    </dxf>
    <dxf>
      <font>
        <color theme="1"/>
      </font>
      <fill>
        <patternFill>
          <bgColor theme="1" tint="0.34998626667073579"/>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75"/>
      <tableStyleElement type="firstRowStripe" dxfId="74"/>
      <tableStyleElement type="secondRowStripe" dxfId="73"/>
    </tableStyle>
    <tableStyle name="Slicestyyle" pivot="0" table="0" count="10" xr9:uid="{36289289-D691-5F48-9066-DDB0C2CC37B3}">
      <tableStyleElement type="wholeTable" dxfId="72"/>
      <tableStyleElement type="headerRow" dxfId="7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sty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.xlsx]Pivot analysis!PivotTable19</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analysis'!$B$3</c:f>
              <c:strCache>
                <c:ptCount val="1"/>
                <c:pt idx="0">
                  <c:v>Sum of Profit</c:v>
                </c:pt>
              </c:strCache>
            </c:strRef>
          </c:tx>
          <c:spPr>
            <a:solidFill>
              <a:schemeClr val="accent1"/>
            </a:solidFill>
            <a:ln>
              <a:noFill/>
            </a:ln>
            <a:effectLst/>
          </c:spPr>
          <c:cat>
            <c:strRef>
              <c:f>'Pivot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analysis'!$B$4:$B$16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DC4-3547-91C4-46A7A4C637B3}"/>
            </c:ext>
          </c:extLst>
        </c:ser>
        <c:dLbls>
          <c:showLegendKey val="0"/>
          <c:showVal val="0"/>
          <c:showCatName val="0"/>
          <c:showSerName val="0"/>
          <c:showPercent val="0"/>
          <c:showBubbleSize val="0"/>
        </c:dLbls>
        <c:axId val="593063055"/>
        <c:axId val="593013823"/>
      </c:areaChart>
      <c:barChart>
        <c:barDir val="col"/>
        <c:grouping val="clustered"/>
        <c:varyColors val="0"/>
        <c:ser>
          <c:idx val="1"/>
          <c:order val="1"/>
          <c:tx>
            <c:strRef>
              <c:f>'Pivot analysis'!$C$3</c:f>
              <c:strCache>
                <c:ptCount val="1"/>
                <c:pt idx="0">
                  <c:v>Sum of Sales</c:v>
                </c:pt>
              </c:strCache>
            </c:strRef>
          </c:tx>
          <c:spPr>
            <a:solidFill>
              <a:schemeClr val="accent2"/>
            </a:solidFill>
            <a:ln>
              <a:noFill/>
            </a:ln>
            <a:effectLst/>
          </c:spPr>
          <c:invertIfNegative val="0"/>
          <c:cat>
            <c:strRef>
              <c:f>'Pivot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analysis'!$C$4:$C$16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DC4-3547-91C4-46A7A4C637B3}"/>
            </c:ext>
          </c:extLst>
        </c:ser>
        <c:dLbls>
          <c:showLegendKey val="0"/>
          <c:showVal val="0"/>
          <c:showCatName val="0"/>
          <c:showSerName val="0"/>
          <c:showPercent val="0"/>
          <c:showBubbleSize val="0"/>
        </c:dLbls>
        <c:gapWidth val="150"/>
        <c:axId val="593063055"/>
        <c:axId val="593013823"/>
      </c:barChart>
      <c:catAx>
        <c:axId val="59306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013823"/>
        <c:crosses val="autoZero"/>
        <c:auto val="1"/>
        <c:lblAlgn val="ctr"/>
        <c:lblOffset val="100"/>
        <c:noMultiLvlLbl val="0"/>
      </c:catAx>
      <c:valAx>
        <c:axId val="593013823"/>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0630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.xlsx]Pivot analysis!PivotTable21</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analysis'!$B$39</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9C-084B-9AC0-44D6EAA5C4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9C-084B-9AC0-44D6EAA5C4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9C-084B-9AC0-44D6EAA5C4C1}"/>
              </c:ext>
            </c:extLst>
          </c:dPt>
          <c:cat>
            <c:strRef>
              <c:f>'Pivot analysis'!$A$40:$A$43</c:f>
              <c:strCache>
                <c:ptCount val="3"/>
                <c:pt idx="0">
                  <c:v>Furniture</c:v>
                </c:pt>
                <c:pt idx="1">
                  <c:v>Office Supplies</c:v>
                </c:pt>
                <c:pt idx="2">
                  <c:v>Technology</c:v>
                </c:pt>
              </c:strCache>
            </c:strRef>
          </c:cat>
          <c:val>
            <c:numRef>
              <c:f>'Pivot analysis'!$B$40:$B$43</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3BB-1C4D-980A-4FC83349D906}"/>
            </c:ext>
          </c:extLst>
        </c:ser>
        <c:dLbls>
          <c:showLegendKey val="0"/>
          <c:showVal val="0"/>
          <c:showCatName val="0"/>
          <c:showSerName val="0"/>
          <c:showPercent val="0"/>
          <c:showBubbleSize val="0"/>
          <c:showLeaderLines val="1"/>
        </c:dLbls>
        <c:firstSliceAng val="46"/>
        <c:holeSize val="6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.xlsx]Pivot analysis!PivotTable23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analysis'!$B$112</c:f>
              <c:strCache>
                <c:ptCount val="1"/>
                <c:pt idx="0">
                  <c:v>Total</c:v>
                </c:pt>
              </c:strCache>
            </c:strRef>
          </c:tx>
          <c:spPr>
            <a:solidFill>
              <a:schemeClr val="accent1"/>
            </a:solidFill>
            <a:ln>
              <a:noFill/>
            </a:ln>
            <a:effectLst/>
          </c:spPr>
          <c:invertIfNegative val="0"/>
          <c:cat>
            <c:strRef>
              <c:f>'Pivot analysis'!$A$113:$A$118</c:f>
              <c:strCache>
                <c:ptCount val="5"/>
                <c:pt idx="0">
                  <c:v>Binders</c:v>
                </c:pt>
                <c:pt idx="1">
                  <c:v>Tables</c:v>
                </c:pt>
                <c:pt idx="2">
                  <c:v>Storage</c:v>
                </c:pt>
                <c:pt idx="3">
                  <c:v>Chairs</c:v>
                </c:pt>
                <c:pt idx="4">
                  <c:v>Phones</c:v>
                </c:pt>
              </c:strCache>
            </c:strRef>
          </c:cat>
          <c:val>
            <c:numRef>
              <c:f>'Pivot analysis'!$B$113:$B$118</c:f>
              <c:numCache>
                <c:formatCode>\$0.0,\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A7C-8143-890C-201818546470}"/>
            </c:ext>
          </c:extLst>
        </c:ser>
        <c:dLbls>
          <c:showLegendKey val="0"/>
          <c:showVal val="0"/>
          <c:showCatName val="0"/>
          <c:showSerName val="0"/>
          <c:showPercent val="0"/>
          <c:showBubbleSize val="0"/>
        </c:dLbls>
        <c:gapWidth val="182"/>
        <c:axId val="1314105311"/>
        <c:axId val="1607560639"/>
      </c:barChart>
      <c:catAx>
        <c:axId val="131410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60639"/>
        <c:crosses val="autoZero"/>
        <c:auto val="1"/>
        <c:lblAlgn val="ctr"/>
        <c:lblOffset val="100"/>
        <c:noMultiLvlLbl val="0"/>
      </c:catAx>
      <c:valAx>
        <c:axId val="1607560639"/>
        <c:scaling>
          <c:orientation val="minMax"/>
        </c:scaling>
        <c:delete val="0"/>
        <c:axPos val="b"/>
        <c:numFmt formatCode="\$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105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.xlsx]KPI!PivotTable24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626233429682055E-2"/>
          <c:y val="0.14705882352941177"/>
          <c:w val="0.85987261146496818"/>
          <c:h val="0.6764705882352941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789-F243-9473-12223C3B1AF0}"/>
            </c:ext>
          </c:extLst>
        </c:ser>
        <c:dLbls>
          <c:showLegendKey val="0"/>
          <c:showVal val="0"/>
          <c:showCatName val="0"/>
          <c:showSerName val="0"/>
          <c:showPercent val="0"/>
          <c:showBubbleSize val="0"/>
        </c:dLbls>
        <c:smooth val="0"/>
        <c:axId val="1378694463"/>
        <c:axId val="1314744031"/>
      </c:lineChart>
      <c:catAx>
        <c:axId val="1378694463"/>
        <c:scaling>
          <c:orientation val="minMax"/>
        </c:scaling>
        <c:delete val="1"/>
        <c:axPos val="b"/>
        <c:numFmt formatCode="General" sourceLinked="1"/>
        <c:majorTickMark val="none"/>
        <c:minorTickMark val="none"/>
        <c:tickLblPos val="nextTo"/>
        <c:crossAx val="1314744031"/>
        <c:crosses val="autoZero"/>
        <c:auto val="1"/>
        <c:lblAlgn val="ctr"/>
        <c:lblOffset val="100"/>
        <c:noMultiLvlLbl val="0"/>
      </c:catAx>
      <c:valAx>
        <c:axId val="1314744031"/>
        <c:scaling>
          <c:orientation val="minMax"/>
        </c:scaling>
        <c:delete val="1"/>
        <c:axPos val="l"/>
        <c:numFmt formatCode="General" sourceLinked="1"/>
        <c:majorTickMark val="none"/>
        <c:minorTickMark val="none"/>
        <c:tickLblPos val="nextTo"/>
        <c:crossAx val="137869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.xlsx]KPI!PivotTable25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14B-814D-AEE4-347227338C46}"/>
            </c:ext>
          </c:extLst>
        </c:ser>
        <c:dLbls>
          <c:showLegendKey val="0"/>
          <c:showVal val="0"/>
          <c:showCatName val="0"/>
          <c:showSerName val="0"/>
          <c:showPercent val="0"/>
          <c:showBubbleSize val="0"/>
        </c:dLbls>
        <c:smooth val="0"/>
        <c:axId val="1282168703"/>
        <c:axId val="1743814447"/>
      </c:lineChart>
      <c:catAx>
        <c:axId val="1282168703"/>
        <c:scaling>
          <c:orientation val="minMax"/>
        </c:scaling>
        <c:delete val="1"/>
        <c:axPos val="b"/>
        <c:numFmt formatCode="General" sourceLinked="1"/>
        <c:majorTickMark val="none"/>
        <c:minorTickMark val="none"/>
        <c:tickLblPos val="nextTo"/>
        <c:crossAx val="1743814447"/>
        <c:crosses val="autoZero"/>
        <c:auto val="1"/>
        <c:lblAlgn val="ctr"/>
        <c:lblOffset val="100"/>
        <c:noMultiLvlLbl val="0"/>
      </c:catAx>
      <c:valAx>
        <c:axId val="1743814447"/>
        <c:scaling>
          <c:orientation val="minMax"/>
        </c:scaling>
        <c:delete val="1"/>
        <c:axPos val="l"/>
        <c:numFmt formatCode="General" sourceLinked="1"/>
        <c:majorTickMark val="none"/>
        <c:minorTickMark val="none"/>
        <c:tickLblPos val="nextTo"/>
        <c:crossAx val="128216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.xlsx]KPI!PivotTable26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43192488262914E-2"/>
          <c:y val="8.8888888888888892E-2"/>
          <c:w val="0.89671361502347413"/>
          <c:h val="0.7555555555555555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1C3-4B48-87C2-EBE7130E01BD}"/>
            </c:ext>
          </c:extLst>
        </c:ser>
        <c:dLbls>
          <c:showLegendKey val="0"/>
          <c:showVal val="0"/>
          <c:showCatName val="0"/>
          <c:showSerName val="0"/>
          <c:showPercent val="0"/>
          <c:showBubbleSize val="0"/>
        </c:dLbls>
        <c:smooth val="0"/>
        <c:axId val="1743485919"/>
        <c:axId val="1743003167"/>
      </c:lineChart>
      <c:catAx>
        <c:axId val="1743485919"/>
        <c:scaling>
          <c:orientation val="minMax"/>
        </c:scaling>
        <c:delete val="1"/>
        <c:axPos val="b"/>
        <c:numFmt formatCode="General" sourceLinked="1"/>
        <c:majorTickMark val="none"/>
        <c:minorTickMark val="none"/>
        <c:tickLblPos val="nextTo"/>
        <c:crossAx val="1743003167"/>
        <c:crosses val="autoZero"/>
        <c:auto val="1"/>
        <c:lblAlgn val="ctr"/>
        <c:lblOffset val="100"/>
        <c:noMultiLvlLbl val="0"/>
      </c:catAx>
      <c:valAx>
        <c:axId val="1743003167"/>
        <c:scaling>
          <c:orientation val="minMax"/>
        </c:scaling>
        <c:delete val="1"/>
        <c:axPos val="l"/>
        <c:numFmt formatCode="General" sourceLinked="1"/>
        <c:majorTickMark val="none"/>
        <c:minorTickMark val="none"/>
        <c:tickLblPos val="nextTo"/>
        <c:crossAx val="174348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.xlsx]KPI!PivotTable27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F89-4040-B5A4-11C20A02FC58}"/>
            </c:ext>
          </c:extLst>
        </c:ser>
        <c:dLbls>
          <c:showLegendKey val="0"/>
          <c:showVal val="0"/>
          <c:showCatName val="0"/>
          <c:showSerName val="0"/>
          <c:showPercent val="0"/>
          <c:showBubbleSize val="0"/>
        </c:dLbls>
        <c:smooth val="0"/>
        <c:axId val="984721279"/>
        <c:axId val="1743084991"/>
      </c:lineChart>
      <c:catAx>
        <c:axId val="984721279"/>
        <c:scaling>
          <c:orientation val="minMax"/>
        </c:scaling>
        <c:delete val="1"/>
        <c:axPos val="b"/>
        <c:numFmt formatCode="General" sourceLinked="1"/>
        <c:majorTickMark val="none"/>
        <c:minorTickMark val="none"/>
        <c:tickLblPos val="nextTo"/>
        <c:crossAx val="1743084991"/>
        <c:crosses val="autoZero"/>
        <c:auto val="1"/>
        <c:lblAlgn val="ctr"/>
        <c:lblOffset val="100"/>
        <c:noMultiLvlLbl val="0"/>
      </c:catAx>
      <c:valAx>
        <c:axId val="1743084991"/>
        <c:scaling>
          <c:orientation val="minMax"/>
        </c:scaling>
        <c:delete val="1"/>
        <c:axPos val="l"/>
        <c:numFmt formatCode="General" sourceLinked="1"/>
        <c:majorTickMark val="none"/>
        <c:minorTickMark val="none"/>
        <c:tickLblPos val="nextTo"/>
        <c:crossAx val="98472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.xlsx]KPI!PivotTable28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0434782608695652"/>
          <c:h val="0.73809523809523814"/>
        </c:manualLayout>
      </c:layout>
      <c:lineChart>
        <c:grouping val="standard"/>
        <c:varyColors val="0"/>
        <c:ser>
          <c:idx val="0"/>
          <c:order val="0"/>
          <c:tx>
            <c:strRef>
              <c:f>KPI!$D$27</c:f>
              <c:strCache>
                <c:ptCount val="1"/>
                <c:pt idx="0">
                  <c:v>Total</c:v>
                </c:pt>
              </c:strCache>
            </c:strRef>
          </c:tx>
          <c:spPr>
            <a:ln w="28575" cap="rnd">
              <a:solidFill>
                <a:schemeClr val="accent1"/>
              </a:solidFill>
              <a:round/>
            </a:ln>
            <a:effectLst/>
          </c:spPr>
          <c:marker>
            <c:symbol val="none"/>
          </c:marker>
          <c:cat>
            <c:strRef>
              <c:f>KPI!$C$28:$C$40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KPI!$D$28:$D$40</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ADD-4141-BF8B-249A07DB0C1E}"/>
            </c:ext>
          </c:extLst>
        </c:ser>
        <c:dLbls>
          <c:showLegendKey val="0"/>
          <c:showVal val="0"/>
          <c:showCatName val="0"/>
          <c:showSerName val="0"/>
          <c:showPercent val="0"/>
          <c:showBubbleSize val="0"/>
        </c:dLbls>
        <c:smooth val="0"/>
        <c:axId val="995580528"/>
        <c:axId val="995626160"/>
      </c:lineChart>
      <c:catAx>
        <c:axId val="995580528"/>
        <c:scaling>
          <c:orientation val="minMax"/>
        </c:scaling>
        <c:delete val="1"/>
        <c:axPos val="b"/>
        <c:numFmt formatCode="General" sourceLinked="1"/>
        <c:majorTickMark val="none"/>
        <c:minorTickMark val="none"/>
        <c:tickLblPos val="nextTo"/>
        <c:crossAx val="995626160"/>
        <c:crosses val="autoZero"/>
        <c:auto val="1"/>
        <c:lblAlgn val="ctr"/>
        <c:lblOffset val="100"/>
        <c:noMultiLvlLbl val="0"/>
      </c:catAx>
      <c:valAx>
        <c:axId val="995626160"/>
        <c:scaling>
          <c:orientation val="minMax"/>
        </c:scaling>
        <c:delete val="1"/>
        <c:axPos val="l"/>
        <c:numFmt formatCode="General" sourceLinked="1"/>
        <c:majorTickMark val="none"/>
        <c:minorTickMark val="none"/>
        <c:tickLblPos val="nextTo"/>
        <c:crossAx val="99558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.xlsx]KPI!PivotTable24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626233429682055E-2"/>
          <c:y val="0.14705882352941177"/>
          <c:w val="0.85987261146496818"/>
          <c:h val="0.6764705882352941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570-9E4F-8ACA-ECD85D830778}"/>
            </c:ext>
          </c:extLst>
        </c:ser>
        <c:dLbls>
          <c:showLegendKey val="0"/>
          <c:showVal val="0"/>
          <c:showCatName val="0"/>
          <c:showSerName val="0"/>
          <c:showPercent val="0"/>
          <c:showBubbleSize val="0"/>
        </c:dLbls>
        <c:smooth val="0"/>
        <c:axId val="1378694463"/>
        <c:axId val="1314744031"/>
      </c:lineChart>
      <c:catAx>
        <c:axId val="1378694463"/>
        <c:scaling>
          <c:orientation val="minMax"/>
        </c:scaling>
        <c:delete val="1"/>
        <c:axPos val="b"/>
        <c:numFmt formatCode="General" sourceLinked="1"/>
        <c:majorTickMark val="none"/>
        <c:minorTickMark val="none"/>
        <c:tickLblPos val="nextTo"/>
        <c:crossAx val="1314744031"/>
        <c:crosses val="autoZero"/>
        <c:auto val="1"/>
        <c:lblAlgn val="ctr"/>
        <c:lblOffset val="100"/>
        <c:noMultiLvlLbl val="0"/>
      </c:catAx>
      <c:valAx>
        <c:axId val="1314744031"/>
        <c:scaling>
          <c:orientation val="minMax"/>
        </c:scaling>
        <c:delete val="1"/>
        <c:axPos val="l"/>
        <c:numFmt formatCode="General" sourceLinked="1"/>
        <c:majorTickMark val="none"/>
        <c:minorTickMark val="none"/>
        <c:tickLblPos val="nextTo"/>
        <c:crossAx val="137869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.xlsx]KPI!PivotTable25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589031550677851E-2"/>
          <c:y val="0.30985915492957744"/>
          <c:w val="0.89473684210526316"/>
          <c:h val="0.690140845070422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A2D-8F42-A16A-8CB0368918E9}"/>
            </c:ext>
          </c:extLst>
        </c:ser>
        <c:dLbls>
          <c:showLegendKey val="0"/>
          <c:showVal val="0"/>
          <c:showCatName val="0"/>
          <c:showSerName val="0"/>
          <c:showPercent val="0"/>
          <c:showBubbleSize val="0"/>
        </c:dLbls>
        <c:smooth val="0"/>
        <c:axId val="1282168703"/>
        <c:axId val="1743814447"/>
      </c:lineChart>
      <c:catAx>
        <c:axId val="1282168703"/>
        <c:scaling>
          <c:orientation val="minMax"/>
        </c:scaling>
        <c:delete val="1"/>
        <c:axPos val="b"/>
        <c:numFmt formatCode="General" sourceLinked="1"/>
        <c:majorTickMark val="none"/>
        <c:minorTickMark val="none"/>
        <c:tickLblPos val="nextTo"/>
        <c:crossAx val="1743814447"/>
        <c:crosses val="autoZero"/>
        <c:auto val="1"/>
        <c:lblAlgn val="ctr"/>
        <c:lblOffset val="100"/>
        <c:noMultiLvlLbl val="0"/>
      </c:catAx>
      <c:valAx>
        <c:axId val="1743814447"/>
        <c:scaling>
          <c:orientation val="minMax"/>
        </c:scaling>
        <c:delete val="1"/>
        <c:axPos val="l"/>
        <c:numFmt formatCode="General" sourceLinked="1"/>
        <c:majorTickMark val="none"/>
        <c:minorTickMark val="none"/>
        <c:tickLblPos val="nextTo"/>
        <c:crossAx val="128216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.xlsx]KPI!PivotTable26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926105390672355E-3"/>
          <c:y val="8.8889125345818262E-2"/>
          <c:w val="0.89671361502347413"/>
          <c:h val="0.7555555555555555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0BA-D542-AAB3-EAF2FEFE4ED6}"/>
            </c:ext>
          </c:extLst>
        </c:ser>
        <c:dLbls>
          <c:showLegendKey val="0"/>
          <c:showVal val="0"/>
          <c:showCatName val="0"/>
          <c:showSerName val="0"/>
          <c:showPercent val="0"/>
          <c:showBubbleSize val="0"/>
        </c:dLbls>
        <c:smooth val="0"/>
        <c:axId val="1743485919"/>
        <c:axId val="1743003167"/>
      </c:lineChart>
      <c:catAx>
        <c:axId val="1743485919"/>
        <c:scaling>
          <c:orientation val="minMax"/>
        </c:scaling>
        <c:delete val="1"/>
        <c:axPos val="b"/>
        <c:numFmt formatCode="General" sourceLinked="1"/>
        <c:majorTickMark val="none"/>
        <c:minorTickMark val="none"/>
        <c:tickLblPos val="nextTo"/>
        <c:crossAx val="1743003167"/>
        <c:crosses val="autoZero"/>
        <c:auto val="1"/>
        <c:lblAlgn val="ctr"/>
        <c:lblOffset val="100"/>
        <c:noMultiLvlLbl val="0"/>
      </c:catAx>
      <c:valAx>
        <c:axId val="1743003167"/>
        <c:scaling>
          <c:orientation val="minMax"/>
        </c:scaling>
        <c:delete val="1"/>
        <c:axPos val="l"/>
        <c:numFmt formatCode="General" sourceLinked="1"/>
        <c:majorTickMark val="none"/>
        <c:minorTickMark val="none"/>
        <c:tickLblPos val="nextTo"/>
        <c:crossAx val="174348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.xlsx]KPI!PivotTable27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6.9444444444444448E-2"/>
          <c:w val="0.87777777777777777"/>
          <c:h val="0.6944444444444444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9C8-DD4E-ACFB-525AA9E6668F}"/>
            </c:ext>
          </c:extLst>
        </c:ser>
        <c:dLbls>
          <c:showLegendKey val="0"/>
          <c:showVal val="0"/>
          <c:showCatName val="0"/>
          <c:showSerName val="0"/>
          <c:showPercent val="0"/>
          <c:showBubbleSize val="0"/>
        </c:dLbls>
        <c:smooth val="0"/>
        <c:axId val="984721279"/>
        <c:axId val="1743084991"/>
      </c:lineChart>
      <c:catAx>
        <c:axId val="984721279"/>
        <c:scaling>
          <c:orientation val="minMax"/>
        </c:scaling>
        <c:delete val="1"/>
        <c:axPos val="b"/>
        <c:numFmt formatCode="General" sourceLinked="1"/>
        <c:majorTickMark val="none"/>
        <c:minorTickMark val="none"/>
        <c:tickLblPos val="nextTo"/>
        <c:crossAx val="1743084991"/>
        <c:crosses val="autoZero"/>
        <c:auto val="1"/>
        <c:lblAlgn val="ctr"/>
        <c:lblOffset val="100"/>
        <c:noMultiLvlLbl val="0"/>
      </c:catAx>
      <c:valAx>
        <c:axId val="1743084991"/>
        <c:scaling>
          <c:orientation val="minMax"/>
        </c:scaling>
        <c:delete val="1"/>
        <c:axPos val="l"/>
        <c:numFmt formatCode="General" sourceLinked="1"/>
        <c:majorTickMark val="none"/>
        <c:minorTickMark val="none"/>
        <c:tickLblPos val="nextTo"/>
        <c:crossAx val="98472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.xlsx]KPI!PivotTable28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878661804675768E-2"/>
          <c:y val="0.21153846153846154"/>
          <c:w val="0.90434782608695652"/>
          <c:h val="0.73809523809523814"/>
        </c:manualLayout>
      </c:layout>
      <c:lineChart>
        <c:grouping val="standard"/>
        <c:varyColors val="0"/>
        <c:ser>
          <c:idx val="0"/>
          <c:order val="0"/>
          <c:tx>
            <c:strRef>
              <c:f>KPI!$D$27</c:f>
              <c:strCache>
                <c:ptCount val="1"/>
                <c:pt idx="0">
                  <c:v>Total</c:v>
                </c:pt>
              </c:strCache>
            </c:strRef>
          </c:tx>
          <c:spPr>
            <a:ln w="28575" cap="rnd">
              <a:solidFill>
                <a:schemeClr val="accent1"/>
              </a:solidFill>
              <a:round/>
            </a:ln>
            <a:effectLst/>
          </c:spPr>
          <c:marker>
            <c:symbol val="none"/>
          </c:marker>
          <c:cat>
            <c:strRef>
              <c:f>KPI!$C$28:$C$40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KPI!$D$28:$D$40</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B65-A945-ACE2-9BC125F04F9A}"/>
            </c:ext>
          </c:extLst>
        </c:ser>
        <c:dLbls>
          <c:showLegendKey val="0"/>
          <c:showVal val="0"/>
          <c:showCatName val="0"/>
          <c:showSerName val="0"/>
          <c:showPercent val="0"/>
          <c:showBubbleSize val="0"/>
        </c:dLbls>
        <c:smooth val="0"/>
        <c:axId val="995580528"/>
        <c:axId val="995626160"/>
      </c:lineChart>
      <c:catAx>
        <c:axId val="995580528"/>
        <c:scaling>
          <c:orientation val="minMax"/>
        </c:scaling>
        <c:delete val="1"/>
        <c:axPos val="b"/>
        <c:numFmt formatCode="General" sourceLinked="1"/>
        <c:majorTickMark val="none"/>
        <c:minorTickMark val="none"/>
        <c:tickLblPos val="nextTo"/>
        <c:crossAx val="995626160"/>
        <c:crosses val="autoZero"/>
        <c:auto val="1"/>
        <c:lblAlgn val="ctr"/>
        <c:lblOffset val="100"/>
        <c:noMultiLvlLbl val="0"/>
      </c:catAx>
      <c:valAx>
        <c:axId val="995626160"/>
        <c:scaling>
          <c:orientation val="minMax"/>
        </c:scaling>
        <c:delete val="1"/>
        <c:axPos val="l"/>
        <c:numFmt formatCode="General" sourceLinked="1"/>
        <c:majorTickMark val="none"/>
        <c:minorTickMark val="none"/>
        <c:tickLblPos val="nextTo"/>
        <c:crossAx val="99558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.xlsx]Pivot analysis!PivotTable19</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analysis'!$B$3</c:f>
              <c:strCache>
                <c:ptCount val="1"/>
                <c:pt idx="0">
                  <c:v>Sum of Profit</c:v>
                </c:pt>
              </c:strCache>
            </c:strRef>
          </c:tx>
          <c:spPr>
            <a:solidFill>
              <a:schemeClr val="accent1"/>
            </a:solidFill>
            <a:ln>
              <a:noFill/>
            </a:ln>
            <a:effectLst/>
          </c:spPr>
          <c:cat>
            <c:strRef>
              <c:f>'Pivot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analysis'!$B$4:$B$16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B69-CB4B-B5A2-E3031A8AC134}"/>
            </c:ext>
          </c:extLst>
        </c:ser>
        <c:dLbls>
          <c:showLegendKey val="0"/>
          <c:showVal val="0"/>
          <c:showCatName val="0"/>
          <c:showSerName val="0"/>
          <c:showPercent val="0"/>
          <c:showBubbleSize val="0"/>
        </c:dLbls>
        <c:axId val="593063055"/>
        <c:axId val="593013823"/>
      </c:areaChart>
      <c:barChart>
        <c:barDir val="col"/>
        <c:grouping val="clustered"/>
        <c:varyColors val="0"/>
        <c:ser>
          <c:idx val="1"/>
          <c:order val="1"/>
          <c:tx>
            <c:strRef>
              <c:f>'Pivot analysis'!$C$3</c:f>
              <c:strCache>
                <c:ptCount val="1"/>
                <c:pt idx="0">
                  <c:v>Sum of Sales</c:v>
                </c:pt>
              </c:strCache>
            </c:strRef>
          </c:tx>
          <c:spPr>
            <a:solidFill>
              <a:schemeClr val="bg1">
                <a:lumMod val="85000"/>
              </a:schemeClr>
            </a:solidFill>
            <a:ln>
              <a:noFill/>
            </a:ln>
            <a:effectLst/>
          </c:spPr>
          <c:invertIfNegative val="0"/>
          <c:cat>
            <c:strRef>
              <c:f>'Pivot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analysis'!$C$4:$C$16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B69-CB4B-B5A2-E3031A8AC134}"/>
            </c:ext>
          </c:extLst>
        </c:ser>
        <c:dLbls>
          <c:showLegendKey val="0"/>
          <c:showVal val="0"/>
          <c:showCatName val="0"/>
          <c:showSerName val="0"/>
          <c:showPercent val="0"/>
          <c:showBubbleSize val="0"/>
        </c:dLbls>
        <c:gapWidth val="89"/>
        <c:axId val="593063055"/>
        <c:axId val="593013823"/>
      </c:barChart>
      <c:catAx>
        <c:axId val="59306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593013823"/>
        <c:crosses val="autoZero"/>
        <c:auto val="1"/>
        <c:lblAlgn val="ctr"/>
        <c:lblOffset val="100"/>
        <c:noMultiLvlLbl val="0"/>
      </c:catAx>
      <c:valAx>
        <c:axId val="593013823"/>
        <c:scaling>
          <c:orientation val="minMax"/>
        </c:scaling>
        <c:delete val="0"/>
        <c:axPos val="l"/>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5930630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.xlsx]Pivot analysis!PivotTable21</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bg1">
              <a:lumMod val="6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pivotFmt>
      <c:pivotFmt>
        <c:idx val="7"/>
        <c:spPr>
          <a:solidFill>
            <a:schemeClr val="accent6">
              <a:lumMod val="75000"/>
            </a:schemeClr>
          </a:solidFill>
          <a:ln w="19050">
            <a:noFill/>
          </a:ln>
          <a:effectLst/>
        </c:spPr>
      </c:pivotFmt>
      <c:pivotFmt>
        <c:idx val="8"/>
        <c:spPr>
          <a:solidFill>
            <a:schemeClr val="accent6">
              <a:lumMod val="20000"/>
              <a:lumOff val="80000"/>
            </a:schemeClr>
          </a:solidFill>
          <a:ln w="19050">
            <a:noFill/>
          </a:ln>
          <a:effectLst/>
        </c:spPr>
      </c:pivotFmt>
    </c:pivotFmts>
    <c:plotArea>
      <c:layout>
        <c:manualLayout>
          <c:layoutTarget val="inner"/>
          <c:xMode val="edge"/>
          <c:yMode val="edge"/>
          <c:x val="0.2468835310077612"/>
          <c:y val="0.27321142678148802"/>
          <c:w val="0.45059135043936066"/>
          <c:h val="0.70310915156818699"/>
        </c:manualLayout>
      </c:layout>
      <c:doughnutChart>
        <c:varyColors val="1"/>
        <c:ser>
          <c:idx val="0"/>
          <c:order val="0"/>
          <c:tx>
            <c:strRef>
              <c:f>'Pivot analysis'!$B$39</c:f>
              <c:strCache>
                <c:ptCount val="1"/>
                <c:pt idx="0">
                  <c:v>Total</c:v>
                </c:pt>
              </c:strCache>
            </c:strRef>
          </c:tx>
          <c:spPr>
            <a:solidFill>
              <a:schemeClr val="bg1">
                <a:lumMod val="65000"/>
              </a:schemeClr>
            </a:solidFill>
            <a:ln>
              <a:noFill/>
            </a:ln>
          </c:spPr>
          <c:explosion val="2"/>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1EAB-E343-BDD5-DC93506E6222}"/>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1EAB-E343-BDD5-DC93506E6222}"/>
              </c:ext>
            </c:extLst>
          </c:dPt>
          <c:dPt>
            <c:idx val="2"/>
            <c:bubble3D val="0"/>
            <c:spPr>
              <a:solidFill>
                <a:schemeClr val="accent6">
                  <a:lumMod val="20000"/>
                  <a:lumOff val="80000"/>
                </a:schemeClr>
              </a:solidFill>
              <a:ln w="19050">
                <a:noFill/>
              </a:ln>
              <a:effectLst/>
            </c:spPr>
            <c:extLst>
              <c:ext xmlns:c16="http://schemas.microsoft.com/office/drawing/2014/chart" uri="{C3380CC4-5D6E-409C-BE32-E72D297353CC}">
                <c16:uniqueId val="{00000005-1EAB-E343-BDD5-DC93506E6222}"/>
              </c:ext>
            </c:extLst>
          </c:dPt>
          <c:cat>
            <c:strRef>
              <c:f>'Pivot analysis'!$A$40:$A$43</c:f>
              <c:strCache>
                <c:ptCount val="3"/>
                <c:pt idx="0">
                  <c:v>Furniture</c:v>
                </c:pt>
                <c:pt idx="1">
                  <c:v>Office Supplies</c:v>
                </c:pt>
                <c:pt idx="2">
                  <c:v>Technology</c:v>
                </c:pt>
              </c:strCache>
            </c:strRef>
          </c:cat>
          <c:val>
            <c:numRef>
              <c:f>'Pivot analysis'!$B$40:$B$43</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EAB-E343-BDD5-DC93506E6222}"/>
            </c:ext>
          </c:extLst>
        </c:ser>
        <c:dLbls>
          <c:showLegendKey val="0"/>
          <c:showVal val="0"/>
          <c:showCatName val="0"/>
          <c:showSerName val="0"/>
          <c:showPercent val="0"/>
          <c:showBubbleSize val="0"/>
          <c:showLeaderLines val="1"/>
        </c:dLbls>
        <c:firstSliceAng val="46"/>
        <c:holeSize val="57"/>
      </c:doughnutChart>
      <c:spPr>
        <a:noFill/>
        <a:ln>
          <a:noFill/>
        </a:ln>
        <a:effectLst/>
      </c:spPr>
    </c:plotArea>
    <c:legend>
      <c:legendPos val="t"/>
      <c:layout>
        <c:manualLayout>
          <c:xMode val="edge"/>
          <c:yMode val="edge"/>
          <c:x val="2.113758187975118E-3"/>
          <c:y val="0"/>
          <c:w val="0.98059739657640455"/>
          <c:h val="0.2985303842405679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.xlsx]Pivot analysis!PivotTable23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analysis'!$B$112</c:f>
              <c:strCache>
                <c:ptCount val="1"/>
                <c:pt idx="0">
                  <c:v>Total</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analysis'!$A$113:$A$118</c:f>
              <c:strCache>
                <c:ptCount val="5"/>
                <c:pt idx="0">
                  <c:v>Binders</c:v>
                </c:pt>
                <c:pt idx="1">
                  <c:v>Tables</c:v>
                </c:pt>
                <c:pt idx="2">
                  <c:v>Storage</c:v>
                </c:pt>
                <c:pt idx="3">
                  <c:v>Chairs</c:v>
                </c:pt>
                <c:pt idx="4">
                  <c:v>Phones</c:v>
                </c:pt>
              </c:strCache>
            </c:strRef>
          </c:cat>
          <c:val>
            <c:numRef>
              <c:f>'Pivot analysis'!$B$113:$B$118</c:f>
              <c:numCache>
                <c:formatCode>\$0.0,\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CC4-F546-8646-C6D2DE7DE469}"/>
            </c:ext>
          </c:extLst>
        </c:ser>
        <c:dLbls>
          <c:showLegendKey val="0"/>
          <c:showVal val="0"/>
          <c:showCatName val="0"/>
          <c:showSerName val="0"/>
          <c:showPercent val="0"/>
          <c:showBubbleSize val="0"/>
        </c:dLbls>
        <c:gapWidth val="101"/>
        <c:axId val="1314105311"/>
        <c:axId val="1607560639"/>
      </c:barChart>
      <c:catAx>
        <c:axId val="131410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75000"/>
                  </a:schemeClr>
                </a:solidFill>
                <a:latin typeface="+mn-lt"/>
                <a:ea typeface="+mn-ea"/>
                <a:cs typeface="+mn-cs"/>
              </a:defRPr>
            </a:pPr>
            <a:endParaRPr lang="en-US"/>
          </a:p>
        </c:txPr>
        <c:crossAx val="1607560639"/>
        <c:crosses val="autoZero"/>
        <c:auto val="1"/>
        <c:lblAlgn val="ctr"/>
        <c:lblOffset val="100"/>
        <c:noMultiLvlLbl val="0"/>
      </c:catAx>
      <c:valAx>
        <c:axId val="1607560639"/>
        <c:scaling>
          <c:orientation val="minMax"/>
        </c:scaling>
        <c:delete val="1"/>
        <c:axPos val="b"/>
        <c:numFmt formatCode="\$0.0,\ &quot;K&quot;" sourceLinked="1"/>
        <c:majorTickMark val="none"/>
        <c:minorTickMark val="none"/>
        <c:tickLblPos val="nextTo"/>
        <c:crossAx val="131410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7E861A12-EEC0-3C4E-9346-1222FBE0C4EE}">
          <cx:dataPt idx="3"/>
          <cx:dataLabels pos="outEnd">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ln>
      <a:solidFill>
        <a:sysClr val="windowText" lastClr="00000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8EB29ADE-57BC-774B-B9BD-75F6D80396AD}">
          <cx:tx>
            <cx:txData>
              <cx:f>_xlchart.v5.4</cx:f>
              <cx:v>Sales</cx:v>
            </cx:txData>
          </cx:tx>
          <cx:dataId val="0"/>
          <cx:layoutPr>
            <cx:geography cultureLanguage="en-GB" cultureRegion="IN" attribution="Powered by Bing">
              <cx:geoCache provider="{E9337A44-BEBE-4D9F-B70C-5C5E7DAFC167}">
                <cx:binary>1H1pcxs5su1fcfjzLXahsE9M34guUpttyZtst/2lgpbk2ve9fv07MEmPVFo8HdSL98iZaIdECpXA
yeVkJgD++2r411Vys65eDGmS1f+6Gv58GTRN8a8//qivgpt0XS/S8KrK6/xHs7jK0z/yHz/Cq5s/
rqt1H2b+H45N2B9XwbpqboaX//tvjObf5G/yq3UT5tn79qYaP9zUbdLUT7z34FsvrvI2a8yf+xjp
z5efsrC5uX7xsVk3N/XLFzdZEzbj5Vjc/PnyzidfvvhjPt69Z79IIF7TXuNvqV5wm3LJqLR/vujL
F0me+du3La0XNlFUUM30zxfbPftineLv/2uxfgq1vr6ubur6xfbfe39+Zyb33g3rfLlZlGVuZP/0
8edk/7i76P/779kvMP3Zb27hMl+r370F0dMwW4V1U4VXDfnz5Um1zq5fXObNOtmtzAaVOx98SNDf
PWqjOA8KeE+KL2F9lWd1mP1Ohrtr9ZRmMLYA6ppTYW+Q13c1Q+mFpI7mXNNfmrPRyo1m/BLpf148
oSR3V+lhJXl8pDt//efLL2cvf2M2/1+q0OebKs2z5lmhsyV38L+ZNUtnIYQjtFBA1rz47qEbzLaS
7I3YY+PM8Pp8eZB4Xd5kGbzYzc1u8R4z+P/e2ChfKOZozYTaAKNmxiYWlFGHCSYeNLZfIu0N3eMj
zcC7vDhQ8Ib1LH7emdg/jZ9kwQRVTBGyAYbcBQ7xk1K4SSmBrnkB2Nte8vIG4jwDaA+Ncmdef768
/PsgAfuYt03wYrmu8iTM1rvVewaTowttg9Y4O+RmvlLZC6WZDWDJBjmxe/bGV96Va28IfzPcDMuP
y4PE8jVUv72Kx91KPgOKcsEd8BA4zruGp/jCUVLajIkNfDPiuhNlb+AeHWgG2euvBwnZhwBc+8VZ
nYDmPh9sjCyEo8Aet+HOuMXbaYckC06UsgXjG/RgnLfd5m2p9kbwycFmKH44TIr5DpSlHpNunYXP
6EKZcZFCaLUJfbY9C35SLhRVCsFvm0LMgt9tqfZG8cnBZii+++sgbfEirxAKV+sY2ebOHvZ3oUwu
4CQpIt02KdB3bRHEBhxHU8fZBkK8f9sWb0u1N4pPDjZD8WJ1mCje9C++5lW8W8VnQNBZaKodBqL5
Kzu44005vK1tc0G2RZwZlbnYSrQ/eo8NNEfuMGPhX1U45c/KQdnCMYaldsDImekRxEkTAwXf5H1w
sLdNbyvQ3rg9Ns4Mtr++HazBvbqp6ptxt3rPYHL2Au7SRnlsm/c5d5GTqJ5JxVEe3vAXPaOfxuQ2
Mu0N3hNDzfC7eHWg+HXr62cMeKh5Uy4Y4/Q/tOS2uyRELATnVEkwUPOaWd3FjZHnGXB7cJg5Zp8P
ErO3cbIO8vQ5UeMLriiYCt/EuDnZ1MgEbYVatJRbk9tZ+yZf30m0N26PDjRD7u3rg0Tuc1j54bOm
CRTIEEdpKrbIzJM9tTA5BKNq6yznVemtRHsjt5vavYFmyH3+6yCRu7j5Xq3r+BltDmk6qiuESrkt
O8+iHKqbitimtLlNAWfI7SS6t+AbEvNQGH64BfToQDPkLo4OErlztH/Wz0kskdPZlHKiJdt4y1lx
k9h6AV5JHEFnxGQryt6IPTbODLDzy4ME7G0Q5rvw8pAW/7MmPOoojIBwMP1wE145C1RQKFePZOBG
mr0Be3CQGVpvTw8SLcOQz2+G8OoZMaNsgdYBleRWR+4OibTFgoCPaNRVdpqyISL/kWZvzJ4Yaobc
xflBIneWXYfP6hjB/TVYhkTq9osl3oZNCbQNCArPekszZ+5xK9DeyD02zgy2s8Nssp6HdW3+XxTh
Tvf395IUXtCxkZRtWwIadcg70CGkcdS5mLOtgs2qXLeE2hu+p8aaQXj+8SAt73xdjc/b86FqoU2v
js9wkwLRjaAOtttiNuv17CTZH7TtlO4NNEdsdZiIhWZbyvO2Bsy2E00Y3fF7hLLbJqfZgmjk3Chh
7ux8E+POd7LcW+t/yvwfH2mO2oG6ynWYPeNGIsaBmCkZw8x+vmYVZaEXDkEfwJYP7+c8N+LsD9qD
o8wBO8xczXCu03Va1EFYPSdwdCEUOjSg+Q9mbKYjjjTcAXHZvD+zuDti7Q3g06PNgLw4zKzgTd6G
9TOzS3uhURCxBXDcvGb+kqBhThQaPlv6OWOXv0TaG8DHR5qB9+Ywa13n4VUQ+uvn3e+sJJNa7qqQ
syolNhRJNAxQwtxie49ebiTaG7rd1O4NNEPu/OwgacpZ3j9nhdJZIJQJHGB4uNClKboCMEhib9+f
oWakubfQ/5SjPDjIDK2zw7Sz1+usftb9smrBFEPFGHuCfr7mjFItqMKJE5xJ+cVfbne8N/Lsjdgj
w8wwe32YqduXNbhJ5jf5c3pHbBIiBAeF1LaHM+OVxLEXHE1VtHE2DXHgehu3/8i0N3ZPDDXD78th
2txZgp3OeVjvVnD/0gkKzMRhhHH+cMcbZ3kIUwIV5l1tZffsTTq3k2hv7B4daIbc2ZuDjG0nNzma
p+vd4u0PHGpesClHIQl/0F0qir17OLuHfeqb92e1k61Ae+P22Dgz2E4O0+BMNS9vq+esVSKMCcl/
eUN73jh1FkxKHKvcbYCe0ZKdRHsD9+hAM+TO3x6kwZ1dY5fJ85kbzjxSpdHQZluOP8sBCMG2Lhx4
lMrmu6duPaQRZG+0fk7n3igzqM4Oszy5OeDy7JuX0YajqGehNvKLL96uUMJtLhxqw3+KWa59W557
S/5PM4AnB5vh9/Ew8Ttf1/X6Kmjrm6Z5TmriLIh0EMGQXD+UEKDuJWwcUcduvLsWd0eevQF8erQZ
gueHGeY+Netgt4bPQE2wixK4oSS5LVjOQhzOzZktsI7jiFlwM3LsDdiDg8xw+nR5kEHtOMmr8Dk3
vDpqwXFQnzh01nrDxhKmJGWO2TdpXjP6uJVkb7AeG2eG1/Fhsv7lOgl/5NVz75l0OBo5KDZukCF3
K8k4lLoQcJzYf7KlKjvL3vCR/8i0N3hPDDXDb3mYfvHLTd282O0N3S3jMzhIbGtljrla5ZHczQaC
VGKH0Pb9mfHdEWtvFJ8ebQbkl88H6TjfVjf+sxa9cEScKoHCyPYM8cx9bopeOCFOYZ23q10bQfbG
7JFhZmC9/XCQYC1zbFe4asKrttkt3v42ZzYsS0449r4+6DZxAYqkqKcQZ5a/3ZJmb9ieGmuG3fIw
GcrqJln36+dsf2Nfno29XcLZ1f1npiY5zqAqAV+6PTE+w28n0d7gPTrQDLnV0UFa3V9V/NwdHYae
NvYHUbKtHc9qJhock2psb0Y17OdrhtxOor2Re3SgGXJ/Haa/3JyM/r9wDwrOVVGUtH6dhpt1diR6
AwqH4YTYngGZZXN35dobxd8MN8PyYnmQVrjMkeKtr5+xcmk2V2qF/g7bbn6d5ws2YGbS3OS3i7bb
RGEryt7A7eZ0b6AZZMvDrDR/GXNc/OfvFu8ZqAoO7WuN29ge8Zs4V4WOKsExVXvbtNs9ewPcVqB7
y/1PS5ePjTOD7cvXg7S03U2NL/IfL6Chbfr9WdtzsDobVkXMKarbZWfcfGITbNbD1WCbsjTev50g
PCTW3kj+V4POYF0dpgP9K1l/Xz/r6WIkBtg26+Cyyw1LgZu8DSjOhSiGKrRjb+9xAz+9DehWoL0x
fGycGWx//T+qlD1+keqvq0RX62Z99PN22lsXnD797u6O09mfbhf4QVe7Wfuz6z9fmp1dty7tM2PM
kbl1JvY/f3Gzrps/X1o4eLDQ0lE4gYwOBHIM0NceBSEMjGQRu8pwVBI3aWrYMiDPzA08f75EU4Iy
1EyZZKBGyDfBidBBNm9xvIVdFniXmra8A8+wm967PBlRn/i1FtufX2Rt+i4Ps6bGdbwI28XmY0ZS
Iw5xCGfYso1eMo6T4UHF1foDIhE+Tf5HyW5M09ZmN4E9FdGPJJ08aq/63rHKZtU0kTN+jhLc5ntc
jzRJl3U9cn41eEmRvSE5z0vnuLBY6rlxqaw8djPt2V7gqiQOhk+VnVrRuKxYISbhht7gd9ayo13J
uiVN2nGiqzBqa+ctkbKQlevbhdV/CprWq46SqPUbtWKjDp3SnVqbqxNa+2HJ3SGMuK6WST9YyjvO
uqguwuVYB15mwRn9ur34gdUhAPrO6mAzNMV2dpyLFBzXY85XJ68FyZt64jdF3Xc6cVNfBknsVrgp
Jz7XPtd45EDCLP1RiiocL83GNIjmBG2F+WSk94dPT4vk3BMJjUiCoh+20hjnT2aAycgZ0ryu/GuS
2Dw+L1jox68m1pZ1eBJYIuxjN5VhQCI3DgrVunE0FLF0I7vI43U+1GNZurLlVvQqsbvaDo4mz5/a
1ZQMgOKoaaZg+hxUwrOGIzHFpbiYppjgY6lmNS9d269bqd2nJ4VgdXuZJc53QAdNkocTxYhq6PTc
VkIviIfQipPsxu6tUXzkWWjlH9LEy6d3Tz8IFjV7EAo3jOG6G9w5rfC8uw8ak7TUkxi8a3MZKqFH
ReLFzHYdGxY+UBmxt32dcxq4o+CJ1SwL4svuQxzyLPrxtCRISueS4LgttQnunJC4MNcsyS27I9Qf
bT1E4rqrVSUueDFGTeNWqYWC7iu/FhMXv1lkoxi3LB2LDGeCYj6FEuLYqJwtshNmSVyE3LkeiF+H
7MYZExkEZ17RQhf8vDTTTkbRthqViaes6B66uOJZmZqZBOXE8s8W3SK+JfNE0qukLat8XJVjYXWx
26nJG/vfTJLcX1dNEESV4A5gRqy9u65RnpO475z0uk4YT+VpqL3sU+I0cBzLRvqeX7wd9OTZ6Zs8
rDJhH/EuiKfPUS2LgrppAi/luXbkpfp9FAm0tpZBlznJm7jzKzWetj1jaXX6TxcIio8mtLAd3OiD
evBdmWmV1JWO4vpqsHWrJjeSieo+eI4VQiWeftQ9JeAK6QAYJTQBBHLu0IiOlTM4dnaVjU2FCVeW
jqMfHRkt/neepyKnKy/t8sb7zXPJfSXQmKAjsPfWMVeiztyWZxF7KCpufZ84Qua01JKHbb2Uqggq
e0lo4tTJKcwklusxSPwhX5VVVelimVqD012G6dRXmRuoYWq++xmJ9DHNhDO+5unIarX6zSqpuRpB
QMl/aqs21dy5GnG/L6q0rfLvgQodmGKkxmZ6V4uhAj7TaPtjd6LrohYXFvVCKHWdMYZgkIlxhLPU
MfPHK2CZRj9EbW5OQ/hj8dS7HWF59GPjgJlXwLvwofXF37Wvtdcsu1TGAL3Dhf9AJ6sagTCcUdIB
kSD1jIu26iDAA51xSNR7Lyia4es0GgrhlsPkYS2cKKJw8vYUijI6dljJYWZl0IfDu0KwKL0RfUtC
4tLGq6d3sELN/87CDFZQTXkEGUkR6ax1SdaSv+M6L6LsqBVDMn2eGiq7y64qRfehjvCb3g2yCIbs
BoHIgZkTDD0endIgjMdlRAsLTsVTGIO6uR1FgX88BpnIuFv3kYNPChJ6+EgoZJ2KE94NQfO+6WWK
YDaWQwQXXFcs8sejyNd4tBX2Gh+faG+eZvljIS6ojsPya6lC3p16rCvD84RlajzpST1kr4PSGttX
7dAO0KVBecYBhV1IxteqqwMES9trTMwslefAsAtVNrWzzFlWxPHpdgI8agJMNcMdCiJa2bZnYUG5
nUH96sE3DjNJpW2lR2XtCfwTymJMo2VdxFG1G6MsSqs6oqHHw2AJlcv7waXBxLEGLQ1HPHooAjji
keaYk79ZVRbHPVaOq6LFB/q+CeJXWVK1VrIkgTZPpJYEaxsLT2BZilGWmB78rVGXXDeIWjTOMyhN
5Iko/ZA1PJfyOKKotQq34JEDm+oyraE1vlMlwIwONgbEZhniyePGb2JFX1lsCMerMh06rGE+dBGe
j5vJFPE+qgRnlaLVJFuV9GeeyLo4XPoTNo+rVUQGivdGAbaISUS6EMN5Sb0u849yqzK4S6eDFziq
JtphMrnjGf2taMnwk69oSbtXuu4YRsnHnMEU2giFxAjINxIhpHLyBiKNmD1+2beRkYXpACcYl0JK
mOCoyhiaQifkZqcdrq2HeFEaKsPbvM6Ow4uaKeh/2DL8sNR0lBArYtqscdmlWMF26Fss56Sk0bkE
FJCdRs3AsD6+LYyKGmrdXRYqw39LohIYsIwa+AZQxwksg/Uh7Hysxsk4jyAGEYtKWhmTZtoMWmHT
O5DgNXhj5jYFod2lDGMHqxDksqjH026w6yg97xKzif6orOoK8k3gYkaraRhWzaqI9UT46aASPlSr
yL7UAQ91tyI4LmE8U5AE0XQsbOuYx9ov6HETjz6zV9DtJFj5nV1M7/g4DlB/VStHsCOd9smYIV73
ubjAhWZdXLmB3SSlvRReRMO3OQlCr3bB1Q3CWdiNNjl2YMuddRbWdhKO7lCVTV4vh6Surf517NUS
MnpWDWxKpsKco5tAMkwm8yIkNx91Wnosu8D3pehBLYUdsj45giOGuzlqqB+N5dIv2lxrtwVvHzrX
c0QTnHo0arnvuyqGmxVXU88tFhhnO2LOOhriKQzcKhiCwH8T50FL5EUz6NooTxgZlyKbfiyL43j0
jF7a7VBDhzwalrH/Op/yCe+VTtdW5GLiFK6yLjOs0iqNgUfmDrZF2vKi7oUDlxtlZQuUMoJaanCU
j2mPsXRpGy/YYvGhuXZYeE13bDdFj08ihSnxXlN5xi/FdpcO73UTGUYYsNaHeyrYILB+TWDBO3RY
RdgCcZoaCtWVFR3zM6Bfjvy1Gn1oukrqCYIHg9Xi0YwkA+SHu0Q46sZCIsqnHi9geYolJsg2TVtC
HQfBw9xCUK5G+IdRBRZ7O9hjVfguXBRnp0XZZJiSyqu8cqfUMWzFtvp4vEpViWxkm4fA65vF6fOS
5vokruBV9ZEfRD21ztpomqrCVYr6q9LrM++I2a1XfvTKAZMPcwT/8agbewmJZdRbWKU8DSQMO2on
0OlTFbZmBbdqnYa9eW9kOYXiTuFgiLPILePua0shaBELWkmPqKx01btgvb4N+7T8EJbLlMclcfuA
yOLCCeF2V7WOq8Zy5URG8c3K+qT6aKdDcqkdR0fQoaoMy1ciK7r4WORdW1wVKWLM68pPLXbuQVKK
9m0Rlt9C+NzpOJZZnlyzKJmqD2kuUnztz0SS/u2krcR2eytp8tcF5X2RuSrKNC+WJaOsbo/7nqvu
oioDb8hdkdopeUMThNUjTzUdWZbAqIKTH1Q5RYjCXcWGpT/EnWHWU9WPicvkmDjaLSprbL5qh7Ts
o0iakfnLqGTxYLk6cUYvdwuN+XvQU89vzpoAkSxZyinpp2mlw2Syq2PPmfr89QDjaF3RxOc9rjQs
jjstfbriIGjTpR85QY7AJxr5qh7HVrmUNQ5ZjriYNB9d4Te1Xlm5I6Ml7tdzqqXPE/8U+zabVZnb
/fTa05ltn5CeBM6xVwwka9xGJlO4DDzKrXdFnKfsU1uXVZSf2IUci/JI5/YwXA7NQJtzq24y6wOz
WD19bjJotcsrIapPk+z8LHeTRsiqOFED96fBtTtZiJUepiQ+8cImGo6nnKk0d3WcUydYymqqS/Wd
pJHKrgOnyLthFYtmLG90xGnbLltZ5NJ1aM0b+6TxspKrVRvbPBEnXmrF4kITacXxSScK0NrgJlAZ
bTRZ5ipunXxFeDNO4kjQhlr+ReVgMtG7Lfu2x8QT5EPvp3leu30emoBapDQt+Kd+5EXBVoXXV14H
PmX74ChjJznYmGf3MJhqGA3XzKwqAoOq6NCZsKLhSGDcpTL0sUIAhzkETBgPl3LbMMzQGj3iHUdj
0vuJmVjRq9dT6VugpDwoO4QeHqQRokyTcd+ZTkYpMeZxy3PD/kQdm8xBRmSCtCPr0kSftGUair95
VuNrhU5IYclYn/hWg1pD0ZYcbpLXNZi9ii2s0gk2OoEF9za4m7XUY1/Al0UqNEHDs3qvRwxPa24f
dSQTEz3F1y4koESZg5KqdZa2qY2Jgpco1Js4TyvjENPEQYzucecjqEk/6gYLVGTSRE5V9gMkrfxA
4tmtnGQ+fewYL/Fe7ukBg9lR7sGWap5XkL/WkfGTMZMJPuJEREOizCtqUq11pQ1f1V4Hb+M0bSW+
932Z5cfCiWT2xs+jDmGxKQrDpbJCGsoS6MasEY7YiYb8aK16jPWqT0jXJi7iIeoGriy8AWur7Ypj
+eHDR0ORfpZ7RJ2aKLWNYIzkWMc4t03FQujeSE+oZ2EhC59FOj8ZwxRJR9JaWFi4mchI0NZWAPXZ
rcRUwoTctqATGKnMAoyYp41I2Som2agSF4TIqGJogwd84Ong8b+TiqD2tIERAZOQz0j/2uZSld6A
GdMoI8CorTtJqovMj7s+eDf1ke3pr10seRSfBoXw0/4Ml5eJ7nKSuE0ucMlUmOJTVbVdGJwVdmZI
hd1EISh474wmJ1aihLKkqNeRYRn2diWbFYsdsBTf8Qyb7/KiqvipXfh1p95NTeDk4RvhSRvyjBMz
dkBpZWOqXQySeZnUzJhImZam4JVFJT7gdcwQNZIgNQ5LYhSMem1YOielIxPwbH8TXYOu8xE027wH
UV1SWoAFCloZvtkIo49eEkVg1jZWIPrhTTLDD/i9+TRYSTW96xMlES5JALmcZRBIQw1j0fqGzNPC
SLsxj7jhwCVp+xygVjUcX/qGDrTzv3Wq98PqlBMZS1h1CV1IluEIThAds4oZ3U0yR2fnaU/8rln5
Sa1I+woDpBSkts9HYNtaXYpnZVOFKdhFF5q6CDHUWnc5Uj5f6rBad1Ub0tSt47Zo4FzGntE3rCdN
nLked6Bnqe2YJDAqODI2mwwGkJpp0EsknsC5Gfk0vqa9g/wJN3qOQ3cyOLSM111ABiyKt2E+tW93
4Bp1rirMNhx0DGKwzYjVlGkQg8H3bWRfmV9S/OQjZ6mORsuyhivateX0zrY6217SoAiQjnRB5dfW
qRIFbS/FlNDWWlo9wfpbgTZJtxTKsLBqICbJl7oyRN4vcuiHV3s+UGtSFHTz1aCsSS/DquMZOIrm
+fQZq2487kRK5LxnpSyyvjb5A9RJcDwepT1vMq6ygE8Wp4XkQxMcZXKA6p8SRQKkKrECj9qYXtYl
hlolVqqz1B3LPKnLVdN1tVGMrDelKsujo1FJaas+e2uzYchKLMhkMm6urQYL2RNpTBzZsl+cCxEz
kNexj/wTL8iG9r0Y5FSfqXYgyamqHeQUCGwWAz+gQ9PBdYokzjGMZk0FXxWVmWGiTubAiy/7TdY4
xH4MKy2jjsBJgfC3YlmjSOYkR9rvTBa4SSwSbzJC59PQj/4SVjaGhduoCRkv61QERUeSZEP7+yDL
AGlIWiN6mw2IhEdD0HpNc2QNGYvPZYHiCD44jdCo0YmNw2oAoxUsh7gOw8wVVlhP6AwENIvXNB9M
hj5uPIceakN0UxIbrXy6avRAzQi7lDS+rk472CM4r3OqIVe9p5P+++A1Js/sAisJ+MpiY5lot24r
zPc3j5xX1VCmwtdfcGbKeebbaJy7lcOxyDJlN6L5zkVvujcb1UiUZQqsT8/u/qOkuVgE+1XRMEJr
alakdAK/mDpUJ76HzDP+Kcdeug6kEM4avuvpZ/2sBt6uVWP3OarFFLd54fDV/a5UbZM66ZOYfh9o
2iKRaYMU39Cz5A0LYIZBlRLEwknkcBptxniNIkqXlCpZFo2DvBtVCNPZ0Eh5je/ZeOZt7yOrfJMi
ZJLXiAlSlD1+elr8e0tl2rggtsSmSMdxYdxdVIbKSxu/lxxfkkkGyIEAZdJCBFekUE8/6p7O4RQo
Ls/i+Fo31FXVvHQMGhU6GQjUWgeKtuOpN6qo/0wmaUxEeH7/W5Wbt1DMlZTYRungMD6K1bhp5u7k
qrKmykevYF2wwPioZoCxvWtDePYPvqNNzPI0+D7IxIifbxJH2tVbeLuUnz099/kym+8f5KalgDYp
J7gL864kfdYMXa99+g01CaSOYxCgSqUyadL5p580X2V8z6GN2VJb4mkojs2K1zGIoaIkIt/aLJfx
eVMkJjUPI2Rqp13gGNb49AOxJe5Or8bBNzKg7IwmL0eHD+Wju1NrIjXBmYzVtypDnyg4qqhn3Byc
4ghcvapMBuLi/pox0EsZ8wCR8WkB2L3FFVBifH8Zzj2aGxHp3LMwP0hIIbNvZWCPfnaEXtYUH6Hq
EejoZENbuiow1BgX4Rv/vS2KW7wxJa9UNBniQr9ZnDTipsSD0v8IK86ZpsgWpkRlCAl13OeqXina
WKp3QxI38Nay5yZYdmObd/kq8GwYvotL4kz9tZEtikekr4Y+BH1Die5Igcw7zVmI1rKaVnlsGW5V
d7WhXVblSGQxdViacC6KENxG1tSE+KKoCoglNwX6GtQeXjOOHUOaItX8ZHwOMWTZi9IInsSu/R7r
r/yoQmXS6YbOFFmyGGXZp5f/nsJJ5jAbt84o7dD7qt0iswgsexq/5kFJwVn9ojEpkJ4awwC2Jeun
H2ms5bbLNa5W/+zRKOwFkGbHwe2GJHpOY1PWqv+qfWFqjG2oRXzOlXRi68KubUjgskS3SKIG4hlS
aCWpkeZpMeYzp1QwG54TB5PwH/Wz/X2rL5qJMuuBZfA1zlH+fBWmVZN+cuLeqd44dYMr+v5JZ5KC
nEmKSpEw37DI+EzJcamPHwZFXX/ryiKaPvNIGrWIosIwq6cf5cxMGqNj9zmuLxESnTeK43B319fv
BztJss75lNWNrVYeypeNf+yjjIpMN4x6RAcXDe8U/0gUbKCXA7bVfkayxivlFijrogSDlMf074ue
JuChZGKGqIc+MpRAwglcBXkUmLLWYJkygGpEDiPslDBl4jhFd+SyswjF5KyYIxb5vmU6RaRLjb9G
QhAP5ZllwY8mx1lu+wyX/v6D9cYaaKRwNuwUp3HvN2c59xudinb41KaRicxejlZF7Fp9jsz56UfR
mT4bTOG8BDZcYFs//OhMn/u8QE2VMO9Ssfzns1qO0mnclYbqt3D1cEGb3nuCTTpYhWzITJV0+1PV
taZCYPU2FpczaeqZyAULeDonrT1UFKw4aq3pTQ1TFehgFWncn4y0RcJ0FGce0uNwglPrjreNP3SL
TBPJSiIHtjMpe8J7XZ4awCce4SnWz0683JQmOoIKaLOyeGCQjAhYS+/KDo4/X+Gro01hedtCg0VC
dyP0PBD3PA9VDuqOJO1RAnl6Se+appQIsgi3FGdf0MFFWJhpcI5kX5bcz67RCBveacfL4iOR5E3k
isoWn55+mLobgPA0XFaOzXDYHYWLy3FAe/a0EsvVKbvwrpKOyr+jKuPOsYNe7KmIVcHQUAiaY58N
+vWowsRbFczLTlMnTj53fmh3bqbaDB1an7raGlXtiqApP3lIlut3yVB3wTJQnXMa6uh9iulcdQWr
C8zDCsYlGkfibce9/HVgh/U5wl8woTQQdPHKqiP6ZULTunvlVX3E3SLB/s0VSpTxZ2uyGmQiyRD0
y1pX7xhCYHzMEouey7HqVk0xlkdowCefA+xNeJUkDloSUdGgdpjHPfqFDUm+YacEfz0OvhW67VTa
ZEWLSl46IAPrIsgJd71KBKiX+HV94kRZdtlL2n4OKQ2w6cq2WLayUCT8Gre6vk6sovooGL5oGIWw
9jQa2ugYPYmxWGKrmBiWQ69Dy21Z2r1Ksvyo6XWH6lAQRV9abNZHid5r41XTV/nlFLWovzFiBSgt
WmxpC/s9a0b7uzM29TciJ/YpaHm7DAaRvo5lHR6xcAzx9SVPOY+7Br1RP3zptPk6K1ySByW860C9
iYHaVTq7FrZMsUdosC9Jhvqqm6bxecdoi/zPz9P3aBHK+Dd87J4y/lR87NVBywZOfL5touW1zmNW
pddlliFxpUkRD8cpJdj49vQkf470nzD8c5a4X9pcYvzzWtx5Ejk4aex02JdzTfocakwdhAs3R8IT
roYgkR8yJ/U+hLVnFa6dcF2saFeEyUkXcrEakgbbvrBZT7ytRKVfZVYpPyHe1uBJbdJ8TlOQF6fJ
0sJ1GsLe212U/Uhbqt5kKM++75zR+aIj5KkuyYldLP3Yf0tTDdWyZCpQvYnRiyO9RmGt0uN1lPsN
WgltdUx8bq/toaHLCfj9hgvNNuFhSQwNAA3CulDE6DklIJasB6bG6Zq1ZvGDkAYnNI+S02Ea1hnR
yVdq6WHVOj6aHmVliVOWjTxbPY0MNw7nDjLmCkBkdeZLEkwYnwUUEnsp2geBvPZbNA5QTqtid1Bc
6lWNLkmz6lj6f9j7tuY6cXXb/3Le2YVACKjaZz8A8z7t+BYn9ovKiRMQVyEhQPz6M3DS3bGTk+y1
nld1V1enYk8mQvqkb9yY92EzzCYRjmzA9nTNvgNudTFKNg5JHebOu4XkdO8vFsCZ4vFjI4Cnp6py
LoRtw7P17a71G/8OGGj9rnPw0BIGYsymyzCDdik7zdNQxuENjo1jt52o+GpZKS79UIpdBaR4L/JO
vmuCoR6yjmvzydaFee8GXnXttBE2CDaTaet7w2QSX4n8bqrjokyL3sUNFDOJk3HIQQGEZV+CCMGe
eEsDJzqLwtIPBKg2T0A6BPMfpv06dm/HFjFUOIMydLOIx3m9tg0gYTz3kD/3ggaXTu+X91L41mZV
37qXZEIv8YcrktfCV8wqJIKsqlvokXxI8Oib7pG4Xq0abJ1fSlnSI2Azp0m4sc4JQGW5BRExoPgG
uXqWvlvfi3wezkLE7rUzxv7291OL/Ty1cNTEhoo31oZQ4r4VA6qpCXSUw86azyAY0Ld3/LFTSzFm
fWODpHe9CghH0/E6GQJghVlZsGBfQA6bASeJ4xSEZ1NkqmPhRzHU4wr9AkJvHV1cVEzofe/78yUz
RX7IgzCnSRfG3pRoS7wCCKfbmESRqEujZgnkzsGwbMtqcC5iRkb8wBQ6Z6YLe2XnCTtMGQi5zSds
qGlHRHVuQPPiROk3Y57Ufd1CUjKV4HBBet4HI1pTnEX07eDN7aFoal8lKoRcBjMRdFHKgPpd+bFo
QblCvDeD0QSvNLC6zlMN7cPFJGOtk05IBl1t5HXkAHHKpHYuy70Pg+rER9NOw1cqPAGoZyz5n4Cv
n+vPmtoK0RykawzP521J9j0wodU8VV8iBnwgiae4/ASVhwVriEeGnip8XrThB9Y6n+xYTi3Uo6Ns
/o0JG60SZGx9eG84sIHXawRKKd3oJay/8IZZk708ELaYoj6Lmg1bdxnju161ZmtZwTcy5vNDEalR
Yp4s5O73M/YNQPeyeiLEwiEVLoCl4SfF7tKYaezmqvyShy677RnRN17tOFkIYPeEfdFcmrofjpK2
zaGefXIxtCE2srAe5isRFhEEye00noVj/K9QzvdBEvWiuv3Dt/zpyBDC/OQHWOLQTKOpfDNkY8Nt
E/fUfAHq3efvcbIIdAok0SZGu+Olx8YKnJJeWJRFKui+FosbVsnCPTnt/LDT90Fc52c3nKr3nqIG
DAl2ga0qVY3hzsswpT3o3m8P+ruz4epb2fum0f/coZMUeTG8+eP/gFvDv/+9/s7fP/Oi8v/nT0jx
heql+zr89qeQq7e6ufTbH3r1ybj692+3mhte/eEno8VfXoM3VoqbLxqb0f/nL/93PgvM7LVp/vtI
+JPR4ruR7C9fzOpf+P47f1ktXPpfLqAqvEwMr+kg8Ff8ZbVw1rAgF3sxXBPxOnHR23y3WiDQHhYM
7AEMZgu4c9ZG8rvVAqmWMFdBtQwEGq/9A/D9r1gtXp8h8epANDHrmw4Qk4NIRcSwv16/3ExEBLyf
Lk3znOs6K+pPP4zG93nzo5fjNcLw8wXeHFDUDIOGnHGBqGRQyjaJiZ/EeCnitGief3+pF2Tknw0b
18LL0/FqUs/H6xuC1UH4+mYs0aQOIEa7KIPauqVMGgdid2YTHJ+qPniEXCuPAEdArOJCr+FpZ4F7
LrCiPbq+2+fNc9d3UZi/yw0tEIq94yp3dzZqzRcRuZFozkZR7dCTy+RyqEG/c3UXlS4YQ+p0/M72
w7b0RHDUQ0muyr4rRWJL3rdDuhJUSeSrYEi8EaIpqChGPx6yAOL/orrtYy8fVcpoO4YQGXdRAySX
WfQRrfGOikjxHspac6p5b8IUlEc9bZtR1H5zCoegzIKZLZcRqYLp0elcllRO3ghALdC0uCFMJO8o
JJnLCRx74dwCPRC03YCh5bEDmVVVDjPfhbUSevfyRP5TNe6s/PJ//88re9rrCsBW6OA3VUPoz/BE
ib+zir/VjZff+l43Vu8dKgbgDQ8gHfIZsXK+WbQchAvAIQVLSoy3R9IQ7//5p3DAgokNmcKcGa14
yGrR/KtwwNgFAgvQBRx/Lnwm/5JHa123/6w1yE8BUgICweu38Wk/a/YBkRSVCQp2Armi9mgF56uA
tGq/WFst6aB08PTDAP2ikPzqgtBawGRGsNLZi5b/BwwWMhVPerIJTiDoIEsYJxDbsZmvWB31+9xq
8gcY9jWw9O0GUXsxXiBPo58w37hki8beQE9hV7CnMsYF/LIkdzoYxbdlgn0y/9L94tZenwheLoVH
jWcN+gpszgvt8cOtqWIqclMReqqaKXgSIQTaICzQVTIvJ5fDssT3YVWSS8WD+eb3o/qLu8RMQh4r
XvqL9ya+JZGmvoI81lH0pL2SHtpIEi9xghYaUkjUmj8AFm/am5cbXSlUWAuB5oMkXnejH250hmKg
CWdBT9Du4kKhVEAToL2pwUsPYZknrV/K4tjMs45Sq4pRf4SOCELguRZO6nptDIfo36vuFyP/8+0j
3gG4EbYOoLJIhHv9hUpScFPnnJ4i9BBNCp2v2LlOhf/8e9fC9o8NClMYE+fN7gRQ3a0La+nJ1xO5
NNTRz+HQzDem9OTD729rHcfXi5NhVweyHYSwIOI0/Pq2xAB5JesMPY28+Ko9HW+M1/zJh/irsUMR
QhAbLoYq9eZhAqeh4eDV9LTAjgFZ3FgAnWPSSaG3A1L4+zt60++sU4fBkBe+vLsTQ7gaVn+cOhGH
3WQBTXDCBls1AJhwTQKWnyW10vIBivrgiTKLRSri+cYWg3/IR+7/AW3+xQxmeGWv60FQhv/5iWjm
HoEdAKKV04zN9ehXLXGSnsfRWToaM7SPm2YDsk5BqLwYS7KXxRtIMJKoIH+yaP3qCSAHG28QW580
Xi3wekyqOmZzU0ks3pHPN3B4o29oTXeiUv3JLverSzEQUtBqYWsByf36UrOMIK4Oe/8kAgxvHOdY
sk4NBXsaMTyJ3z/s16Ue5RuYFhrUmGJnWUOH31wMyqSu7nvpHDlOcUviOEo+tIA3H5Ypmq/G1qI6
/P6K5HUJXi+JlBC4EZE9uD7gt8SMrBZgrCSMjy5XYkdhxYDkEWK2GzY58wpt4rn6wTJfFVHp3Ykc
S6qZoZIOnVZOWSRYv196bH8vFWSgldSYAJ5YEl44C8kE6f40SPArYsz/WeWgd6BDQ9MQgLMCQYmt
8fUzaaO5pHPj06Ou3Qa9X7FsO8GcbU4gg4MStwFkn9Z1qTqedqAP2QZ5RexaQWvabGxZ4zvyhuNB
clBgz4vfDM+zV2HqxsWCdbUqCIrMVSUZk4BMVZ6QPKZPPexuNzXr1d4t8WsgWfxDCMWTynTp+YfJ
K/uHAafYU5RT/6hKDGBiq9Je5aKG2YiB4L+Hn9cBvhfznuyJDvDROizUlAHWZQAxFexXSQ5BH9vV
bY9rRBjpF2ih7xG3lNCRAiIyQpJLDXIRnDkl8sF24bDsHL7E7AiDUnfSQ96ozCrSFscKzMxzVdb9
A1RwnjwCurY3kLjNV443OGOyyCoXjwTGbojsFp9VVTJBOHXf1x3m3lCxJ5D5mO209IInS0BkaBzK
sUOPY/DU2Mr7LNGh78c+7G8UG5pdAKYsDUVOxwT1dwwSINTYYYgl5A78JhbpHEVnyisn9WeKEeWC
31vqiR33ff2sNFRqkKaTu2HxMD7xxMMbrXNoecdAP8uY4jk1bIrvyaz0c9XknpdAux1vFs2Jn0ZW
xfcGjT6DJs/6BxhO8SlNacndMmDcqHF1/21HbbFTb6VmNRi6plDlHgTWUCcQU2Nm04IBmGhau4TH
Yj2YOGU4X+V9E59dmL5vqs6yeVO7jsOyoK3JJYwImDUVyLOnkFUYTQvmGhbCLrJtOro8ZEe51ktn
DHu907DG1TuYP/FlQJxWzQY2B/3MOqjUMINzm2+aJSKXhdPUeJRBM0Qp7yAPzkJLsd8MFQf8CGky
5jIcYPG9djk+NhpMlM2OD28hibAXDUMIasSiNfQSYNuen0o/Xy6AWy15SkQTPI2wGj+xwsReolsV
11lgibrN/cXbL8uUh5kHB8tjO47tXbQIe1H3Y531eu7IKvAm0ZYIVx1F3Y2HvAaCmeh6nqFHXDqT
uTDg3dWwDUwJxAVtlUBlbC/RULqnhhYd2tQKaKkItA92HUSWbRd7V0EVsTFdIeWxcq3AyYhV8Bi6
ur0epI6gK+em+dIFavga0aU7QLVmLmExN21q55LPqalQmdKlRuGaXKkwCI6VH6GeVHqrA8s+z0tI
MjgU2nOnXZVv3RXCTGIjRUbKrt2NnekuY2gop7RddPGY+06QhN0gL4DlsV3fWn4idgj7XQSL0YMU
zbC1rVweWT51R582OYxWE10e27qvNkEAf60mIx4j7C1jChNh+wiUGyLpdix0Bp4g3K2HUZ2Ec6+9
TMF2Dk9ZMYIm8pptE3nDWph4Ag0AvzGVdg5t1ctDqQq9tYGxX3jeTZvCEc61jbvmo6hGmsIqNiSy
BQpbIosgCSv1FA4U60MsTgZzZZGaUZFtIzt8UORc0rlwUf593nVJpfyCZCys/W5Iqz4GP5YohD/n
6ND1LKczTrrRHhyRDTLYzKaEco4LQY/CMxikikMEuj+FLrTIls46G6/pzHtZsV6mY6u3MF1ZGODc
z3Wou49xLbxExGTeaohoM1Pje8B721xjV1oA/6G8nxntp0TmLp5omHvlGYB5e+UORl7VesCkdoAm
DU+WD+TS8UosCa3RMWw6OXjlCQEDOGB7UNH2Kart8JwrFwWpW2JyZ90FU9YdxvhehWbON9DfwtYA
Ee0M51/XuyPiG3i9pF7gdA+c0Bl8dQ9Plq3VHiYa7MeRCbhIao92p07V66eRWepdJQaUIFRjHMxk
h2oLRf6lhgaqydgIBHiluPvUFEG/pzMtZ4jFK/kgJaZt2oUj3CZIYKgfvK4HSzAWBj5gv/M6rPlC
y+YxKItIfrVypEDZw4FvamgMN21Jpy9NNPV5GlRO8CFmPD6oItZ7KORz0MVzLkxSk7L4pMfhqZSB
vwngYchTblE+PtaLY5xbsUBlvY+8IrocVSlSVsPnVMBEsS8deKgAC8n3S5w3AN9DOr0fA9XcsFx+
9erl44x3LbyrBm/Yo66CPPFiZTbUSO85H4r8eRFius1NiCeHFV9ueki24oTm4QR52epSTvpah0cY
3zSE3VMtkXHCUMfTykDstR/i2T1RuGovej34N2xBUAVSGipDEoanUKY47MT3TjvO7WYmQ30xK0Xf
LWKp3/WEmhtYTftUdUR/pqNTb7ph8T91MRtPA3AtLwm4J1iiI1+kVaGKZDLLFCdNX6NcxDzIyiai
RzuNnziSUW6nIa+uiTHuBUDl4LGaWJWnqoYGkMJqIZLe+vllTK24UNAOHR0wFQACx1w/eWKSpwZK
0k0rAnMicIFCzTXoRu0ISt7WwWF2zGbieTyBvject0Xd+nesknI/tv5yK0XBz641y/VQuDBKjfn0
AEC4NxtXayqOs5jnII0614HsiE9Rdclmd5K7GHn/e3S5zrkMl+69K5QXp05lmjbxnNCFwhuT53LC
Dv+VjL2+MFLCDYCN8NSWuqkzGRcwmHYQnB0KFLddRTmBHwonCyfNx3C8zr1xgvW05IHEvKzVQwUa
OsGrh4PzLDyUUd+F8yft5dhOUO4ow8Hcdt7FENolSGwMv+4mqkOKgkimL53HDN/GTr9sc3hnDpT2
3sav2bJH6om40Q3p3xti9T3oH7oZ56VKl3IWCeT/NKFuUZBkXsoQqo0pFCnhS/HsNpCBJINrx5Q7
wBEziqG6Ghf0KW29hCoNOi7egfyc37tqci4CAZtrIuB93kaOr8KklW2w7XUYTGnniVjvDObuV14X
8wcJgdHnKeDh88QGJrauZMhU0DUJ6rRE5IaC997vvi7D0otMFYs1+3CQX4Nizq9gJwYdvAg9HP1p
Lrqk69o+K2bRWzgHlUor7M7vnHoqN57L+JDFsH8c88XOMNDBlQyXgaFDdKqMaxOHhuPHgtnOpGG+
lO9A5YLh47Kt37VxDRa79WbnugDJmmLP1oTuGznVs7mfi37m9FsH+x8s9I9YKMDGH7qxnxmUXwWR
f8NDX37zOx6KcDnAf+jPID3FCQ3I5994KAL9kawCQBMvIAUTCiDtHzwUcePwpYEnCddYOijv/sZD
/XB9jTPwHyTdoJVfk67+ooq+I0e/y6yC8vpNOwYBDswI6ztZCAQZP+mxcwtTeFti2wfGZU5d1AYo
AZ7UJ9/CsFZTOM6TyvjkRgMzsA30DK6YRVa7ZNqjzmIb4NyEWzXE6hbvW4UT1q/jexEN9a6InTzx
YTHG5joH/dawZqhgLCmCg4Z3S21NafiS4vA4oXuLgjpIaAXtzRjbKgskJCDwrx9bGD1HVKEcoVZN
lL8nLcp5gn2Lp5Awf4wnaPQ1jJ44x2j7HkpAtDsTGGUxOjDkw592jYMdOcIeCOHD3OppM3D479LF
4f1NYHtxxq8QmSk3HHeyc64Fl6XG6i2nPeITuotlgsRk1r77YVFqPAEQs3dcWn9rlS6uvFizPkFc
wOoBbiuN8xIT6JzLeotYlBE5K5NtbvMiCLY4xci01Pjr0O3JKSbifVd1QZJHw3gRUbuNkFWSOjC3
w+nTQQGAaKHhtsJp84p3xL/mgHhA6jNFybaDOwhnNrinstjwOEH4GN14csReCotMhu9cZb4eaEq7
uFn3hzDhs//BVJXcE1GcQ2q9HTTw7/JogYfNsy6tsxAC/JQGE03aOl/oeXDUyNFZsNUmuAzou4d9
DK/Ae6rRHyVSLGTjjGBraGn9JlG6DfA8AnNeIm8/lO6DQN+ZGdzLpuLDPYf98BhP6r2tLIUx1W0f
IfyzR1LIMGlgkc9wttzkZAiyuszzG01bv83QlNcXUdn0l3VbNBjqGsbwRMIADsJLs6vKd3jmFOH4
wBX3rmHwKjfwv85nu8gvOF/iPI8+kG14L/LVMqmPM9LH0OH7Kfw587lmFcepivHMtA6/Jv7wMddd
C4NMWB0Kpnh+mga3Hq9ncAb9k8pz/QiDsPkq0GRcM5iJTyVMc7cV8mCgMW3NGS7OnqXD2GDIJtmo
C+O5j9NMzaUjPRyoJ/cLYNvHcJqQ5tAEbX8AKImTnfDddwiSIjqD6TZ6iPLC3OFM16XlyOsN63lt
UqgFTLN3qQnKLWddW2MLnqbHIl86NyMW6MJGOzjnI6tMkWTBU94EwGs3otWjez12S51WbuGe5doY
IG/N8utReldTQB5AHDy4CvIVF2cbBX+nRIiQkDgRhUWvdqPGjHFzj30IeHSXc/nF9Qy3a8KS3Cgo
PvZBPY7Ru6KmMmnjCOEgBfP2OWrODT4hT0JfF5e6Fyfk+00H2NIbnEYYLdD05XryLnAgX/JdxGeV
pwbYWQPpl7lRgw3xlfS2dAy/GuEaSVRfoZtD+F2mRzZvjRvvLPWLQ1UtY3/tLV7U7A0nTYzjvS1P
6OrLaiM0dtBkdrvgQgc+34R+V0BDw8mml8OUsBCKCyJZ9AHSROiEhuXUuqGzz9EH7aqozhPOPMR9
cDsmsWunbUtBk+ZzXX3E+dBmTdlPp0iEW9oOTSK5JSaJNIUHQpXBddE11UayakzYVDRpNFYUar+m
P5aVD5OFMXI3QlqYjqTJL6YxmDACyHa465FLdwiGSF3M7uDcT3lWmPpk3CrPmlrLOoFELdoAMmi2
pTwxO3/0+Mwy2Ky9AwKMlk2AnzrVgdtdkNrvRRJQZ1ZJj6xBNwtM4IeHio0RKpXqr/1Y+XdREBUp
FKtRVkAdNaUwBtodd3gXpnFdVQ9LGZuEzuF0QhBimaBAPNZVhNSE0RRzAtWA2q40Co5u4yVgCvvV
FMuIv0VUThHkyBIIhTS7meMQz1mPNhV+0aRgLck6zzUH3li4xjuuIMQxj9hY2HaCCGvfLv2EVco7
By4pOU3w5ULv9xl0h19voDnSZwQnxtsxJ7c5NJB7KNDck3BDmao2Knd1CEVasai9lpGbwDEXwS/a
2RRpKeMewT3uwbUhSXlcFQc2UcT1AeA9sWFy0beraKul650NGufT3IZiM3v1DQIpIG/WebhbVVUR
xMTiq4FnswMEFdGkkai9E4CDDCLc/tDHpIEbIq/6zJ39K0W61OlmDwZ7LNGLQubiUrgIaalqMBF2
gYE98AQ5wkbCt5PpT3PT9Bt3mfUzPPQIp8CRb1PWtTwPPk64C4j/g1riTxGs8JClqec+zs3GVNOn
pqHoK4DfbYzBdkMU+nulc4Sv1WtwCZpEwm8G3fqXfuMhN8OMwTWkkM1WOfoyt+UNEDfneirKqxnj
euRz4GE11pd52CzbmVUxtkY0UJCgjZptg0UruMfjHJrM0QwpgjTse1pZi24M43rTG5Gz41IO1lxY
7ebdxsPOqRJPzD5gMddf+1wKB7W7YW20uJuCQ0J42wg3dj7CLjQjcApq+iUD7OSl7li14ZLMFalr
ugkHQuy+J/ltVXUhbAEj0mVgiarp5VgRhWkVED9BoFfZoctXzRfbkTlIXGjD33kwyBSZLNXywZdm
/tAgDuMYQg5xMn2rd711ppc8sZkBCq3Go8uqCaW/bjEGYzHsbeMuGwL/wX6NYHiyZYTwk86UxxEp
dMhr8sLmJlqMOCJ7RGcwW2yQTDltrRflz71nnJ0epuBK26jfTlEPu78ayhb4JcorPPUYoMoCCSzc
PL+nlkukQ0BpoSTQpCQGlL4XaqFj5i6BQcyFIVOC3W2Zko5K/6QQeFVsoKmQRCOyxcQR3Haji8gI
7G1JZEENAFkxIlmANh/RULQ5LBV6NAe3sNBuFJVzcOAyxsGPuwbGLchY3pHAYUOKFrwX2ypAIk0X
xYvKCt+wrMp790ED4yDZXLrldVSo/qaMS6hHYkjaIHSMg51GOOBWgV/eL6RA9BCipUY3ca0KgaQp
O3yoQXBnXMfkjOiQJgBGM9uPiy/olulg5w/c9IlYBmOTqEXX2leCQ+Toj3uE0UxjAttyvvFnp7mk
UPUCQXLCvk4bOAUPVFD3A+eQ6kKuyYs0h2q72koLFQumy+DCjT4MH1G8F3Anmp26mHyiIaB1GwZu
k+CJ8j6pAW/OSawqWFIHU9pEmcBLh4EtMqWsaN61MICRFOin2QxBcSGDSW7jqRnOkwmDAwMABBgN
zNW1RggZ3ICAoXe0ZWoT46EdI8SzjFndUvs886h4jHHmfu9ZFp44RegbNKljeNaAVVnGcxAcFw3E
XKlnw49D4+sPlgM2Z3lAt7UDrNgDLHZQnl1UqpHE+LDmKsBYEUm1F8jIxF7ixRd1ae0Xz+F5OvSC
PKGeiqOYHLKxPWUfkYWjAeQoAGpbpxdFlA0uQJd8aBTgU8A5hnSAoxgUm50Nq01FRbyL58Zsgnkc
T8iOmS4tUKAbDTBzFSzOaRlUXtJVsniy8On0idd1FIB0NwB5I1JtkBE1pE0HSMCHE2fjAL7deiMU
oh464DPISWiH+kXeSnjzgxT1vPzaDUTfIf2m/pgTt84Bh5fxEeAZP4qwdo+wwPRbeDz7E2RT7Npf
hikFytwdvMXFBeCpTEhI5Qb6cYKzv8uA/3IDRA9hcSjNTbudmAx2Ze20h9nFWVzCon4H4NDfOq7a
DMieeSdyYE9l2YyXJTzmJxSJMcMCxGIJRw8HFlQ+v1LI4nF6uamakm0sJU2XAkTuk67RWOtI6TtB
sg1YsHEhEomH+nNRsWDZh/Bgb0Rv2Ndx6KZn1sxFlMI2M1+Mnjf720nRbvvS1P6n//9T/x8gBuC3
/f9PL25/af6//dpfIkrC/gsRqgFbpSp+AO7z7+YfwkW83Qi0IZSQP/T965t1IGlczcLw+kIx8Hff
D20lxIEEb/8gUGFAs0z+lb7/ddePIGw4+b6hDnCGej8JoNcQNgTlGHbdjIipTlsxm2tEp2LpIXRS
P/4wML+Qq7xmqV8uBgdODKY/BtbxEwufBzNFPO5AAVpZ0JK08+7sAND+G8oO+al8yN2QPsUjmLp/
49IQnLoRQBS8wXklo3+Q7iAJmYDvhj9niWdcOkZG60sg2rwJDSN3fgScNgGPBBoCkMQf9R+vue71
zuG/gKgMQiXIsZC88/ryno8YtLis/esa2maRRgiTBH05mEUeRbdebm5Ap/7+lr3XbozvF8VUoWQ1
QIRvzV3AOLnJZexdByiUd9hj/AMwiQWVD9K8+9Ukd6bCx8UNMUrvisEMz2zVetQOwzj0MLruZJiD
1dCOyvlmWRb6BF8RGA9QYC45jWt7k4mlW9UGksAtMQPh9v8gbngtwf12G+xFKAA1IQ4Vb3QCEcKm
zBwWHlB6MKSVqekBWlIcgyI9kzvEo6wpaiCVfz968Ss47PtV4VBYD/hA5OI3T4w5bljOgSLX0A+Q
u9ZZxK5HjsxXt5z7a0uW+SagIKLR6MDIaAvzJ1HdzwtzNVGDs4RkEPPmrYhkjGPQg9UMYMFhUHCs
C8auesF87P8kFSS/mChQdWFlIWoFLvW34iRuQyQQuoZcY6+ebxwJ9/0Wca6gpl/I/Lmi9GmEaBir
0wWxJcMJi+WFSS+r4l/VZWGp+EifQLVcxWY/zVoPUmTEOnL32gw9FgkFcdedvaEBiSfa6k8Kul8t
EthP1nWJf2CFfCMDI7J0heOP3vWLZKFFTjJgQwQSnUzowhuuICt8EWv1vcAsj+uFXDZjDGWKLYkD
Oq9cupPDxvkm7wMwjxX8SOehGuMNGRjkNsUIsr+1JVZZECF45xgXrqm3v5+rb5wjL5M1BJuxWung
X8eMfV1e8DIBbiIbk2vOS7ffAlJV+5d5Mw+NfFip6LSOJtQ9JKKdQQ4hOBJsmkg1uJo9cnVxSBQV
hZRhmRYw3IS7+jlS7p/Umr+oglD0QtjnUnzZnwTuCJ02I+OUXAdLiAF5GWYc8OQDcTkBxoEg0N8P
zLqD/qAxQnYL/AkI8kF80Kq6/SlyGpExXulWVl+/KGqCAVIJJNGt//HRCxgXEgvlM6iFIF9BzhVE
gUWbTMi1uxWmWk2piPR+9pFVeFUi+hnaSiwC4VMUzlXA9zJEGrsGSwClxmdwuN3JQtp8diBRP3jh
mmwKJOAP+jLcwdvbwp3gOUOLikgLtNtvJu0SVXHYC5tfdxBcpbHEgT4rQ6d81/tInNhDkYBjfRmO
JQDdwKnRJsC2U2zjIhdlUuOzXagsAOh5pTduQKaF23FBANW+YNqQtCW5XbOwAr5krg+OGNzU5LyX
DhINMnj8EVM6ISUlSOE2h/QBakOsjFJPBp1vAY8zdEpdQiPZXpt2KE6Rbsqz10TdJYxkYZ8h6NQ1
iYS16SNBh/COdLb+7FaaZDXY9gKt6YLeCQlmxbMNoM85Doi3zsSA/fsIdXiDHg8y26sehFmTzgXY
8YRCApIFsEAhey4MHXlv2rqcMp+H4W0cI20l6QG5sER5Yw8tAByIyABksYVlYfCiT1CKqSgFDDkg
2Ath6F7SG0PVweutcA4cBuazlxvodeTI0fLH8S3oYwJajiLA/tqZYLNNymB1nUL5URVpg1wneRXm
EP2kc0wLniFAKL4HjIttt8IcCS0CmJCoauMNPPBTDggHUGtIBkBkTRcETzqmOCYA+YDUia6FGHbX
+UYLi1+zIeIvYY8HWxshNIEmMziG8BxVYWWwM5OCRDJdWgPQ6+jnbmkvmN/1Z6S3RmSb441ZBaJv
xYz+F0EdgETiAQE/yJpMcg+iDVeUClBVs2ZoUrVVsUjgKpEPk+suH4mOxNEbozmD6Mr7ZIeuSwMB
xRKsj3zrLX732MQaqfer1qZnsnjGRJm/5IaXA0Ka8zZz/x97Z7YcOY5l2y9iGQnOj9dJH+WaFVIo
XmiKiTMJjgD59b2oyO7O6mvWZfXe+ZCWVRGSXO4gcHDO3mtDQ4PUmIzNsU+lG9eWP0csrNqkfZU0
Wgc7YHPc5dvxp9OZHpKiPJUvhhvk5c0MHrhkENRUYf3iz0lrhiyACuVcXPt1gGsMEqsfeIhY3BCG
MUBboQT4Vy6hhgVPYiEJo46D0grlVyObPZuXWxYN0qxuqQPublvxs6JSb8uSd5qmYHtjpmB62O0N
tIMBZIA97lCJpixNqi/aGPjEPhUr9QKnIpr9kH0lbNkrcvC5A5YhawMWNB3fA4CpfA/7gU/Ws1Y+
1LyAcWiaPVRfcLE0y1NsB0M5s2XnTvo40eAao3XxnI/EVQoTOgPt/VghIi02pb1GK/gK8Q8x35o5
Z2/y2Hgc9iHfqdF39lk37Dqe0IAeKbw+kHcuL44bB3RcUhteoUsFcbnU7U3ZlOKlM93tL7VVeB3H
mf2Z7Syh1+qEdRpb1sj/A+iV32nelIvCxIazW33A24eAyd1HDxIIKy1qowEotFXcTU3HFoOdI7im
HYK70G/1Ez1hDvXcYEf93COp4YJr4nKI4o7uT4jjBnqW21sZMt16GYaJ//x8tcw70mJnd4h3WspO
sZvcfHnoPmuRsvKc/r6pyx78yow6fUVDNDtUhotQqHSsNdwLUSxPU851wwYX8lIkguN5RAcVL1v1
iFnJ/bDqhV+KR5KfVCLf/wlLWz8V23/N/YIiKS2oPs0S0STomHCPrRQxY8VpS5+1e0cWRPULu2t5
+iwUiHpplosuKu9DbHLJYkAE3He8GC2C4qdjV4gsc8qhc9sZ5p2Z8Uh7bWLeDWDj2yvLiM9ObK+2
aTsOngGryiaJejILkyK8bem3fQqOcAFwmiPjRKGaAIr58IYVjAKASYAl3dBv8kK+Br5tqxZ97Ywe
6dRngTNtpUpJI/bnn8uPvZU+NEuKOsZZ5lSRY5RdgdXBm5xb5S7BFeaY85H5BGwcOXZ4gVJoNKwB
WOdiL2sr+V4ZjFN2zecjZCUuKOAZYjllECfPGPfqMXAUJI3NksINIqC443+G6QaahDvH3tZuV5Uy
q0HcbnpTtgH77PFJ3zUDgwp+nfbGng3viS47HWUjq3i18wSqUylO3HFbnp9iTjNF3LgrnS37qJgR
fjogQqdbqVIjO9VZwh3Q8hpWLbOJwN4H/HMVicsC/iOBHsm1fdVz7r8UZdBV+7Ez8yMCYNZIlVXu
R1Yr3lMta37/z02grGzE+4zYgqgq8/DqLa5Ny58nTHrbj68VAlD6zpRjoyXfi01W/WlAotzvGHLb
fKq5gIpTcZDzPihK0LBBWQtCRT9oMOQfn2Li0tx0keizka2mLk983+O9BZzCSnSwgA83KmcLcC3U
rnta3mw+Ttqlw0OoE6EQ9m0fUNE5bE2iTbpT3VuM6sdVh8jlVmMAAwjNZCcCxog7AS3yGSW7+/Fp
IBJGwB0gLLiGoAG2XpSNIBumxoLOmn2ekeqSh/IdKRkPemcpqDabxYqTiBp52FqwSPHz4+eFd1UG
qnjL5hFNuaLmbN3wu7nSvkx0u18QCPKxMA3QDytqZujb2+r8PDYXGnUqloBgsK5n/O6Y7MNrIwJj
V6C3jPtp4iazvWu9nHUYF8qq1rjfXk7mYYOiS+x8yImpCRrGNLxWZcNjtS52Evv2ah8mBD/Bzh1S
tqO85OHCs8bumA09s4SMJT+xwHEtwOr37L1CDXxachdhuhtOlfuke9X0UaOIJwGWhpiY+Qerhr8d
vgJZ4dpaTc657Fqj3RPhpKpLPXt8dTUBd3vGWqtYIknJG71ucsic4C72Pi0K49im1obhl3O6Xcmd
kftKViMw/3wD/uxF28V93mw5nxtrn/qcOJ9rNwFmnu40/pqT9vPle88x9Pi5Ph1GuMeCRsBxbgCZ
35I9wRKBPMyCchl0AMKCmPVnQdSqDn5LsiLmqO7nTVPdkNaxSPcj9eilfK4KDx/7uitFYt3hCuVB
7hrrDtA3bwLDiryNvKaxEGe6DTsRcy7EmJ2gCQGXGdE1WlxuVapm9eU9uqveUfzZQiHUx9w9rTsL
j8iJJWe94OFrVWxVYFEjH6zHkwCAbh+IBdAPU9Gy29u5de/6Yn384wswicqZolHxqHzugE45ouZs
E583G0HIdnyPBe+S7Ssem+0Agj2Q2ouK5Ix0edemaCEOnRGEbFfT9mqLaeQxs1EK2ijcFv1EfE6/
RYGAGgv1QuHnfrKHFthL0Jad0YgLpwc22FMLrc+zFeT6NE5zk91bQ2G254Zt9A5vGa/CDUZ+Qpq3
rHYT7Vv/MroTRUhqlOErYkAEb1Jvvy9jpAdnEv7zFOj6nsTuH5mRGFEZFgPz+M5kmMKzgw2i+J3a
Q7vzRZfsbI8rNeJ2mwdYczwWueREWnKFBZK4kZAKZfFecT/wPucQsXatq1Z9NMABHUzyYOZd2rXk
Kcy6PudSFrdQ9i0r4tSsz9zs9amxZLNElZTNbdKimgt1Rb3gCdR6aJBYYQyoRwbXehjNS7dt/pci
SWlEAsjhoj05LTcYFLTnTy9BQ5dtiroqUcYzcHw+nr6W/JuhKm/Sp7/l00UU2IoNp982/w4lQgyB
Qz99Gj/KdKTC02h/p07xzGwX5bJil1Uk3mw/dYOxmD0vD10SzSbRbiaCRPFK9edhkmTs2yuJDiXi
9ZAtqQxluC+2M9wyiuQ1CTaZ8ufFMDXTRoKkKkh66Ef2tBY4cHJDP60/+VkbXvMQNSRDY+su1S5O
CGMcfop1CWLPLp0zdzA+V/KYOD/R77Ja65TdavVy8TLzk6PPfZOIKzZHHKA24xkMPKLa6s1Pi0Ld
Y/mOE6RAL2hO4FdVmkngyL7XdzxCY8XiyROjvBite/DSbWde15YTiLtddhJulv9yZs8cbgi14Ikb
DRNtLTryq/GnwsAEMhmczHVJNsDZ9+E8nLmwaUTD3G+YIE/9kaC/CfqbECish9H9MEtE05iDadm5
RAxF9Hl4S3ysD/SaEsFNovY4WLx58V4yOtbx2vn2Wbqa52FNt+3gs2Rm/PYbVAlzt7CpzUNa1n6w
95ZRHPjJ2UvWg8PTmbdeM4S7X+SUlkxh/ZDdmdvOeuBAnHzQ1EC1AetL42GzG+qIcroJ9nZv65NI
XePHxpb9icxh/VVRVf5uYZxRbiskINRV4saSg3kFINIeK5orOD1Nr48nDB3ZruvAne+7VncX19aM
9H10FGnh5W/IAdJn0P4zYpe6gsUzuJtF313uQlsmXzKI/j/abuE7uQ2gNCrlJkStRPgA5GozVVbk
j3iadn04e39cl/834fkXEx78rLSN/st2+/8JPP9fTwe7+fi7Qf7Pl/zncMdkWOMwVqXdwU2fDtx/
D3cs5x90B7YuFChpPPDIN/9CZCDfNLevIpPl0x0veA1/Od1t0kgFhma+XUCwHGa/f0PYKcQ/d7Jd
E8EkrwuHtMDnit/yf3Sy684fBl16irUq2frQkityEpB4uF5r3rRyDkSNCAn32XQsRc2s8W1ELGpB
XJT18CJqZ1z73YavFvsKTotUReRTJcjgOSezZWD+PxVNTj9Ess80B8dWnOlNEy44DZQCIY5lSdTz
uZ+Am87DjmF9gw2nqZYCVd+cQxIM6RZd3aTQF6BLs3kucm+5XTCkvBC7JoGueV+NoZ2Pqp39NDIp
6EK3kNdiy4iogfBZO5ch8kvm5WsT5fgsNj3E5vkLeu43yu44Pit2EFJfKhop63aDg6AB1whs33yb
mxlXBJFtBK+emwTdIerV6tjouTrqua+C2A3b/OzVaeffhWDykUosXAY6w8Bp48llPI59OU+gKIGM
ZrVTniQww0Ox9ghTcFnyjRGK4Wuq52S+F27SvI9qsZ6UR8wM2ySdumwYkHpSQAgdEeW0okHA/1e4
3fx17J3lNVlbYgj6tJP6DBZdg/rsXX5RBzWG+EogQndFvVcdB4F4wLHKeU8N3llEX/RXRYQjahHH
V3suUxSyeakQH5B59BoW3Ai5giGCB74MAoQa16ThxFKPDfDX5mPnlXtchk2N2qJKuKG6Gp9HMfq7
HBWBEblzPfsIQ52+pb/jAHD05vrUtQnzoHSegoNQSqGOKNoIn99MXJ0Y6QDS/5FutEHJf/tJbn6s
rpWiIeFpPJRJTjMW0cNHjX9bHMK+do9Tq+UzjIbshtyY6ivRd7RtTRwGkSS67FTNWWrGovfv63ph
IxYAm3o09V0koS6zaCxtzXs4bN1hmVO9z/w+vEeNLI9d0hM/0znpBUun9netXZfP+AlxP7jI7H6a
hdGex6QQ55E2UwxhOPnG09ADxCSz5DvZjvhElmGcy2M6duIFT+p0VigkDqICO7gLm2R4Dpz5h0mC
VjwvyJYSkoZqxLVLfobHZVMCpwTBRSnD2mvtQbJEG43wk7ExcsuMDqcLb8qK3RkMyyAINI2HpHtx
CZq6w1K6fq/GGtlqly6v3NjqU7ImPIKGYYaIc42VMCz83fdLq5s7ekCF4pZXoFokKC6J3KHcYjKS
9ouXduhUjbA5N2Gevo1dVWsgLEn1VDpSRKRfoU7EGzq2AevQT5Cquk5pPhJmM0ULkUHhoW0cGGiB
S/DNjZTIASd3lPf9JskbPLP61VjlwoV4aOnb0VaYqY53TTL+YAjjxNTYKqLRRxQcoh+Q1uJDq+XN
rXpUHTiMNJEZ9NTLuIMhl1Z4ybpMTt6DwnKW8mORjE9L/3++h1+fQd//4lS0HSzZ/9ux+GX8yP5+
Jv71BX8/FBm5cIyBC8PvwIjiL/wLh9A/gJkKoE0m5EdzE0P8JzdKwI1iWs0g7r9Pw+2g3EYS2zwQ
9z4H5b9xHH6ORv7mOjcD7hX2NkX27M008T9PQ3rZOUmfwXIbNquB1Yix2LIcPq3ISCRpO+mNCsDl
Wt4MrjP8tJaFZkXOLO+zvqaP1d6QXkULdkvAqHOLHsCyuA81qjrT3lEk5klQ7mxlTvN6qmuP28OT
4S8kiURkrEGh+0L6WIhCcKoFlN9UzR3ZeFVi3Ic1IU+XliN2YDRjWW3w2yaVK59OynNNjTXXJ2M0
OWMlI+KDMWA3P1Pdm86zAUJf7AkPEM4+LVS/3vBegk0iuU9HpLlswEEJVymtRdrtUmddxqe+dugB
qiq/Aw6QMdymfY/j10temlpk2KxxD/JLEWSzTsZ31Mo5rCinZzuts+JRty5hf3135i6UHmBSTR+M
sXPucwSqcrogbPLMgp53C+wJyTBuXdFcihSmqs89o1Ra7BXds+5G+GvdWFEBD+AuI8/IOGtFlzIu
gUAtz8ZikVAXk8pVpIfEkSgoj4hEM/oUidmO3QncOO41UsRLKNTwDirscLdSI9znU6j/FB6fy/z/
6uR/tSNw4v+vhfLLL/0x/NOW8Ocr/toSQvsfFKPCRgHk+Rva6W9bgunhcwJVyowWIxRRrf+1Jdge
2CePPxLooDafE7vFX3WycP8Bg5ygFgdZzx/E1L+xM1jOpyDmb3sDsSIuDJ1NqsNdbdse/nmMjrLe
mLu2Nc+KXtTbjAEPHzzxF8i871bL6HBnI53VdVs++Sq4HQY5f/XmonvGLfTcmf1wmfCW77rAX2+d
djLOC0z/BCd6kT0wDTE+Jt/H50nZjV04SDa7nyvoypKbstiPjpNTfu8MMAT+GTF0IPCdrmb7ZaiQ
BiOxL9fWPspylPIWxSb6FITPtGOweIQcyw4X6LJwDuuKhopeMA2u7gtxECNgWb+pK4vqRnuMNkUS
jns/M50BQ6oDTGJkEFgJtJjlRqdAjM5YMqenbV2QxguExunQYeFurZa4b4cAtSPI1cU9T/R5TLKT
ltwvXhLGdtizyMqacTy2bvtRNEnwc2sr+PEqBj10Wzlmzh6dAD83n/XaF5Kg1MrBZq1bcYM4ZR2i
yQuzmwSK6Ryp0XeHA4OLYt4TokxjJGiLUw2M9103Oe4KxEYjdwwdgAgI3Pdldh0gdWl2yof8OUUV
z4c1FbedaNpTIdRr0eb2sRhVscMTkp5K9QdCnmZvqGqZwi5zfvYDfds6/U2mpultSOsmmqrhwUZh
yTxwDuVuTr0fAOcUQl+FCwL4pejCqNQAe3TJtID8LpQYxQV81Hf6duQTJ+X0vCLk3XHi1MeJt9Sw
ca+4vlRHrOz+IRDNEUnW07zmr14l6DTk481KxA7hiendmnV+VE/jO6JQ2sRtcyoZccR+bseauFCI
s9Kj2CLQjdHSQ0bIIX3X8lUyn4unngZzWc+/aPR5t4i/kgcVtrijzS2qcpowddHxLhlHH6GSfLo1
7kVhY72b6VAwkmEApObsyoCpvw1GJfacK+bZb/P80GjMvpORZtG6JTvmk5iP9ezm3wP8pxfdL8te
dq7xxI0GH1mR/krAEty7xvjsjrl+bnB4HE1Zw4bIZX5iAu3BROGQstsF/W3jTocxcFFR4Aw69Fic
DymTp8jNjJAMSGzFblmTrDm2ccLesSvTKW+iROffW9tpI2LESDtOe7q5m9K+pabHvzZuPgvc1K45
A902ICqQ3P5i0WrZMXF7NarkvK6N2tWD7HbuaLy5S2Lu7FIXl6xzMVlL4ND25PbfptWPCmvcFSU9
fialHV5l7kqAe+dyuvGIz32g/xV0EN5XAzmy19i7mcaXCyY4MNO4L2ZsI0utjZMozemJ6YnynyvI
Ow+UTji5uZTkd5LI4IPd5sE+wfw7RFY1FS8D7sloNC08UnTDxKWZ0p4LhD3y01hYJdAeNf4AFWvT
XpvnB0JWrGieWRZpOFfWLtB6+dlJNtV9ivvvMo15c+ICuCiyE1laOmJKbuqo49WWu3YABGxxf2b6
qxJ58PQ0Zb+XAoUCjYSwW7Fod1LdicAdEPuzWgT5urB8rBnnTdaE9VHlCBKyzhBgyVp+s1JB3Cm8
I01QdgmtiAY3U2Pv2tyfbbkyopadvU/CtTp2KVQGEUAkwLP6imVI31WF8cEj9SbWHFMOc9J9DRR3
NDrnroDpHNPcK24aI/+ZDEEf50Lmr6i4UKSg2M5vRb9gjaynlawcq7Yeujr50lWiDGgl2uFVOlV7
scLxgDBtvtIJkE+OHRrPpTP4H6J28zgtww7zXUgPDkYGjzGVjNgnbbMBWhbz1ksWsP/JOMTpOI53
FYSfPd+nObSGuRz77anFb+891utsHxI0Y3sD4gz4yvmhypx8ny/DSUEnFLsEzBBnyYoiggzwR2Uv
79Cx3BNFYvijF8Ojr51M0SXA62AH41dvKepdbpoYC+357DC/ikEq2EQgW3L8nbSOsy+M0bhZ4B7i
MJ2suDEZRVPLcntNg628stgPguUuhzVwvxrmfMsor8A1Oflx3miB+ZU7/EwTfj86IsXX6+BbVzR3
w6JA0mP1x8XAnhsQHkuoDaRPcOM7eOGsxBFS9UjoE8a3HqerpZ4IuhK7MmhLAjhrGjEEUJ86zXRh
6cBdmDPUJ5K+aNOG9Y+FvNi9adi0miz8eXLAP1XUbZXQORIo/cmbjjFvLHEHvgQqTHcODXRLvSF/
687/Uud+u19DNR3MQeYR+i7Gco7T7snsyw4YKfWFMffPuVxvKwwlN5auqt2q3C4iaau5R6htXrGd
tPvGXOCY56NJ3et6QBj8cNdJWAQzGQZkGJXVzgj4nSc0UDtRl+x3nfdtXbHzN4Fv7bNy/CYQl9BT
R1phLTgRE1stO4ma8MoaACmUO1mkyvL35FXhQcOjSSXftVxD9rJicRMGKVYi6L+w9WOw+k6NriKz
GvuHhHFblM3WcKecYOZwFwCezPSdiIvfMux+OWNeHQgy19y7nTewDSiVyqF7rQK+1do7/Q7L0/i7
nxyBO7koY4dNdOcPKnto3ap4DJmGnM1ArNe5HHkb/PLbVCcU5zNPF7vU/BagHomc0X7O6QxyiWJK
WuiAfd3Lq++iGQWgaBQJk1N7BwbyGF9CozkMxVpfIdNhyCZHNJrt5fuQ4XiahefDneI1KHIL92bY
Ba+DKVacvgP5x82KtmSX+ZNueMMkL3+GBfvOY1+Ot6NqgpfOd/labNrPICrOHvMPoG8hwhp6Tg8u
HZ13v/CeUe1DgajSO0e0w8meghQNR1bIvTswkmBmmzlfQrdUSJG8frcwrnJWPKBovXwsxdPMXWXt
6gXg7UwccdqKn+RoNG688DnvBDeoe/Qn4wnTnn/ytRt8U+Vgvk+m/lGQV36/mjbe+RnJ3qmQo33v
1t68tyBgNOyscgReRnxKKOaQIBq841qa9VNHfuGTAjZkRuyaBiUGcNGI62r1e+ghq24PaspnihJ/
syH23lFKy+WRwcHdnrherjS8BMc8g00wJAtSttG8cpcvvg7QBr4T/nmpVIb+r2gzoiVT+2eF2+q5
Yfj0w2IQxlza8TBsGvmkz1K1PR6skqjVWLuL/mFWAZSRdhqeV8UVMWHzvN2CG49h4z2sXnODi3T0
45njQJ8sYy1Yzt7s/0wwE0aZGPz7cHTzN1f2zq015W7c14RkuLktI9nKtYr7zie2d7Tbp952uGou
vBV3uhQBN+kEIz1AjgnzGloJhCF6WO4b8myOqdXjlfbVeKAFwXWZ10XX1jOOhVskNTfgKn9jNyvf
OOKmrxXhUs+whRNAcX5+Nl0aphi+vEvXzAZXXGOge7x4qnpNBWPSm9mgoxeuWX8JDcEDkZkKq29e
hRfR9TM9YW2RbeE0EnJQau5Xc+gfUVyMbyaGwJ+uVDOBoW14Q2duvCcprv/S2i5xGNCVaA7bHX66
ehNoUV2tryEJXm3B9WFQLynA0pCAZmcK4zWU9oYDkMu8x9w3ljdgJ5CKBEnlfVFJsHpfU+iWa4yG
j5M1mJyQB7HX4w7UGvJlp3S8O8aP2fvsK8+gWJmeq7VB5T8gTrqtGp2/JzjVD30SQIWoV12dp6kx
Y4yOabBznNIIdgMCgTcz0TjK+asnXbO99nX4jOmtoQjrpu9N3bSbVb84eOOa3vQNJSk5XrQfx3qu
X/Abk0xn+uKogrq8FgwlD0s9IohJ8e7R0KyGndtL96CsRj1WjtszLluTelfMMI7mwpqudbNiTybN
hyE/YBYh7WR5CiDAtfc6zbQLeUWbNLYjBPiCYqGWWbjg3p0mIST8OhHmwZTCoOmU89yOqVeih5kW
8Nr9cCrCrA4Bvy7zelNpB9HWUFj7apUoCfG2s4/qoALQMHj2aSRV4k0wiZ1gMaTSP/Xwf6zv2HKS
2GRinF5zRiDdjiXcQ4UJUhV7yKTRLBoIEHYZaQzXeTRoFw2h9aS7kbuA1RlH8jazeB4X49KpXp57
1mSMnCW/ysIFiciA83fdt84PsymdddfnGEnR3MiXoQyT/J0e3RTVTqhuR55HDOrr6sbeEAS/2kCm
J2+qNwvciLi/y3v/dS2UuWckszr7cKjKA0zW9QMvADojZB9YMqs72tjmEYPNdFlFNz5K6IJfM+3U
T0pZ7mWVuYqYJMnYzSwcvlZWo2EotxgeM6E66MrhqKEFRT1Z9EheOxCpvMYvENfq/ah1iKDVKvYp
Zx3FebcgoOvH/VT5Z0M2c9xycX8a0zw89AjwP1xYXCfEgHKXlOxMMBAD7OZtdsxTWAF9i/HFzmuP
j3fI1PcqNOYj5K97GzHxTxNAD8oWxBkj02EpxHLqrKqjlJrSKxlkgd4xHVR71k13kGjJ991Scr9h
UWIoL3JsoAk227DiGE+0UX7D+y93bejXJwMuZGwQ+IMwCFfzLoCtFhmmsYDN2CQcicNIIPSN+9Fe
lyepshNxadCvSqB4RITZcE8UvKuK8fwvKT3nFl4b7CPZpegmDZ7dgY1/kkVEPg3ygB49UV+OM4eO
Wh6z0QzvZp2We2Z13okEE3cvKpMNc2jbS25aD0FQ43tlVthGk0w/Br8p4qZdRtTCVhfclUaHmrk2
y71VQReiRW+/p0haaXUODBvqPKvfDTm8dyRFoQgJjg5Te3PHfPGniWr0FOTmel7qHvYZF0/Sk9xx
AsOSVugWbboPBITFJEh/uESN7mc+LVKR9Vds+jdZGsTL2v1siurrUMCiZHxvtvsJBlS7Q/yyJ+xT
QM0Ik0uRo+IsB00acYp4mJrZMiOjQYK575GOTKmju2vrFQ2rZfDhdJV+JHonvzLhLx/oP5hmPDl6
CpiYEGYxjNTb6CZF3G3tHx0M8hx2KAFXRXM3LQLzl2q4ohVjMZ+Yk06xMjrxyGiMjoDsf4yZHi9+
jejeRJ59oa8VZ9kiz4H06AYLtBcYwufHtcxILcy779zXKMWWJie6eS3qczPJuYTJNSxv85gMO/o9
tzaymVdKqZccM3ZErLl/k3m2ijq9UjjCskjUivA3m4weNOH0LbS6W2Uh6M8K8cogtYQi4jgH6SF5
V64dvGXaqtHV9k0cmsEcIQRzX9a2dHfuWoobHDEkijCtlP5wWobsufes37iIqP8WqqMmlc1z1op3
WIMVTpnG+TkwsKFh29sxjoFXDbj2t5S1Af0LVCdxJRJ1kaHlBCjLww2/jCaCirQANiyD5NuMtRxN
5Tz3NCgW9dRZ1truqiBJaDuNSmFXR9NB8V9b3HG0e4RJFD41bFiAEpE2e/x6iY/8pM9GCAo8A55Z
9hfRUEqueaq56iQxH5X0b8vClfczY0vQsKXR7sRa5mBzxFo1+zmorGE/mZm8E5YXYIGX/BFKl98i
FU+Es7J5BHl2CaVZXhaXw9Wy1Y+klBM8NaNM9xrB7M7Hn09Ggr6sOfFphmm99hxJUWWNcjeJrRco
G5xE4aZGsTxQke5IlZdb7lHAg4jSQbAleLqf1alo4YzN3TcwPRfNgo+qXJrnMjVuExL5CH51uz1D
/Iu05vGg7NLf+6VXXaRL+68LzYEJGtIeKlOibp3u2qfzI9IwSGo5Kz5Z3H2om8fOkU1MY8Y/EwoO
4NwYsyN3FxqIa23cI117yy1nuEEmJ2PVezngMbs5ZqZM93lbWyddcDnr3Wk4N2Nq0rkYQSyU7k9J
hvfjZJi04RKF5bldvpWpRedshJ6EDzzfFaP9HVOh9awCt4w9vag+IiBP/XIHf35m7wMP67l9BDBp
uvQdzSjTKoDBGc4t3g2DPkuei31vkm8ees0tssgBPY/tTDGYvnDa+6kF6bCA+n/pOB+tcG0PZb7I
jwEN7jtmXruOS2Ndf5TMjXUE3MH4aL26v/fNyjgVHHg9ikBfw3Uo+qtfckVCnFow4c7TS284MAZw
AHynzuLRSmX9kRdWcN8qO7ldx2z6YeTe77S3FgkE1BguHW3ox1U7jF9zXzWRzE31JdDu9CBE5qx3
vQa+uVN+3R7pgtbMkEdbxpD0vYPV5pYfw6bVsRQ5KtOc0PZDLkEKO2Zi3Fl5D5/U5TA45cn8sqTu
FyoE97mDL3pIO+xBPAfL3usHi8tV8Ko2vwSWP/GM4kFGQ8bYyBqSj1qjRi8gg0RkwghAX1zSjRsl
KGquFbKPXTfOGQTYcNSH1OvbCJGaN12chv1n542mLI5pohggqxBFlKIXtsWlQoRpuNxQ3qmW6b/v
tf1rL53upuuCAD4MKi0TXxY9vkUWCWPxwnpHmxXadyp3zZeZb+DFQTetEKyg/PIYJzSNaFAz4QKs
fWtPcrr6rB7stVKNR9LV8usqSSWOObCQN/dTSsW0KPL4xLjBM8atEmKXea9Lz//m9FnAoz0V40kG
APw6Q3cUrSTdNrt0o4UBV9XP7iRHmk9mKb0d17CATwJraiWG9Ce50UUaNylS25ie2vIEJkSXkc2D
tl87DQrXH7ZURcERTQlay3i25W9Feb1nRPC4GJT1K7PyC6RV8lXkpI5pnnSPKCnEW1FQgccunADu
6671MHQt0gNgvsHTAEqXirdP2wf4n/Ob4eTTxWbIPu3qNQxu+8UY30q52QyIDjsKiS2cy+tgPw7k
dzyF4DkBd1lJeENWLdYeaKGXcQjmZ2SWNEOx7vGUMlTDoFXjZBTUjFm24VcKHkpFNGU8KbqCO7sP
0+KODv/IeQJIqLopLLG4h9FTLp90DSZu7NMi1uXwsKaDwwh0kWK/0VVfzNVPL2D5y6ghauA33FAL
WutAoYYeHRknDaa7LESbgA8j794mzyWuz+DUTVuHw4wlFXPZyfdmOhRH4J7IbWmN3vSIOs6zMsc9
YqXyKq2mAWXnW+a1XVv1BcLKqNllEUtmhnIisGoJ28loPMqyk3fuogLMAla6H+ZVHtVgOpEtS1aJ
0avxNqhq+yvdWwh3rZIvJvXdtUete5hGqn/amT5dGiMD6V/MURCmEEGZZUAcGerbaQx/GLNlgTqr
k5OXuWTTLqt1G848GnYhMhgPeEMwdD002tNntbjzxTP8FUxVAvQSLg2LJvThNI39ZcjC6dbo/fIa
eOF3xqnWfoZAT+r28pGCxo7E5ilLgoK2ogVfKe765dUAL3HAp5jtJfPfvcFCP2azHCL8LuJMMgI9
m7ZsFkGjbQXroiEKWwS2jW5LLWuu/XteOfCTxmw9Lb32EDtZw/QQ+C19YGIkqxjx11w9aeSk8ZJx
2ED7aKFhrf/B3pl0R221W/ivfOvOxZJ0jrrBnVRfZVfZLoxtmGgZA+p76aj59fdREXLBJPBlnoyy
EoyrkY7eZu9nq+QaFMuqt1jfMGM1qDSKcGMkhEVjfDlZycR/1/27RgzjTU/yOXKV5MFrzCcRcFhb
Wr6OJNAsJiXPXo7e2kNkverJIlk1WqqvckcrNqaRyF0vs60M4vNExOyqIItg6XU6oupguhEEXy5Q
Tj2WTRXf2kG38zVzR2HVbhUknQ/awBrEFNqTANIIo54KGfEwtnjFg3pwu+cMI8Rd31V3XWGm40Iv
XB7tiJ5B4KTajSu8cenrZrgnctHENKp9IsmoOxZmTmIf5/8iYg3GoMeTT4B/Ohb0w7UqEXjVafX4
79r6vxKywD9gnfz3+s63RdeG/1k9J0X7g8iT5fX8g9+21+yhiSX6BvCwZ5P8N0HLHJFmc/DjKiT/
8oc8I+sNIUestMWfEWl/LK+l+QbfNhNMm2vbxp5s/xNZiylmi/d3u2sCJ5DZ6KhnbMY9s1bmx901
FV7e+n6lXeEXVXcszrL1JGtrn6VTsnbKDp/upMwz3F21dQuQRoYavb1rAFsMkqK/HxNihgXasqVR
te4uIe+ZYOSYajUvqLQcOw/XSRuwzRM7LBNq4UtQWlLmD32X3FIatgv2qS4cYgoRw46RUzfSQ4XJ
iJsWmBqf0bz5ts15UpelOe8GAphMvWogUzDbbOCar8auRm6ndYvRFe9iOD6ibKsFj3iQ6EhW4sK2
tlVvyXwh4i47R/HUHWjuq6vRCVXLrZklWyUm2gOek9djbzv7LBiydRxP7UESDrtBjy6WcVJMGKf4
OE+M/5CR98C0GBTi5FpAbwfhC5Jy3E16ra91QrCXpVVZ13rt7giYPpf63PS2nnHMEk4tf8hW8QAM
LyBSZZ2EM/26conbZLe55IIp1m4OuKsKiEWMetT1iYC+lLfZ1YTLbONYmnPIgDERDMAEq5NOuRnM
YGBulgMSQZ43UwXS6W0FH3LVj+GDh/nxHemm9n6QwC5zo2BM1FTeSh9F4Z9KDm59nRZhVHvLSkNF
j2/WBzed1yJJunXUF672ghkAMDtyJeLWNx3zq3oBUbGZlrpVkPmgSeALHPLxeCaH1D15gcdeCSSZ
GBZs0Kp+m1ER70zHGrZOlhNPSmPg3AxZ3iJ2anXmiRHpqeBCp0aoBaMZi6K51tmZDozokDLMZl3l
ZRjHO5mctJHhrrbSiE4Kpm1R1hBWj8QRR5j7Fknhuo7Fplo19NUlWPApPzh+3tr1+wK/3rmeyh5y
PbLCSIsTSjo0VP2dj69nmxNGRyKecCal+o3nQ1+YtnIq6/bswbEcadz0rtHfajgO3GCtAWkBF2kG
WTeYm1m9PaAtwhyN/urYR/lYVpuq8fOOVaxuPDIsG+5AVk0ZORF4fDew+tiQoVwaIL/iD1lqXdOg
phiV9hAmVpSszMlhV9CCbDomBroWJj7VJ2sKKvCPSDPOVD4YpMGhVCXL5TJ88K08yU5aPJrGMitH
/WZSva3geTm9j2o1ZKNqkIJwYIMU7uCAautockSw7N2OvYcfIrcSWj08JoyikwXrKPGhCqW5SoMs
uKnCsbqxKxbMLY+dpR0yUN3yAvQj82lrjdxZXw8gtXdEKbOZbuocR1PFWsepDMaKkopvnucYeOXj
2N+Hru0z3HAAY1gN2FSwYIxaDQ1jO6g9WnAIuwljWku044IYXHMd6k177pST31YMHrdOJRehoawb
L1YBQtpyuCrT0sRMrgXTv36H/0rZaUrLhgDz9w/Em/pzUPwQ7ffHj3zTdho8C6Ec0PdhUUC39d2j
EJqVBaiaIMuLtBMo9Z/aTvuNSeYfP+cQEge86v8lntKYM0Glg9+BiIc5MPSfPAvFrFP94VloSQBP
sFws3RTkh5mvcChJ0yEw7LzoNk7gfHhLYehg5WoIEDeeX0p5J8n/abZFyrB34/sI1si3UZG9THxV
9MOpwv1QEraB6qlpo6QV59BF1z88Wq7SEh2YXw3aVeXJLphyvb9t8dd9yug3SbBymjxylxTUNB8m
LDw4lkWIvgCRv8eUIKMj47jPmaEFOf2lN0tnNJPCnKFOcGCwUGHSDqbl0Drp2cL1uoXoO62El+o3
SRIVClig3XXIuEhMWExpyTadOYf2ztG1j+7AUoDRPTt78CEnO0TQFE1TfA3CB2mTsroPfdyZ1NUl
KQZ1bofn2nGTEHfUMN6qbvI9Wtk+Q7RU8o7ZD02sO5sqLZkNhuFV5ScbJJyQAYPe/hj1qn0HeTeM
TxYoeiLbS+cmqnXZc/oPYbRM8T8vWyck7B7qisd0WW+j8a1jtXNzCDr7CbEEKde6h/JjHPzgrSMF
DGu2u36yREqn9pHth1dTPwxPMprnYrYc9D2zcLX2WMnkqPrjzNg4rT1zhXmGPNKE1MsgqOKG1Q5y
Wq3J2YFqllvS5vuTiya2ZzwoUibBi3iK0OA6A2nO9CUNzFLiLsb3wCQr+5Z3YupLM1EZwnOSAVaR
3kF/mGkvmRaHX5wa2ChElWTHzr7b9AH7VKuKuhWxN85dNckBxVgIodeEk3FHeVUfxkJiL2TacKdZ
Xr/OGWccfOmMxF/Ulv1p9gKukK52J8ckrX4RfoV1BONM7qhyrbyWF56H/hXuYSayR1lDMBOLmzUf
hCyxl4Qc1DLhubCfMOVIeA+AYqCPuxHb6y5r5HXvk/uGGTknpm4e7ksxb/L49FiMB3xXk6Gct1mZ
R8QUQQ0pH9Iaf/MCX7xOCzfzVuoLe0UMg9OwrYKSfYhB9eJ3L4PwE4ajEbx56iQOc9sx064RhQWM
49yhODWaG12rGQtj+3mPpOYCjJnZMWPJ4HE/XMAyzaVBAlyjhzuSvsxiBwIf6VJLYI+x7C+sGn02
WORBFN1GAzwuBEYqjBdF7Wfc2b7r4G4txwjeAJNTLCL4INX1NEVdtTI1EnQKKgEm1FhXjKV+sdfF
F6udfbHd1VmXOUfkdT0KHhx6deIwug9EMHLFSU0B18HRxzM4OmEAStVGXXx/1sUDmM12QHM2BpJ0
UgUHqTdnFr3xdOd12ot2cRk2F8ehS4GFjroQzbRpK2zcm4Ad49MA2QR11WxlnCbi2bfSL+t8y3+c
3cla3rY7TqLxray8AWaldUFqUJqSN4ZwCHVVTLSHoIr60mvyndVB4BBMaqa3KjHJLu+T0Cj2tT+C
cSk1g6q/4XmPv+VO5j33oy/BP6zjgNPM6vQcgWcVb6dBuIcYcUuycnttGK4HAyW8I5qcwqWsk63r
+s0aow2m44jvilljOcWUO1LcaZQtaiOIVV/ZXmxeFTaGceHG8Bc07CohMV2DcV9OMoI3lJp8zwn9
+ke2/PFzjCr3HbAJ9R7NoqrX7DQl95oc1EqLmVhkhq21e2DshCWJLm7WdtgE9RV/QHYLQyvxANOF
lSO4HXfKwoNsNIsmB06MVeoIalJ4uUNnMx1h6Ibf2q4Dcg9UqZgC1KJgWpX1AWtKCzPyscjLjr0d
yIh7A+nEA/LbR8klTNoxFju+G7r8nQ0l5o7sGwMFmD+uWjOs9iQdOfo6By20TjULtGox9MMZX5A8
pRnr3kVWO5lx7OuCmAFWsvHWrQrxVLXDUzDgDKJgjMjhQ/2fumj59LZhdofv7ZjNVvFpNJpzRr9U
wwTph+DOGJTPxDyW6TiNu0ygtrCI1cEm4x+qhlPjJIHgbP4dMPw3AwbTsW2k7H9fT53D4tPn/+yb
9Dn/9L08/o8f/KOqcow3hqmzTCJ/Hfqw911gMv8LX4jUqbjQBczemO/8MhhB4JwxmfgjOeTbfIG/
DsQapcul1PoHwngomT/WUwDUcKkSK8lr4HWJOYTke3hmVQcd+g2v2GlUN9wzYfHWS8w2WgcunurI
tJ76TKljqpUscrryKQ0sba/3zsksujRZZlOYINmT2Z2nsvw27fQHy9eDCF5JFW8KLscVFhOxrw2i
puSoORssibjIGudUpgoN1UAa+dDXzxADjghujkLrt35b+qu2RpTb0QsvUnyGCzWj1/UuOmV8jsvK
KfO5qa0WusZQcbCwiLGDBuOs39pGI4A298/zfYirvQa+O86dY/SlSVG+ZZz0a6dwT44Y0K+Cjy+D
/IuX5KxS1Rn4OcuWqNtIMzl243RL7AWcqBkyH2sLKp/nsUSXXFTTi9Umh1QZL1g3n6qx2SBZBGeR
heLRr2ZcN+K4XqdDLKCOIiJw8dmLp0Slzw6ZZhsM32e9To7zJ9BmhALKJP0SlyxmmgAFngB9tRL4
XJGiYiZQvboPRH+GM4jI3rQDpojeC097b2uEEjLSSLCQSV0ww4LIcOeD0fWltEB6hZ1JHstwb4fj
uS/lUyiSA5kGz3UVPxeTdXJCQdljy2YteUOM+5E0j7eSB+BmFO2m8lgRaDI5TLB24IuECBlMiCVm
wQdlhuDFfdYTKEF1RtpY8JfdTNZqUZ4Bspg/yzB77oyRgEFQIIsW7jtZ8g2GJv4AuVG3DN1vW7Pf
wum5MtwAa6PSYVgV2lIl4RcBAxTWTXRMkuGK3ANr5xIHtkALQC0txwcQKmCsWjtdRZ7QsNzzi3Ad
xyv0q9M1xJFDMU4PtQSIEVrDPQTt1TDmqDTCul35RfScK1hPcMdf3GK6UmYwJ1qgzk4q5yka9I9M
RW68PgLy3Ruzt3U3WWBTqkHdT5W1i6Ky5UIVO6LWQmpdl+CNlmFV100zyga9SM/36QlDYOniSoA/
11LdZ2JRNvpDHhgvnmBblQ3MidsgPQBMu6/qDsxK+iWD7rbUbSAZSFjvBey3BSzdckPFRJKmjfXa
MKII9SCfu5HbOJflUwGbYGNL61Ra0tmQ4HwveJ+LEKw/Wkn7KXLqcUfaHsG1xnBisVV+iCElLZ04
HFe15qs7AVVqlQ4B67lKWqyv0ZhQ86lDVViK+CDW5YPStJskHNM1YG4Y6FQAGz1M1YH+h7WvlooX
CN0fRlXb14ablAFXTRFVcgVHvYxXXlaJlZNM/bPvFAgBAmiB9hZ3cv6ABOcB1byNnEo2wOkyk9Yp
9E+wjD7UgkCwZEjXsB9GBozRqmxH+OGkIhqrmnAmZHuEihxc/NYL2yFIRgtv84IRHXXSQ6HhEm46
y0KvDVwtH+uXPDfxbVPsr1OyfVxU64ty3sFms5wLJat/a7ToDuB8VAtUjC9YZEhMqzJKd0WbOJgQ
/B0qKl6Fv6CX8pH1G/pqMKV7I3WH/IuZwjImzpOj2afOrPq9r+ovWl9fSTs5fPfQuf06C/4PQofb
IsK0/r//86ornjGYJjtpBtVMnQESzP//ewRybMsOL0CBgJzhm+iqdi7JT5FVUfwZ9lff7N+GwvNQ
+r4Hv/w2jweasHBtkZb+qgdHItXl9ujku4BbfYXv92CmDFZtwYH+6/fFtOH1byIoAfU081oGEq9j
pHu28iL2ywIPQ/Ls+ZyG83EcG/24FGRIFnv+Tf9a6/ztu3vFVJjfnRAuD3AIDSjMnVefZSByLwS+
mO9GmP4IhdV9geRvqRHB0GsAi+b3S2TqVd1wuv367QpwEj+/X6JQdZK6mPNf4KDffY8k/fYTZqh8
12RobOIic28xCDBVb/QrasBkp3vDS98MapP0Sh1i1EOr2sN/Uofjy+wlD/Lpqgvg4kzC2nkecNi4
g37g9lc9SX0Y+c2ZmMi1WsRHggg2maXOQxY8wAfE/T7IU8dsYDkUhbe1LMxYAVJ49uIcD79+p39x
CQmceKbFToMU7ddjHBNFV1aYMt8hCd7IQr/Vvek2m1D0/eb3/NUnCnB4Lq0QejDU/fHO8HqDwYk7
X6seeL8G+s9oRHINZI1WgI5lhaT82LKkvUvVeMt4O7sLA56hcgq+VIpzeS5VYqI50BQMVwHKYAKP
u3vNs0+iVtvQ5bi3CJhlLjEnzw4mVb1ljltoCOV6iMaIJJ+6OefJ8DDUPPY7M5KHNnIJSkWvfQU/
64sfoXXP4cstZmnIFgMwjo7pwQ26zdQSgTKwlglHaxeG+BAAKM3d73CVONAozG66dcaKyBOTv9tz
tQ/1HN3qGNRYv/4g/+KEEfA1PVbnrmMyefvxc5zYuFYSC9JuglMzlxMDJ5tVmoQ492L3699Fhf3T
XWCxdePbchzvJ25zbeI6ZPOc76CTnYlMOuDK/M2B+Qqzi7GUtwKnXoLYxZZKyPqP7ycKKzQmup7v
CjbymyZCOyX96WU+6SOsLYjH/UNiyh2C7xMKp3Dt5OlBG/xHsBgfXZvMN7An2GHSWOxUzEM89Did
yjE7GkbwZbJ7sYZ8kexSwd6coXiP8mVqrtPIRn9WvnMJEVkgyg32KN6gaKFEWBgGHpjKq8qNWbNo
E15lbruhbBe6GX2x4DsvwNUdUZwcEothhWvHFKiIZgfLKGGyMJSjeTwXOdoClue/ARPPduDXXwrf
hQdHnHMYEo754weWm2U7FGOW74yURkHhGV9GLVExKB15zyGfAOKkeJWO7on9VcmKsNYZN2U3DEce
XMZSa83OGaX5KBxaG+95F+pPfVyKlauzrUqUfZqjoJZIFBGCmPHKqjmJygLhhxOPD2DzXpBwLiIn
ejsIqkPQv9Gy1oZtEuoPI4UYgVxhuRVpv/XK/hwAjFjENdenLGcrpK1wXGqktxEr722R4D14Za2O
v75w/+Im4Zkx/0OGA/3eq8+oD/AZtL3Kd72bryhxENf1vBypd2R7Br/5RgzjR7b75Rp2eQpzrGFv
dn+6JyspRmHKLt/VZpODuySRF0TZwedJ5Rl8PyhgGCPDJMFuwzHFIvIpCtIjWXjToit8G82PVy6j
TFVMXNlzRSmi7Xx0PzaJQQq6ewOLt1mGiH4Q86IJEWXzgnf4PKQj4bjzw5jLLBDJM6ZEqlTMfvGk
H6suZ2lamEvK1bVqY3fT8pVe2kvmpgJdEX+QUJ0Dwx1+AnMETLOuXaSI6faDC31hboLgBRervk0K
PJD9fdTSSLr4QJdTRatnTf19jQpxMc5raKHuzQS7nxYdxKxnMpjnwb4bV/O/aBn/xVfzBVl2amPI
ulnPt1EzWOja+3ubQc4iJYuZ+6kEzFhRLel+fBwq0ClOyZ+uNeupQk66ZAlfXXvW8FK37arv+IBZ
Yh4jdt0wECjFZSqf4lCde3AaS4G6WOXMqFV8mLJqXlFwA7dteqAp3mY+T5YoUFyY3B02WiMyaD+E
TZ8fEsM6qUatBHbG5dwYoSKJ0LrVMMmp7NNWPpk1kqzfXLl/cXtT61gW2e3Y48Wci/p9BZmOIq5Y
FWW7xhlfyBE8NzrPPUWbhTOJWR/116XVLliOb1qPSu9yz+chyep90y+qmB+rMhyQbR6vPcLNXFUL
Z5W2QbWEEZcjQu3GHcpbjQYtIeMxwBFZkUH5AqLbO5a1RxZ5wHMRayS0T2riJbvOk6lxxsTt+KAE
5ZZe4xOy9ahbDgHi9dSlsg5oDHkehrjUloQ0ziPS7r5VnKC12Z5r4tLQBKVH1XVnaZHlUECJWkd1
IlZVP12B6IYXnKFAw6zEHHx8sZup3NRle3boDhBL2NCG6Z/StrsXoELmar5Fdv/1+foveeI35AlT
XvQufz9huwmj4ofJ2tcf+GOy5upvCEHx6A50x7oMxP6U7rgzn43AWwsVuu3N4bv/P1tjKckOcQ7s
xQJkM0f7Ezwh3Desz3TSctk98uMUjP9gvma8vq0cHgWuadGS0U3Q+r0qM6BZBmxtLGuvBoKpVmY8
JecwLf2DJaVaitFqHlljTptyRmMZ/eAfcI5AEmcg/s7K3fK9tOPmURd584ii1Fz/+q5/3V7x6kyd
t88LxBFIIfTjTe91bu0bvSf3sZLFsxXK4Rb0fn6dWwMw1ypKR56lulo2ZYEP5te/W5g/leZza2dI
NFVkINtyTk3+/sjxQzMt7S7CRBj4TxmEZMZ9XeQdE68u8IuUlnNt6i5BaGIkE22QXvTOiOvowzDl
0yfnEp5WQvU9BGnQrBO7S7ftJWatrgr7jsAAwteGOYfNnxPZjFKUG3ajEnUt9UA8ZBg6pWqym5Bc
3JKSeV4WuRVp3r3hOCtGOGg53C7UKgRBNr7a2DbfBy5+4KJB4zw1LiuSBrFVjdDmHOYNNvBLvJzW
zlFzQeV54RJRSrwUkdQftbrW1hhF7jvOc0ahU8VOwbHL/FSzTFxryFMJQJ6z7UYt85GZTIIVJttK
nJ5ghBYBbSC0sxxf7xySl1/y8jR8Y9dWH/sruyZOj40yyXqRnhJpqV8S9/gC7J0rknHTh0xZBo+J
igbGC7uJbVZndlbxHWB89hmcnPr7tADLWbDOqFduOADX60QdbZQYXCyw3EpncuqCYeFfkgInGbb3
BgvRdd46fbcnhIU0thwr8HmIOhJGcU3QLUU0gJvMSHzkMMh2MIhRHRpYmoJJXOVDzSYqCKIZ8YXG
lYptDjksY03uAKKZ2iKVrDZ7y3qiCHTXoWXnt0leD5smYEsOgixEqXIJUoRBzVA1jsk1aHvrdkxN
jHSX7MXQpF3Wow2zLEWShOHtbaw558kkXhZaGgmO05zl6FqtA/y8LXfTnPTopSWZj1FdsL4z2wDx
a4ykaFkpORATOSdGunN2pK+5w4Edrv+AqLfbuX3Yl4vUscLPstcVARhz/mSUO9lnEr/wNJkT3Ro2
BZzPnhGQ1orREOy07dR2vOLeexsGWixOJJR0MOp4Mtn9W4Iso6FckFGERADSRhUs48HPwT2UbYJ1
KvQjF/V7vDV1EuMSttrGguEp++JFmZdKP6Igq6NnFYFN2Xm5kuYN+3D/MIFK2Ke6iEHd4HXwrkfL
LJ4nrPgdMakdy3YHO2L7QtZUjDHXY425pGnlud12da6tWcWORzUaYICpFloEy4ospbdI1cZxh5IM
V5YGrM6nzqzJGcCUHpQfMCbiE0u03MoxAVmYHII+0XdTFYQ8Ctr8ug57ECiVLornpnBg79YjoeEa
qb77MWmSM/ir+TBkxY3SOMpvEAqyjegA5i8107twh3lvY+hbSKQmo19XmL0xTSnZPLaRHUsck4pX
PwTOBMlwQACFuvs98P3iPYQLD2KlxY5wRUsjEEjoHTiVTh+6j3pcd/oRXK+ln5hFzeEF0MKe6yb1
LPxQ6bS5HOUe7zzE9ocWg+J3hmJrrToNkTk9pI2Y+dhJL6bZFOmbPuByngTG+GyBFNHLg6ugPJQH
iHgeCcvpaASo6AsDT9pTztA+ahYa8dPP3dgCVxnrqbkq6sk+VY3BKyaDu9A2fddiSpNaDf3QNdOb
MQ8VGvgC+PyiMeLhrosC80YWZIwv4JmlN1C4K6CeAUq4FdxnBYHSaU0Macz6rzNU5zFH4tRz7Wal
3OeG4aqTrOoBM4MgOnGVN7XzQVM5rAM+nMRbkis+Z/269ojfIxzdehFC+IdVoBUnprceMR02Aa0+
/Lh9YEILS/qm+NgY7Tsx9PYeYH5sbY3W6+8AJYh0pTGxQtlKBIyEVUq/wvIB/Z3E2r0xCEo+hkIR
10m2SH4dpn1NO9AN9sIJO+vFUjmjYYiX4YZuaB2bpAtj0rKGa5nGxZUfQsDpnKkmF6By0/2AVM1a
u0PN6lxL273HYMVB8OZr9wnPmYm37GHg8ypc4EaVOebSRluCt7gggwKAgJOPW6JKR04/ZZO2wjke
YPAkpHOY4zqbObjz8hz9t3D8XeHI1oR65e8Lx9Pn/j/Hz0P08mP5+PXHvsnddDGjem1LeEJn1fvd
YtaY0b+WsJlwExHnfK/8vvB9hWDgblIKOBfa2R+r2QvfF9G3C5XXYQLA3OkflI/Wq0mY7qF9MSwE
dxaDUo9x+48lUsWWH2d5Hl/jcI3GZ4nDAdSUdFommCFqEW8h+hqzOhGvRZNp+8IMS5x0nsXAs+gj
fWtrzfipFkHHXk3HeQIJHmP7kNvO56pOQb8gYq+naoen72KDT9J+hDnYEJqBRV59dcynTs6RrQOS
cSwCRbB4eTckq7UOWfOdMgSp521djm9FXvstmzLVUkqIntXdYpIaT4EZDkYvHLkapA3X0bB7ZNa8
DgwmKxnCa8ZpM3I4hBdYQCDW2VibawMnJ3Di+EIqbqjxjTWQQpHqj1F1ARrzaJvxxo2e5eSAGxEC
aJIjYOM39capyvHWAi+PGH3s8dJwGGnTh5K89+jr0OffG/C3NyCTwN/dgLvnrGyQo3/+oYUTl5/8
Jo7Q39g8M/4UOfzhvHDMN7RNTAZ0BApfCYB/SiOsN9ytaKy9P6DcDMa+SSPMN9wn/HFuT24cpmP/
5P57dfvJefws2B0w9ORV6ParDkUSzxjMxL9dklvhUkwsWFi9P3z3odz+vLt73SJefgm7O8+yeJ+2
96oJawulleSETLsuMTHjOegVQ0c5yzKR7W/6vZ9WW7yf+TyZQW4Oh9urX1Vk/kBYmph2g4qY1+ID
vMICCKyowB2RBlG7y4xaY+JkSTxhMJF+/U5/+jhpgZlaskOgK/+LpNR0cq2evmNHNPS9mTmPbtSs
fv0rfp7A8iuseRmq872Zr1eTNFljR+BgtbOM/n6wxAMdEswDzvGFPlVcpX8+T/7im8P6zvn79Rud
g4DnCawh6UEtibbZZQwxT2i/29eJoJL24DXNTvaiOpBVwCS+8LSMCb2fIQ6R70DEVhnhNhWmUksU
YLyq1ONYA2EBAbwpILU4JpgXLPxusu96kgwI7VCAyOBUwTTHYkBKvFkZJXSM0FvUsWciyM/ERzPG
Pqqa9ksu5ypzZlo8jA0DXQ3T+ex4zsUprADHiJBZV4fV+2GM/fo6gkuLbwDaMuI8AmLubSsNHqNx
tqyzdbzDS2zdkHiXnO1ZbawkguguaINTpyi5g8zzKe0IZrd0q9qgK572iRscu1hDBphlXyTa5iKS
L/bk3gE4yZYAq7JDqQ8fAoV62JvTsDWLvzNj7rFKyglT/WzbrikZcZz2n+vQQ1QXhzflaGvIOsAs
SpOMccix9mkYRLL0NNs/mGj0HM2AC0HXMAObAJ8r9VnYmnc/5A2ORCOOT5NXBfetTdhV5yZLxMjB
yilmRULvq90Upf461ofwmDfWsgvR79LR9FcWfIlk3dcaTMGgHwNv37pxN2wiHMz3lcN2NXQtYwn5
xbkuaTn1q7w0fANqYl3b7yTuxMcwUYSWFQZ/D0w+876A2X6V1vB+2arTo9dAfvhWLXiYGY535Oog
O/Iq2WS9xyWS4ViEVjou4z7H6jl2JqGtqf4gC6bS9Bdw/MLI7N4DVaxm/vnIvB6D7T1rrWmdR4Wx
8G0YPmFFHMUC+Yq3n7Tav/b9sL4rp7y+zerm2ieL7X01ue297ESym/1ER2MQ9i4jZ31RTXaE0TUf
tnkm3odJbY0IULpgE6Ob2rGV8+50O4i3mijrI6rd4rYj88JsuvFIklNZEV2Z6huKk+o91q4gYBBA
WArdcLStPdldRfM2359CxNhOg1JfFBlYPMeY2+IPcZeEe37scVBobDO/WhHmdleOybvYaHDnKsKS
ZJarqxbX7yIixI1aJejvNL83tiQy67CDy3QHWEjuLfyfVyMsGkqYwCpuspHnBle0absEYQb6HQ31
+NxoBdwFbpprBQPrinLI3IqBmbSNqJOFRkb0SuJXDo1pxW/D6UU4gKdpqI3Nwd/4ZUganOb67yGU
wap0Aw+LvN9fDXGMw26WKdtYhbeNgqqaJRklkESSKv2O2ACSSxbCTnvwOqFxjSHe3fix7T0UBW7i
LInyle2EgBHFo2dMyKraVj8jjNZ3phIfHL5XzU2Dt8ksLDYcPmkRTYcWSO1SwciZSzCkTr2Cre4a
NPBTfNSaqryLK3zGeTV9igKXDiYkS3Xh+oHa+1rQQdDU74YRTudQBHBYYdQWrNW2U8Jfyyyqelcb
mgN3s+lB9rGcYLFdiOdGpczHwtJeN8OmKgNxb5HdNUsmasjzjmpuO60Uz5zb7j7KerFlTJUuiQPF
LRR2fEOWLKeTnyb0nwITwbvCcNNrDqRpbwweVHjTel8XjK+wZWqL3vULAoh8c9Xo4TWzuW3IA2BB
yATbriBgFJBmRn5qMnefKvNdkoX4NnwjXwZujWXQ1aAuaP7KB2x1DPzkM+zumAVTQ264KZ87XZYf
406om1I2MKGslHuPI8G+icZ4uPZsoCh2ZpJGRH4leW5T/4TiEBZLBBN/AZ5/ZK9rcwOB/R3iLx6R
RY9GX+n3vjPJOzHF9kqkDCGNNMNbD4VPQIoM27Wdc30Zgz18IuwApRU7Ej7mfJnQiD9YIdSt0Ytg
8VG/Y1VDC72MJadHSordFnSpvE4FXkQ0ApO6yRpX2xlUNsuqcl4YUgftYg4YWlVk9+3d2HXu02Yw
trkVARQycXs7aozAlkrqb2i9OzjAxVUxdNbOai3rxo6MZBdqQfDBnR1k0biFWMTHr8LhHYPkbGVi
HdrwIaX3wg2MJSLWEmxim5gI2u213WfZYwtT6cOAteRk1/b02ORiVSQRDNK4rOtTZ5TtJslirrzR
ibGjpvUitbnIeHh+gXMCO7OqiZkK/GbP87Hfq1hwZlTMLOyr1shGMyVVqum+1hX/Fvm/L/IFBeuf
VdFPCTqnz+r50/Or6n7+kW8d9pwIQIfMPpza9usW5pu3elb9fKd21h0oKzZLRoO9C6Xrt5baokW3
wN7A96cdoBH+JyW98XrtQONAzw51nMoeMbaDOfuHmi1s5aDyuhRHZ45IGXtp7UdhaDVbZdACY8iy
lqdNccCMXRnM3iropNAs1r3tcoOZTUWYjd6ZT4yeE1bIKaEl6EGFXJplhSOyq5GlCiVJdpkzXto5
7SW8BL+QEEAITDnnweDlIhoGqoZx7gBevs/n5JipJqJkOYdtdkw2a0QRgIL7TZSROOPUMUT/eo6h
ceZEGtvjJYJ2ieGPBCAyYugSguC1cXTsTTi4fbCjE5iANiaxzimWNiPTxCT5VDladRMF5Los+j4b
bny/4IEKi5f3juGAHXWMi9fZF2Mtp81kIEDZYqbl/4oGuc+hcwOSWUOrGvcBM1z0FNk4aAeXF4ia
yYeCTaYwmbR3plsWdx6ulvMUJ+qmmjM9YuQRqz7M3AB5CJE/cV87u8xLyU+IZTEFu2hoSXV0uyRf
abIe2vIoEvMdVPTWmcASfY0F8A3r/9g7j+W4kS0Nv8q8ACJgMmG25VhFL7rb4gZBSmp4kwmPp58v
SfUdiT3DjrufXjRDZJFwmQfH/CYbGKGTAQZnIRTaBJUL0N+AL/NK1/YWKaf5Glqw8R7ooeeecK5r
GCO3iUrRkAJFWdfFPnvn/XUtKuXe3YhP7kbTZECFUSKuMwMBHkUU76sSsvWmxRqwOrRhG2Itzvzc
p6tnpXl8EzuLBUOocTr8Tbrec7mZcF77y862Rvj3yvaD5mh3E64prk7LGBnbbjQLh7JynXO5HqwZ
6OYG/ZwJEG3fD0NrXztLlfeowmmMgyagGcXkTp3zR8LQzF2/Qlxeav29n1RfVUDc17WMv7zt4v8P
eP8Y8IhAnwa8Rv+vkhIMUM0v/gx7kQ9XlsEm0crDpt418eyvsGckJYQP2wIY3YfGBi1Hm4EsP2ag
DQqUhsNfjQ3UJuCy0nS03dCjr+H8J1FQBL+3AkwRLjwgri5sQ4CRb63UXytXXtNth2ehe7naklHc
WYYtVU9l59qbCq0lqxfIR1fsV6TNZQ5AGqzPV8RPfeqezDl2Y2tdsofh9imrwnpcNWS5a3fVJGA6
tTech2oKdig2+xfNUGOhUHeUxnVCap2FzqZFJvgeINz8mAPQgMvRkNE7rWqQgMzV1u+IV/w95+Aq
lTEoGmPU/RVNf857BsqPwn+WYn4O8RLHQjDZKv6CNt4NDMsdTSN7I1AUOqqu9cC8UvkFpX/uoP0T
DyBT0kR9H2gQ7IYcNRxgfPlWe/VyFUM12089cWS0aSP6jMDLztqjlAH2317XM9koeJ+Je2amV/9i
0JPvu7bIUGgT+3LWN7pYxN5Kiv4F6Il3KDEuR18CO1Ov8jl+5VA4gKvf9XUYIbg3ZHdBkjZAT5z1
2BYovcKOiDdTC0MNDsiNXiKbyrZYkUFHvW6Agb1hhO3BrJfeLskwYp8QM8ALuuzOiyy4Sp2IZo5X
3SGMj+JyHJxF1XBsham0SteYFzR6KzzjpRXbZxY6ZlsUiJ9kPy7bsTcXgQXFrh/wDSiXIdlqafkk
lsNr1dFGmGfqeNilF4AVwF+7875Zg4OVle1BrqreDQWqsnjABMw3/WMUR+c9Zdc2LFxK8zW2nhYv
Q0zaHuS+a5Dt9IZ5PrgiiajnoIe6TZo/BHm7njomTLsgmNSB3FQe3M5adt1si10dgZSVYXIGq09s
oHKjWerkz+3cigtlhaeljqutKz21Gzo9QQRGx9xDgA9MpdqVyCcUuXpAuvUpnNdLXCOCTTL64mDV
mb137BWpdtTdVpk/56oXZ4b3up2owJGnztFidaMfCP7nO7Qt5I41YVJnJM9ZEqFOvkRNThGUgL51
eZlucSPdjiHcVYSbEQ/t5Um5ufO8iNUhk+8ukA99XRcxw2cI232OyvBR1iDJ8CigLC1ZCxk+k7sg
acUxhXqzFxgeowXO9wpH/2F1yB8XwczkH7DWFla1OqNUEvsGptfB5z14iL38EfxjclXbaXXwwtcE
VMk5U0+kAlvfeiiRGjOeHKnYoY6c3eFuEG5rmJJoU6TLWZtF+sGuZwzEgqi4W+l/7bpuvep6XR5C
vBH2bpz6h7Wg14R6TbCvZyfZ9K5l38JGXsmZimrvdOAABuz7dmnvUUKiyX1yXB1vqTnHo+smp16O
7kVn2SD1mF08DqT5hyFETNUVOeJXSTTt5ARazJbAuzqZ249LLOxNbzk+O1cxnE9bPIiGFVXXtajv
C8tbboH62edO301yE/k+ONHJKtK934bTbu4rMKYl739v6YoDp4qmHK0yPmiBOkNKuin8a/hOrxkl
irEuKk+jQmhjCEdrF6zcz3btJC6vJYwTz/5zjtNwh62RPG9HRO9zv7+3w+w01KN/HsK8Bp4g7/wY
z9CJkfYeoxb4JFPp7wRAAlpA0behL+8y3KxjZ4BAV4P3zTPnDJGVHxVuTge8DS9QAr3MJj6PcuvZ
5KNCX4u6PgSJpbe0ctrdElM04twebhyRvagmAVURrvcdzYkjbs7JpgQvTsE89FsA3gv+4o270zWN
JBuBv6vFDQ54Vr1ECnxGmGHuNFadvI9dFMIh3O0HaOxQGJEZFurHiMQ6qpFLfC11TglfOs45c+Ti
AJt73BcL+oEoy5KuRVV4TD37pindZ9/vLnOG2adOzk/h1AVQ+nGXBHfonwY7qx+iaPxXSb67a9vg
h59iFzfGNPampHxwneEiEL2+bkP3HNsVUh6I2VclqLza1ngrxPUu9tJwCzDlT82Qnq4hHAe5DtCr
xZDtYrnkezX15eXCePhMzPhdS9QIjiW91c5Ln6MljB6gCR6bsnYu4OgOh9Fd1KEPSyjEIUes1/WB
hDC77Qr/Mnd4Cc1WjD3PRAVfOEl50LCL4P/L+5Y+ww7adnaxqO6UaIWvzOhBdOoHlGzR6t1RYvhf
y2L+Y4oHlD+X4HuDwcoG3gGGBW4P5LOeLSRVY0QUqzG66TGQgIKIY4QQ5sSnqxahmm0vIXNU8V2T
r7Cc6NbNKoP9RrPz5KTWv4aozdFWmb97WUs3pRyGUziumliDAeMSxz4SxHN2Di6CPrJFlJtCiy6o
DitQ7a53BgxeHpJg8g7gtJDNF61zlgT5v1DTkLQTw4el7y4wa0AS20r+9Kw2OMfNOT5YQQkmp/Wd
g8QPZe+Iyj4PW1R8AY7UUKma+KDRlNxN4bJ69Svi83X/KDI0cJkHhpaKkEearAzBg5mRfDM99Sjn
BmxFmpk4LyhWXxXeQDqMQNoE6G+YTUZjXXbeUblYFeCj2/pu/OgNE3oaCLkvGqA9TJ6G6A2Ifn1T
FKqNupAnKuafX5t33SHtvakQ5e+aREgSZ0aiqG7fFIv+P73+hVD9jZyu18vdD1yQPqjNfJpcP+Lt
9OP7f933L/2P7remgnEU+5lb+z7oTcZyvwI733NrVGuAg7q0GiJjHvYm5PazwQDPGrpa8CZpw4jo
33m1E5JXQ0MCp+nSdQjc4D/Jqz8QuMwRoarR+iOxBl36Znb2a1pdAlCsnamQP0CE9ZgIuq0AGYRe
6ZitT1IObfECMgfrqxrG8EIm6MI3ppvfxPZrUmsB8p2QjZ50lMpl2CEvWasjgbTsrkpZtdayaYpZ
tq8Slw4A8pbvQ0DZJkEgnB8B/IzhDjWToHxBxKeNv3kV3gLXiZ8p8uAKP2tORQAQAPTo2Nho7JIS
GwIkzCdZVZcOTCJOOUF+ebmApFrnf1odiKJy+0u99L+MzX4fmqEuhFOcIFPD+42OkGvzZH+9RwHU
hCH10/BHjCJFro74m5XiiFgDOKLjCvsZPfkVP+Psz9KOMzc+fH74N1Tr/wztOD6QDRzqBcbpPClO
5vfjr7kXkuX42ffcKTzUedDokNAXwcpacNb1PCVwg5GYTgScXmGtbX07QbWAiYUulj955yjS1ASr
plGedq4jGSp+9vlJ/j7HFIgoeR7U/4iGg0Cj6CMtH5456ZD2rO++pUfb3SVMdwJ1KEPRe6jT6t73
nwsc2vrT58f98GzMcRGkZOyOvhLKhh+P2yJRAvXaw9xtYc35m5ExSvdHKmK3TnBFyIbspo7THhpz
ijI47JrPD/+hKuXwcB4BzVCzMYT5O/dSjpnFPM77zkskwORKTrYvX9hI6IA0CG2X15kFpJKukFqG
+wJJdwRPwR+U3JTPz4SI8MtklwcAPBwRR/Cxkl7h30blaHLAv4aQ/A2vqlridq/aKoaxjgRNtODq
rkFj7z4/5N8vnnaADxgJipVNmv4B7JMGKUbPi62/C39ilx8Wx1+d4iD1NHSCdlUs/GdtgGYKOhMt
zufGhmQdGUF99Kn+YSH8Dg0XjOhRhYDeK4FTOizDD5t0wFBE22qdX2cNwR088VDYnIXNhAP7iJlX
pXXfuoUyqxFSv/mStcnwD2fh/I4RN4+BZgh7lXDhEdQ/0g6TCBe+qO2tV6YqQWUd0R8w27KamxSj
4WHKBVrqWUWHst2Abva4NzKz0wGNIx/+fG05ur6PqpS+4E7JRruUOVndvX7+5P52mkhzom0GKAXL
FQ8Ntg93K1Ru1y+d37zWJeK1kG6JXvDcxsXuF3nhxZK436G0UbxUuayJqLqttCOPocXYnJQkJdqa
yL+k/FadreV4IeaiZXr+Dyf6cY055lmiYxpA9qGp/hHRMntT3eKO6712setbKAH19D+HW7ViO4jV
kqKbA9WZrJOfUVNWzQLtal2se5oS8amLdJlTERjTqwvo/jCi0Di0fVBfg7St8s7He3GlBPeimZDo
omzo1Oc4kRnn9IKJLzyof7ggg7D4JZhzKU4YoapiO+jCSZbJ78GcNVGrEU2f50A2MpfbFrQGiyCO
BxSqtw68VUJ7vLxHz3IQ/AxzX8IJE/uQH82gfHH7GCbvnze0+BjFXRpsEKoi6HnI3/1tWRQIYVdx
2rTPrWb9qr2HH7e4cp3UWy48JuXcjigey/WpSmc694Bl9QR2mIA/+XfIRsbWEStfGGIarUn/Gpkv
kyDMuMTBYSwGaR5P03mGjbWMgRzvWp0X69Na+gUtH7sszUsr4+7zgBpo7XzTW2CaPIWIcfLsPDSq
+NKtdoIGd0sG3R38YDDPrpiTjARDvR0+ChMLgmrYvHWqEa22OfMMZ2Iea9/KqniZOx8I3yEatTPe
C69Z+0uti5jZXVlpQHpWElfzEeWmKflaI7IknhjSOiyyIATe+Cd4+oYU5fO18TGEc/cDQ6RHvBf4
pvdRFAFXIBQ2QCE8w0LtMIKY6VJQm040arCzGNREPPv8iB+DJhB+AejzbdBlyEUfFiOMV0xnKm/6
6q2DWYwTbmgEHrdDL00d/JG+2HOce7jobCZ36LvkCimHgHX6+WmYdPa3TUFn922y5dJ4gXT00Qh7
9cZBwVCvnipRV/0byUFaPxqVKqJRiraes9eob2S3I4UREadNZZOg+NO7Y4MURsAggk5Ooi7KOPSh
22q03jaMMPzxrg8tO9squc7NBYsIk5ncFnHWAmUA5cdmpzc53jVjSnZxivOiNzt/FNK7cXnftwuO
m9qbx7PPr9i003+9YjSYQ5t0g6vmalF3/vDuLJASrCdAQI8jjlUksVLDIr9wx9WsW0GSRRcNehXL
dkY3ki9J/5bZWn5rhi+oi01ufB/PvlnSrsrWSh8pmz0TIhW8YzT6yrHtMryZloJdB6fI5NTOElbs
TmgSbKPPL8n9ENkgc2KWTGniAzPDEOkjIxNt3mpt8tqFK5567K0e7wlOoLe8wWzdt32MbMbCucUp
zYh+S6w0IUWDxyheQPOQxoO3Md9qMGEqXsooDxAmmkpzH9QyNVCu1cynstQzl7gkld8dMKfSHqMu
PXrdduF9weX+w6V9yDK5NAjSDEXYKkwXDEj6twqgnwvkoIZmefSS0USqXiuW1lquWfOtt8PCtKp7
JJaeMBY378fKahweyOxXJdpNK0YRfQLZwhqmR7JUze2YAmAA9bk3rkSTOrMilpiYoPAQ3QbC5jFz
24mw1pMLcEC6DTb/osZyuBVVIrgVPWqWVr+V+LCyJQwFnX+93x8TCguG4P8ek9++v6J+lWz5sEdD
0gXyGiOlQNlp/y3VdSZc9hZfWfheBA3R4T29ddNwxhaIyjJN6n8KCx9eR+aQcMWZLPFaQl7hY+Fl
03oRfjsHD93gsEL6pe9ZULz7uT8ib0Uj9xAWm7nbQLtYuOHlGNekLAQ97tKk57K/DfwOjvkh7rGh
vKMKccc7XTZ8aq4sNj5WoLyofj62RE01t3LGqZq9wi4yjyMpZvMgLHqcfImWPBrv7KZqOBOJCOr6
hDeGqVM/v9si8j5ECAGSXYIbN5pqZEEfKxuy1s6CI7Y8pOniYy6KdgFc4niC7H2NL5DQy16l2mcu
AecjguGntcrUuV0OHgwulAzRX9dJhSkNHmCBt1VTMyffbFB5R9p4Ags/6Fnld5GXq76rjL/My7Q6
5XQjRiRq112YM71ot4r8sUMGYULl8VorDGlwr63syrn0bO1Eu7rWdBTzuR+QFUJ4Rq05ap4jJEEs
RYqRzUAPb1pK2o8yF/khojkq7v2yXwQ4wNmBQnnWRlPqxORvcdJjo4x6bLkN1nJaV8palmJ7mosF
bxXGY7l/GKMg8Xaysub1YfIbN3saRImRkid619ku1KcYckKTZwQUwdMDbwBe9Bi4Xr9TjQ2FOkYa
0T5zJid1DwikhKm9b4umEo+LHHEkfIwae0YvpJ+xjmVuUVt3vDECfBGRbdKPazAmWO22TeOk3Zdo
XsvijMZvPh9WnD9wNo6KxnNT3LDerKidKg/r7ynEq3HesVQW9SMa8I5i6l8yIc+PfVwrGTKMsiWM
x7iyaOcjvmcVyMf7rduV6Y80xFycuzxD2sWGcvWakSWNLXvXpihg2b2PnmMtaESfBhz10tIQYguV
7BGu7qfxckLlEZNsPN2mQd7FteupE7wyvMwOrBUsFhEQXm1e62UX4lCEuYzwVb9LY424z2lKOsCb
KM9VvG22RTQJAuzYwvf7o7EG6EQnFsdkxZiekLY410NL1oVK5OKhZHODaW3Al/79mxYmcfzMjqjq
NXoPnVCv66AiF20gX7eJe3RmywqC7YI1xxDQWM4ddNklMlG8F21pofN7mXjYYXsvc7yg3rzNZRrJ
5GaZ2qkNbpEHy6cSHyfPcttTMSBXO974uSczzHGjyPQkAo1OUvEUAHe0ViwKyo47hdEvIfuKqA1W
5MLyYh2Ul07GGLO8zfMpD+P9hO5fl+yxPPI4d0KWOSXQGiXcDztJl0zt7BZHpnBX9zYYzD9w56o5
XoU9XfQ4JCEWaZo6mDvrhtCI/XHr+Kn5I5w/KctGIaFKkS7SjquHO+vQDT7k6WTumFf2tO6h8uIk
hl15YEK+GHsYLtto6hsWwFqTb6DyqkHkbgDom0tNe7ly+1QOwijgXdLFHK1MHWph5qLm8TitSF35
LwcJfj5Yo7ZKL8nCr41HYdVFmIofOAhEVBw6y8i0kHJ3FiZyWZjKweIJikENT9jWYCvN/bLStTlL
h1U481WYB+aUM550u977rCyO4PEj9Rpbs1lgvrbMk5eLxffQ7jC3ZhwhK2W8YpnHcw4jyGiu8ef1
aO156pWGW8r3JIgi/76QIsbTWUwRDaBNG6QO9+Ln6onXLuJPBrllLi7G0ZcvamDV6O3PHDeSqzT/
AixUXHl2pq37n7caUKD5+F83+f1z1OjILAZuW3ECTm2l4yuCC22mz7Iaf7/5SrnrzG8lrpdk9j0F
eNKAxHx/UM069iw1Ku9BJ/ASoyWWuL2lyP3fMPfGTfZ+dKuSj7iIL3NWNBhi9FYLmEw87qSSLt8s
g8RWr9H7HWyQsuQKf15T6mbUaGjQ1Kj/HRc4zfya/f5o35eHHxcIGe99BCP5IoPSXPzsLymLBUta
c5hUpD7fXBplB+njymBj6M+5Uo/LAhBlFtI6LANnyUWav4LJV8fvASvxWF1dz1D/rxtqrRNe0Rga
e40I9pYN9ik/ra4MAGklpqNl76cMZ7XxMsoT06DpoCUwyAxc9er4Sc3y6SQZKxevR5Ldm45etvmD
7mi+iDEJ+VLWttkO1SrN+deDn6TT41BCf8wQZWYMep8qz0m8I2qLgdNfeO9rJcu7qA/Oft5yRP41
pzNnHjo4OIHODQfP26zgPT86gMvtRzK3nEF/C8UYYSu7S2IOLvO0oWTqgfX2p5KGAZ0lHlM6nMDt
m+088H7le8Uy+EjLFCSL83LuYV06N0dAz3ZVbctIlJBE4y6hzsfBYODzaa86vpA0yvK6UgP/X6qJ
Jpq0J4eOFlTZsLzG/JpBIqlOztGdNGnGJx8XEKqAeIFKAHgtIpTnh9mDfV4aI8ISP8my4hVb7Wer
xq/vBJlQr/NX259z4k1SNnhFH3+2k/O+TDEqRi2ZevfbIjrhecc2T7kdZ97bnsHTAsrfpgMdH69P
DDWbqX9UHrRy/9i/X/ocJZg1oMYzrwVXhGYcdg7+ilw6iuxamNvnzK1ZNfSrzBJ/75+GHbxjoAiQ
YbjeHk89vmgWOJ/HJULyr6xc6StHSJ/CLKRlsfjVlYczF5/wF8fUsKMcOtbVe5NldbCDjA94m+nY
PSWxWvkb63uHMKYsp1+npCjol8ZOQekLVLBo6m1f0piQF3iymf3UC/w90DUrwp5Q6fnxwjuvg8jC
babWMzdvyMBnVnsXCge9ePxfEn4dVjhX+RWJgjm2zifkppDthIBt2oNw+gk/QRF7fv9F0MZa4v0c
59aSHvyplWWH+SkAAkwcaQL5zyJBZxf+MO9qHv5qiZWr8pEs54ZWMjbLTbvaYfG938m8B/Z5Dcsg
88bzaZVVHHwp1mGy7jXJNF2FtVWR/0y8ZX1ZE7KSCwKXtrmGGG0jgj/lpelSlRn5Kpk1WnhT++xH
S6qcV8Q//fLa92EwxgfjW95bf0LhgPG/543mwYXvSvrfCBaVTqCf6EhORf9gI4ufAKuUi5fOd1NA
bqO+R2MGCx9qe0hrAqHzYcQAxXLXrngCUuKKZjPwdpgp9h2nIacMAhkNDk6nsHQidzvyTSsYEbFi
MjVjb/t2Je/PUrU5rVmsqT30KoBImXBTlqOJf9GSmGhC9m82b9aBYq/Qxzbde4TIzfekgwsgMTFZ
zAdjb5B8gsrdzDbg5LRs5YRsMb5e+8UBHcNGNbsyqsxPfi5ZckoOCRfQ/Oi9H27CqQVqaV5QHkKv
T9vh7YBJCtT1ya7pnosFFwT3hHGg2eWJtZp2YMeciC+CtKw/qdVmfQub+cM1fUtz5kXGpPH554GY
OvNKQ2qKh/1esdU4FQWgZpEPF1+K94BVvDcaVeiYnrlVKtOE7Jh6C9T4k0o1qNEqf7DuMUBvueZ+
Yoo3nmduYtI4ZFg4RjCW5rSGtw1nNQXvEaSYBrPJW9eMGXf1NJs1GcQrHhMbmWLVW+3TvGQ3Ht5v
CH1gE/SK0DcpFihYK79IXa9kLP95efWhoKeXQ3xgBb8xpZ2/tZXTnu49/WoXu9jG56xhoczsBlAx
5bUCyctJoPZsdhd+2ObcPz+8aa//0gQ2h4e8jWwmHEoEJT+23/UwN2geB7Sq3kNjTg+Ys6AOYCd9
fqgPjSZ2E8xJ8JlQspHxojnze+tiCgsMoEgl/1ojdoFY5lZhOC9ugoiZFRHZT81DHbKcJ9wILXhk
P4Pj5+fyewtBAoinKwSTMvQZh7PO3d/PJR49l/ZtntwD9iSMZdIxSSpyBIG3x+X3n+/z3w/oRhGN
A8Cr+L3I6EN/s0i1DVvFju8UDHL/GZPvqD8FaNyatubbzv78Ah3TtvufB2uukN6tjSaLC9WeQdCH
A85lLpK6L/27nxFjgpfOIlp8lJPkYRZdOB7yNl71l2HyFsDoAz7EzwJlTgsS+yp4H/3DGf2+0jkj
SqkQTSeAuAhzMKr7/Z6DyLSmYPHUHdpjZlNN5HXs8XkoIEUdMvQ7TJ0ghoWdibizeSNCrDMngtQh
3qZIx1DZH2SFQJy9mQkt6GEDT+Tj7I/Yuc4WlJTUdnofu7XvYfbzi/j4GHlwwvbAiGIWBPP6o8It
713VY+oyXqcdcDneeG+JUNvJesCkNBzE5X9+PGnzIM1/SDF/uGcB5ms8YHu4/vnamxOccjY2rB/Z
gHDPkv+otQZs2sHbjs4igZut+rdw4E0xnegxy3ndmNcSSbJ5GkFRsi/qTpkXxucX+Hv8MZRmxk/G
4wihMbhWH/uZ07LOmV4lNA3cRgqD2qoC79lH8Po/DHXmUDw6FFghpVPpBx9DHayHCmSunxzfU5ER
x01iDVrTFV8+v6qfUIxf9h+9Qg4VAZB5G8yDlP59tds2c5kgS7szvaIz3u1dCTSaHNwW7tD82a01
A+0tBBJ6q9EGCx6qxU0vE3hYF7ytgYfjhlG0dH4uXUHvwb6tYqigzXEhN5DNdQzVxJmx0XQZOX3t
FLzXZK9zdIEVvIthdfutjSRVh2CMlrTaLr3ZaTz/Nnqf5xU+xYh3g8SQo7BcS9IxAjIzjLDU6Ink
QDWOFBoB5q+lleOyAgT4LUEJLH4NOfX3tIIMPeRl4b+FsfdSo8A4jpFnWrmEbkpDkwYgDWSR0DZu
SJ2AdjgfIMXy0R7yutIkc9Z7BGwZjrLb7RbwL9o/4HQd1P87VJqznd8GJaa9f7U8FK9NNA3fE5m3
pcpkbeL+rio0L/FAjXSWqC0K3923YcMhq4KqYjy3mVZg1VTOVUc9RT+/zMtHj7QXM2V/6UHEn3Lf
tkwzoBs1fVY8+EwdFk1LBzo6BbRL25UOTMCUYZOnfdgYPztgozbsYzzApHsbofwfTPtEIdSrHuQS
jWvzwLzBTLTIAW3Xv26A2Db+Q9bSbYZYDQ9CRIdUKwdXycoh6fxzofTswnPpz5P7jOrO0uNPUk1x
+6VG5adw93kN+JdKmMCBrhbUC2bp+7rBsjLcTbO7aoxXcZRH+IrUDCoD7i5LPF0WUdd364Zx9JRR
TUehZi6apXZ3JmwkWF99uyqWdBfjroOBYRXUlf6jpvOC/yRKFGbk9jMWKebhiX8ZVsTt/FCjkoZe
yc88i8a3yROXujcvnfelUb5lg3VQFpRsOgIRA7xT2z6SW7pLmoDTcAv81afCGiNESnUT3rd1ZJUI
y6MDBMgzme7lksGcWjIcwDIxesfM9tZTpefxSCejuUMLDNXnSKbXWC2XUADEqB9iFvVRQGBGu024
6Wuu2/KPxM6a3Rw5MGfD0uvPKHZpKbm1vABx+dwUbMd6av1L30hqBSLFvEHZlobDPYt93mTDzZqX
vb3n3d3vwwWHHlasX31L2+EecZv2QgsruahQGQA+SQsaIEpyRPQFDkU0hV+CNlXM9dvsO34McAZS
GN5o4NU7GUcK9LNbHZa4Zgpct1Lwp8OlRhirDg4Tf/IUUo+96rkZzsA9xN9VVJRnxeyAHl2iXB7S
3G7uW0FvHmkKW6F85TXJ4zSv4UsJ/4JSfqgeptDFE9rtbZyYohQcKIzsS0GbDhW4rv7R5UH8heYh
ahcA0KPvDqMe6hmnde5GF+GAQ7ugBOZ0VX/XjYKGA6Fg1y0z9tqdhgsnqwlUcYCMX/hHhjbYcgKB
MHzrAKc7+2Zoe8qcrEqXzYjS3o+wl0G1s2JLn1cRcISdcPr8C9zAgjqpai7ghzkKbnjavNh5117O
gbAvOh/PamKnNDPUZJzOZ9LZKzsoxhPdb+s8KzwYtiHR77szTR4I2hUaN2Vza32dWjX9UJaFj3Hm
rC9dl+MXivka8MF17Vi5SE1Cv3UaPezadSrmc39I4CvYTptdLw7EtIWSajtOXumdI4JStud6Vvrg
toN7Ictq3tDpfZLT8s0eYnwYHLbP2A39jtainW2wXx2DnVwab48kUX3dpkJ/XVrU6XOb8XaCkRG2
HQXsGwiH7cYaPPHCZBoOCMI8Z29kadeu+i+zUxdfuhTQOPYZffJonCv/0Di2uhv8KHGbdTRQ5pzz
Y+KKDWXBxptTqBXwHG8jt4NCXq8jflJVi7NFYldPAPnVpm1HB1qGCE+tq0OQzXZ8DgRZvHShP1/m
9PtHxg5YxNP06TfxYCkq0iG59EOrwXndKaIXbZHU7LC3J1+Readu/ckH5+4q399GeHEee6dJb8Hp
gO2YUv3o4iJ1Ng4wqvN29F+0Fz9O1MmPq6rW8Ey1Aok0VSU/Fm7IWdoHw7AnDVzuex1JrNeEYmIL
c2Rjp8iw+VGBhBt5KKobQRc9RnUfvXqowT/kOm5ex3Vcfwws8N0YNO6VAFhwZvOm2KlZ9ffkl9ZG
TvV4aemueF7tpkYb24nBRNFOvk4XW/Aum4lIsA3g0vey8I8If2OI29X5WYHNySOoKo/zH91zx669
Q+573Vf6cuo2wj7l6CxldF9VsBOwZFf7OSDkUgZX2XUt7P5cD2K6rbtYP+gwFN+8YiQ4uGpBO26p
2Dz0tG4clAYvZh1MJ8gNXkPfBg7//61csbph+hjSOnlXreCFn+DprYOr1bF6MExA4MsoljAlSsfb
9hBLd+G6wO2wQYEd3jQqClrwtx/1Kdp+EAnF9YpjzL+lKRKrarDcWZHjSJNq3ntBER4dZn7bETez
G6i8Hp15bX23Yheo3OUixZpF26WayXV3wUBLO7wspAcXdG83uoBJV0ZtfDlZbXJLl6WEZLLUT2Wv
X/gdpOH6zHlCZ2DY5UOQXyNFAPxStk52HjWt+zxY8TBty3Syr4D6DI+ZO47qDAlViMdR6gQXIm50
eID4VUc4sYTtjjkuNq4j8+5dGK1VYORE8WmsvLi+bizm/ReLpQJUQnx76vWlikYGPQ7Kd9OpFqq6
8WZhfQnqKENxeUbBC+pKq+/yJBuRCihxt7mosqLJdpauJYjIOHasMxQeuvUOAws9pGcm9bB3hppf
NgV3rZkSI10f+uifOgGZyxbjtXi8oluCo6M3OMnDhADYsm3s0r8EVRg7u8l4Cl/0FOL9k8yo/jRx
BHFmiSmGndTAio5j7wfn0p3tOn9AuT+GSbHMyo6Gc5dgZ59CwUTgTBnG7A6hEDncR1D00DR0kzKC
YYsGCEZWlojm+8wDNYOpkSi/NAt60FBtqCq3dqBc+3KK8rneupo+/lVQEk53AOQwyKOzdZ7jmLWF
eF6c99Yyd/lNuVh+hIQrplg2JtL0aarCoLQQsEARvxd52O8WP/dLlwZ717AfcFNW28FZ3GovnKFM
L41bDnaUNW3e7drPCmPsamHwEwz4gNSZkM0+meR0VWS0SXewtuejl2DXsoNKnwa0xHLtnIpEt4wj
BxksG3di+u0jZnqNQ+UcbKs8Ft0GVVJMqxd6dk9Oa+nvkNvynYecm3vWNDHibggYu1hIkcKlVrNl
Ng8UDf5P6t8tlmgCErMhXLJySyTt+UBjWxmifAQhFfr7FIvfjUwU6h37ogqcIN237txIeeVYoz/A
/kQf9JirULwk4/i8rmnymKTtcxK1Ej1FNVX3E9iOfRzG+szm5WETJHzN+CtYL0p46dfaw6xrTDHE
blWLsSakV7vdVJWs7nUNzQpJngXyViaIr2NffeuTeD0ETcnkKpnjKyaMob115m5Su5WXjbiNutTD
x1RrvctGej2sBxbMBjzc9B2hrOJLC5cVYdAgSC67pm7uB9X1yX6YkXM/0TVOgg1e19GpauDqoelT
HgrUNqhCbWcf9WlzUcTSunKLWVy4LUPL/2bvPHr0xtIs/VcGs2eC3gDTsyA/Hz5CCrchIkIKmkt7
yUv36+dhKKtaplrZ2b3pxQCFri5kSp8jL19zznPqpGN5HdAWbUwzHl4q5SkiGU0TXo3HQ3gDtQgm
SWO4RGwKf0S6KEdSSLpRnyIowoT/ud3QwM0pyWesEUSqY+fy4bYzQ+67JZbZl5i9d7vP2a9tJDfl
SCqAwE6lTB7+mStIz8qpL3gL8S1PHbg/a8iaqoiozrPEeGbyNu0Q7QTkVAblzmu8/FrLdYlLzE0f
Qft9LnKUYAmN284z4/ypHs2+xqlU10+WHsuTgjIGNxhmqB9lDEdPcUP+qkh0JtzZNEQ0u9ZVTlty
GkYjexOp5T2LODEehWGN5wOb242DOfhoMTK+Z/huklQZLDBxrVxvL1zoQdStHI7rRWi/2WJthucK
ilLoTGb3Wg8Qssh5yliEMkyu3SP+XUCsnQQ4wK5pIUgOQil2WKvgHAldrLHORdF05isBt4DmzYL3
EJJ7islM8PdGjL+4JtK5cY6lq0xv06cIOSW1lkhOZVP3Dw1dWxqJxrL0Zx68o4QW5I9ET/bC3fQQ
jg9Z65ifV93AzlgGocJs1porx5nyV4UzmscDneeuVjFqqDp2rHNWd/KsmRGVECZASXM+dap5Jaxv
whnJmHEAgFVMb30/c69wU9KnqYYp5hcizviHbOSGbZUP1okhNQisMZsgLqyy0a/QO4Z4h8mqP7Nn
+rdQoxzpN0Xcas5Wa0s0v/oyOPd9VxRPHintkeisblPoWqtfqtEz7tiu+QGqIGq40O2BTe9HiqoT
p181bqc2Jb61nWBxYdKEtHRppaOhEfWxKvFmQtmarSRzGXRCh2bBjsiMS3NbDAQSu6xSShHlgiIN
2xptLAjkuc1MamqripfHqlOVuDJrY+w2dBWx4EgL3HohsM9QCQRzTTfzyr5ycTX7oTDazHopkI1q
VTTAbgYhy8JMTPqFSGu3DiK6baxuJHqlZacijweuM29S9ld+ESrU3Pa8qYY5LsXZ7MempUedogFr
rouB6ZAVTsi8A4UbsGmzxyQRdp1sRm4V1ii4cSBkhsMEn5w0WGq16qhSpZXvXdtNg7NN0T+V1Ra2
hiHuYt1k97JvEEqRqCxnW9Pz61w1gt/B1pBLgWRSih3AgBqfj/+11AJySGXT5dW8CZp0ch4dtkzp
3bdhrdasC4e+CNbRqGnEU3NGjsm6ukcvsO5BuA8X70tix/rk7tFVL9xvrUEO25NqxlRLw8pn0IWJ
VMT5CLtIchz39yploOCf9xSU06WeB/psRyrpVCv2C9stfi0eeURXvVo+lliswuQozNWZpfh4S4h7
zDS7laFrlfGd1ZOkBCUIoWpmnXSlWmLYNlbWU+PQOyTtrml8kgeR6dUbgQrpwkTMReneBJyYUJEo
onx7n/VeOc8NU9iBSWpGNI5UxWhvk2qys2LbjChuAmYHVe2fL5R+/jYmjjhmCzbEQUOyrN0G9tbD
nWjv2fuV942vis8a6hr8uiRM+iGe0mnZojYpv+iVoMpC/Z5Ksa3dDmLYINGpTOFitiwfF1fNHyr7
U0DexzXQvOHAHDg7B0hmRcJ01UVuzHO5bawSsdYQsAhutOIuD6bRO7aUcF5oVc1sE8Eyimq/Yv6i
fvKbkRAefRBfmkWPsfdLKGmhy3NUbXprmW+7TBsnCgSt2FKB0iHGeeM4e+naGMfJu5hetSWe5iY0
krE1bn2RCWczZlX1JoF3SnJJBlqDatFAaekyN9It5YTsDiollOlLomGK1SKob2YVLSJNdvi0hljb
lcrwEedgawaCpgOZ3tqz3h0MSN5PxYDlvIs8wC11xEAxI9Bj9ubusiRijsw93VH9I9IHZBOhbFDZ
RWg62oECyTDRFTHcukzovKEpttThFxMLt4lYQ+FtPeESzpR04BIRXmOuQFsHy4bgkVl1G79yAlZS
Wp/u8S3ww3hTooVA7dtDu8aURoqB2euCYIFrIw5ulKbXfE5SQKDBkBfGj72BBOMH2xxtxVcN8RLD
w7xJzjWO4e6Z5nJMb7ycnF+qLsvMDlQw7knanpO9ckSSJmUNdn5bj1Z8gUwy+ZJIg2/eH5cJuVqs
mIyQXj2FTaaPn/3JUdcg0lM+AjY2tsNeWXOaeiVmBeEEtwbjQ28T5LCvDIYW2WZEG/MwWjY+Qkd0
9qGyQc61o3TuWliO0Osr/dGVHZQsDx1iKosFhX63zCH+p/kST6WZbUzVDZi6igqBfJANwXDEFo46
jQho5KBJTJSRP5KUjjSCbjhqKm82d2yI2LOCKgHjmQyk/zGjwe+QhX3jIS+0kq6lKKjAiViqUeeJ
aYBO1J2kIQUWgcencfJ6VMd9xadEDeA92zKFr1NSgF9hXKbi7UCzErGozXMWElsUIEcRbZZueKDn
KK8Yl1wvJROAcHEboHNiQGC3sfQy2y7txJ9JHOR0yEbKZjNYzfvYpRXYgm6Kxt6ZnzxOi+Fs6qFB
bYp28G87R/aKl3OcloYgYwpUmvWFVcTmmZ/ioEcmFM9lKI04ONO01HydQaiC/Wu6a7R6eYQGzHzB
FaMq9gxeMEcZREso+qNNYI8aZzhvhfT7eKtS6EOcv9IqSDM0Z2fXu6Nzr8VpM10yuRJkwdk1ARRF
UxpPWYDiIQRoIi9rFCb61huhJ0dLYOJqaGPdKbelkaefhDPJMeK5SVVHfb5JLdn66/fmXo0WCHfm
LnV86RN999iislj5zsWT1ZX1o+yhGaZZxewRRSVCqWTgki/kE8ZwMIWim7RIo/K4kAp7T8fc5blK
lHaUOTf1RmbCu+pVX596B5I8Hbk4Zy7gHbRY9++ZGGeANuDLvzYmqd6TrXe3g5zNo+jqNQFq8Me1
WtNLpDMVIx6v6/wDrvzK3SwBeZlhmQVQKB1zKG5xy2YbyXCLNNHOtqPWckBjWIFxVs11ijZwNB5T
0s8fg7iHMtPBAkhYzGxLv4jfkRXrG9ux+88+5f4eHozxWqNAf9T5I2vEAF8ckv9HPDc+AVBatm9g
4IeTr14QKPfXjdLBs/h9rRvcB8t1kGiQFaRhl3ueByQ6Kb8jzsxDnMKfPh9bUz7kDDs2/kSj0pLt
SVRxatT38BrtuzzFfR6BadSODVgVVmEoLYVlvc2K6b/cioZ5kHzlASXKYcMOHBfTIx1tXTa30u5A
gROtlrac8h1hd2iTZIv/GZHANOdly66BhWN9BRFsNSyOJl4Nc2PV+kTKlq5ScryOCLnn/nOcTSOc
/Aq26AHre9nbUWxLvddIcHJscAnc2KhZ2Gmhj8gDI3P1DcI7Y6Fs9PUZcqtwpT4d1TwxxQxdc3J2
Nmnz/rNbVT2HStuIYio4x5yU+F3qPHQKG212ge20rY3GCjkyZTyqqhkvNDcNMnbbQQqaNvVXvdVm
r9uw0ESoB21nnEXKxjJLBGohsmVXETnXYMsaJMmTRW9vBsvvaWEya3KlvK99SK/5hkWsT9+HZSib
8ss8rztVbzqQblDFIeqorn1VYhmMOeRvIbuYva5NSRYuTcrJcIgxKOYBbLZ5/SS2m+hBsU+TafDa
B6Uli0nGR+wTTxuihffc6UzrOxrms3zu4sKNJj3wvWH3F+u5Hw0iLP8wUJPHR43JVtpF+PDjcq7S
6TnyqQne9BwXyZ9bb9MVDusnaRFAeRhGf6jKSC9taQLckAVGJHLWdJ7CvVVN3uf8Y9H1+/f143aZ
twVZysU7G7B/RQX+c+Jm5gATcZLM+yLqZl20wJVZhR+lCAouRK1mXfYXi8ofd/LrK2Lj5ttYvcOs
fFdUwPeGcoaGfq/jl/hafntFABWrAMMiXITVfOeltkIEN+iThuUjy1lWfvsp/hYsbf+1vnwpv3b/
Z/1Tb3WD/yZJ+w/4/7//r091yX9++69cZG+y7ur3/ud/64e/t/u/H/84+VqvRMYf/gdxO1k/36iv
Ev5Cp4pv7+HPf/M/+w//19fvaA4vX0oYs1nXy+yt/4HKYGJ1++7q+Bd0yFf5grPoX/yhf4DSnD+w
a3E/rxZfVufr3/c9KM1hwE6awlpJcKH9gxa5pjYgg0D4gqbmAwn5T06a/nf4DchKuFa+23jDmKQE
N3hieDqECd7Yj9dSYVH9zaSCnFvlEgzpxSIkOnAcYjYJd8CBvcyem/KYDTE+AqX5LVBkMX6iNXeP
HSnQd0XJQQOXxjIvpJG7V6bs3PMJOZ0d9oXWIJSmtAtNS2o7JofqEbZseSl9to8bFkyKlCI/uzQn
n+bAkawCVqoQw5+UaensWJc9smU2Unq70we/vBZCr66xP6jboHJJIMnmRNzLeRxPtgZHMZykWz3q
7RjfKz3V2KcQnw4iwi9vIZTdQ0aDtuUb057JXHLtYuu7ReEjb6fEindWwNsnYH3aaqPVn0QTLBHi
Tka5rjHBo7I9QNaiLT6hdJpePK9sDxlAc6jGCzl5bUtVhCcnfWhLoYgyr/Nmg9/L3AUpAwPPadNb
Z3Lz7aCjOw41UFPnMhnNc2gKuLqyHlg0yA6JYtwyIx2c7ScKKxjexvQqpkl24VpwHqAsZucg4gC7
sGTsnnnGjoBy+A0/FyIvLxm5pABp0+XEU90wGdlYyaYYkJvnyPF9Epa07JrQn/ygFcnVKPJ85wHV
3Cypk0edGwQHHfD4OXFD6hw3eXaZGiXg6L4c57u5b9VOTIGIeleYVzABusNsttUF27Hx3O6q+cCy
2XrJMcSeeHL2jC3NAuCz0MS2MglvQmRr+kdidRQ7jFbftRhVNlVcVDdar1t3mHr6Jyswi/fZ7PRP
5gDLyBVTBdfX0RCgervE0ftHviuyzmjzg2vGMOUjoV0kXfoNEsHeRBJeCSbZiBK2miWnL/heuyuj
b+pzXEYT6fRI8gjumQFHB1oQvFlWznHZSoPinRSyCj5zkYqt7VbpDawxnQEP1QYEoXIJS70edj5p
ISG6lZfBHPyzSg3Z3rac5tKmxGSIqFMRmouK0i5hiGhgzdsOWpCfs0WB+pE0/kEf3OJrXiX5td4E
5GKKZLkSTt6Qf+XE2ptfWzCJ4qRD1dGObkEr4jnqrCK7BNhjmrIiRYvNACHfwFh2HjOj1B8YNU7n
zDL1bYrf6iLzGmcKwZIPN5Ln9VNbMJaAs0ZwZONkyafAFs7Vmi8k/SbZD4NXXWd619+aK5qaLU7P
DHmAaMY1WZEHVKPkYqMM7tXtep6p3VhpY5ixmzxaeR4fzcCQR6BTPOr8FmoIRRmbzNCVcXnPMdJc
z1WxHCrWE8heS2ebaY1+gdeiGvdqaEijQ5C9laxBr5CLJlcytc2N27rWc5EVAbmrmpweuhhp61qc
zneuK6yEpgzC3UKrfnBc0gfUQqWFddIbYyZdrTPsGCPoV3mM2TTCTyPKS034yb1n4NxmbF7HTWS3
bcxJkjXLZinrL4WBQi9UbjldWAtDFX4aB9Y1GTLafcKqh46YlI44KrRkYk5j5HW05FVr7qapBVoK
LnW6AR1rPEjy1OGGM7RsgJgQNKVPF4g5fECmtIkwDM2dZD+IOjkZZxdY06SrTr+L2UDO7ufEK5v+
trdSNRyAy3K3n5YGKuASweUvp2bDoEeMdzKfEv/NTgRe4Cj1Cn10PpdkM7fe1m8cTew0pfr8y+w1
jSH2iPyk/CY8+1t1wH/nEf9D5fAfFRT/E+sAw1kpO/+0v/5SB1xkHWIvmf1QB3z7Q3/WAT7o04B4
aZRtDtLSfxYBgfMHz3jIltzT//7819fIGJxHJnZvtGnri/P39+m//W/LpTSwTZ2SEHGshV7379QD
lKw/1QPAgkzD1gHBIPnEPPuTAk4abt5izklPC9csiv0icZmI2XlszmHj2sOTnpQeCzWnvs2aubpc
xmA1k5S6EVWByreGh28p72FobKU5iauU1EBOUK3KGcdIEhmZdPZMuEK4JEAqHZ8nP+P+YFV7i9Hb
zSkZEUMx1ud6grgnrM3ivGHWeO1xKu5LRC/72AP0CSjd7kmHh2ffAeJk+JrKo6BSv1DdHAO671KN
Hevc004jmjkjH9F9yID2M+NG5hZNXpxE6x3Glsjs8YmxCqrhzXGqMUg8Kv1ViKV+QUTpUxORRRDK
ye+3/AsgUwd3IhwBP9EYT9y8hhugWkrjWj8a0BoPlFDa21jL9t2DKnllAVU81nEpvyaTGbdRymTj
Oksbte8tS95iihlPuaA+C2eUm2VEsOJXtEA61sR8CVkoMi7S2FdeJnqVnHXNor1VbiL70Ghq85K5
dXXEPPg4QFq8zUdMfCL1h89p0/d3QdBPJN1oi3zFgpo8SmyhAewSdBkuYRYqXComwzQUx0IXYOVM
HGzH1AmER4axIV/aeRpVZNrjg4tAmm+6Kl4pVfpDsGQ94dJZ9rboqjjPdHlF8ptzoktFUxMvy1kT
F0NUOWRdeJPfAV90s5kdNtEekh81EY9BRqR5yLek+NtKrYN7ynQIlU4cEaPi8kHRBISdESuMgY52
yJk57ydCHD7VlZ0+CFx8IsKub5nsvxm8lq6TG6iRHNahiP4ZzmVcgMdWUmwoO1hgf9Y6XtXZYPeT
YkxjnsasNhq7Kt0UCw6vkDXx+J7lJvVAM1lVFlZFt+zxK/F0dHmeolfxzhMiMjfOMquQQWh50fRa
fm5qljFHCCxtDewfQ14emU1yT/IByKhAJfZrO41sWUTjsGsoCG2oG708LM2SeMhZEBPWfmWgF3aC
myQmTW/0tW2TlkOUzgM+R+eS5+DwVnmWOOqSxfmYM4/boE2a93aVTmcLpvZul4MWxn6cx49a6Sba
KW7NlnDqyjOogvROhalO5TwsYx1vh1kYT31QxMRDVK26MbA1PUuEwwSZjMaLkIjKo2HuGa2PXuEf
bEuQQyH9oIYtMDM1La3JxhSZMv9U7M3vrUGHDK+n9qtyW5aKhs1FG+ENKw5NUvnPOfCSC0Z2s36k
hAw+sQMk1n5G0MOEO13nag0T7Z2fVuWLk6TBZ5nZr5o+Nox2pHVhKHf+6jRyxsGCe6daV+TVY56o
zogKmfceP1Yln3rPZjBFlELDuKdGuaVRcKD2cYLz1GT5iYTtxmB3B043436WhPpE0K3srY/EgaxZ
GJvLwBCdnViGlTYgY23s25OoDUQXeod50SK5iO/Bzvc1+6ic0cPsRVrQ6Hvm/RkVlObs6wyfxEYL
+thGKib1J5O01+1ic6IOpk7xGqAbyvde3xTHBHX9pSAZpQiD2upvJbt7vlivzB9Elrdz2Bq9NXKi
xYrk4KnyGcvgnhq8GdCyrfndAfEH+010Vd2V3UntrUaWx0bDyIfruZ01DhcixpEK5sg/AnKYd5qf
ts/uOCOmY4n8hIQRxFiXxYSRjx3oE8uZYdYGrCuv0jmIWT6bTbkBUhofU1MbAcPpzR1uiAZYUjCe
YfTJorIQDOEq72TD699QihU3QdoVmyHJ4iP4XJzPLJr2zKY/JZWj9t261M8s2xhwCgG7CjWBWpLM
Wnfbwg/4sljDhEnKcNtNjfIRTVE6wBPV/fxqomcb1JldtG7VR7Ycm+xh0ZKCpBDPRnfw6COnRZMK
UM7o+0elZhQqMbY5NK20eEY+xrjfafvga+i3yFgS+kpGrt7aHg7JeO+g6bxtA9+/VQbgqFDP8vh+
XFtL66PLrLxqPKVr6+l/dKHd2pD6EKWudTWV1/Ta2FLWxrXPhH0ZJHCH67WtzT86XGNtdqdyzi7V
2gC3H70wY+nyknUib9cV2s746Jq7tYEeP3ppdlHuebs22MvUmxeOwy6Y5TINuL224vnalDOhpj9P
11bdAgRzhVxIlQBU2vp8pkG8RFjV3C1c48eED/7WZO1yHGfp7AGPKgI72+VZ2GAWo6XVlkNiFPMu
t2cznIxebSG+qK1gjTBsFOLLM7NfvGOapXVUjoQ3FYpAiRZVQwyc2+aQFfHtuMSEGuUMBgjVqdEs
2hjzfVVfQ/cDCMD3+UnWk4F5d0FeZ2seyHNJAgzYB2trmqNzQ3RY+gX2RkZSgjYy5munhteBMnaa
F2++MYUc98EcBMfBUN09MsHyejBYOXI/IYOpVC1Di6kcwT1jMmTIQGZ9g9sc5YSygvYGgyi5sl1u
Meskxo28ZaKU8rawr5Qo44vFC6Zjx4MxCxtzvKwC/02vs+DN6NgskJLqtI8Z0qVnfYzFsau1Zl9Z
qeajS+Co4fJLeUjbheVEjDS9XTbk4joO6vG5ATm0Eb3hPsFv9a9MpBvbPl0PTXZOJtCdcXQI2mYS
U99Vc/CYQSPkxE79tDlru1aR3F1BTEGOMgZPmRaLO5h2HWpNzCXdwfKCFl8qTRJ2zpw2+9x0+4zn
WGBUOvqDPkXixoOfb742lxkTZ4Km2vLnnZW63q4JXC9Kq8qNozwZbxbDrPMzINhdeUDwlD4ya3Qy
Io24xSPc7ETxyHGRiRsKly7IvTAMBP79vk5EpqsTl6wpxckjllbrXtp4eaL2nR4EyVNv+TCZ90Gv
vE9GmzQnyPefWhZtWyie5dFDGxF5aijh7E+3brE8cQC+21n6kvfukwf349Wq14WbLR3UhI568gIt
P0CCK65bo9iOdqmd8+OYuJYbcaxE375bC/G4bOtaQUpYS45RCOCxOMh67m8sZ4RlrpSdoqSVyJM+
+a6S23Ixl5t0od4J+xUb+qfB6v+3UH+VO8HsE2TNb1oo5Nsvb6nqvkLl+aGP+vYn/wHHDf4ImMoa
YBsdyzP0gAHmn/NUz/rD0V3LcQjRcZm4EiHxz4Gq+YePK5D5uYdRC+4Ubc6fDZVt/MGgFSXIStb6
FuDzdxJtf2yn1sBED/2A5RgOL/YLezWwyPQTjdYc/Kx4T+sk2GtYT5icoEn77tv5S74SfzuvBP7K
tmgFLfOXgIsCQLq9TAavZGJ8KXUgfFWNXiBO1V+whX5ceHx7JV4jYPPgmRC413/+XQhk0msYEBvR
HPpR4B1R+lU3lDlijOX+b38knK4EwzmriJHX+vGFBq8wCHBYGqIjxLsoxDuzy/ec//6vvMyaCuLx
i//yG0G3pVmEBoK2egy2gY9Gq0tdMG5T9l/46rhWWWKhYvd8OvofP1FC0W/XKC0OA+3gOUMflCy1
6Z9LKF6//1Dr3/TdXH+9HPw19An0JFw+m7HADz+SN5S+RqJ4c4AsT/+t5ts5me4Nbb5vBlQJv3+x
n4YG316MJRiHq8mI+GcopcYyl3uzbg4B89iN14HSyv0WnpOWveg+KQ8ZlmjgcTDbfv/C/+JShCBr
Oawv4JH+kiWLZEOZRVo1B9RnCFNla9HDaeJey/n/fv9S6xf2yxfqeITRuKxouKt//EIXlas5Yxd9
0FQrD6VqkDmZenz3+1f5lx/ou1dZd6Df3Vsstu1BUwWvEkzOmSmne57x1ekjaPq/90qMlL5/pRFq
fz1UvBJIj3kDvONlWVmA/4nbS//1QzGW8lmdBcTxQj386apn9OFg7WnKQzOY9abRB21VhvfT9WKX
8zYg5WoDvQPkIHb3g06xuMkLK9harV2dBhiSLttpbyJYNCFau67GNy/NKAuY7B4ptQ3Uu+J9BlR7
TBZjuGi8DukzoRUo2wOErnTaiG5Smhtd0LoonhgHb2rLm1kG5oPwzProxHn8PJTDvCEizDnQtkO7
nqtgP+ZczwIAVRJ1M8rFUKwBIUOb2Me+R1ujRFFte9Or7pgC2Cc9WMY3REjB3uhd3rtr8CokfZ2N
fjfkzGixQm1nuyChTDCeyjrej2aySSCoGIXf0De7Okiaq8Rc6k2PJd+NBiuO8xCBfDBhVOyDvRvL
Ztfq8QSoURHQKBstwqJebheC3MIy9/oIb5LJzozDJU2yaksiiIpQ6BlrdkhNTAuwwpPN/G2fy6U+
g4xeb3ymzIyIS43kIN18wFrqnE0JWTOJXxf37ijg5nVW89S6pfkQ89mZoI9G89SUtlp4TwOOvNRr
gj6yLGgU4eTaDFggIRT33ehjz9O68kbTsv455qs5S/O2QaGav+sGv6nKXfOh9LN3VOnxXe8u9ZE9
Pe+eIes6uKvFTjKfWuczSLKu88ydbtH/20dOdJCFQwliJ0FIQxmQpWFhquqUJZil0S0m2WViNcFV
Dg3o3dUC49Koc75EVRBySivLRuzjsi+6xD6hLPTPU5evjNKVj6lS4jHJoYlgX1IOLiYfKfEy8YwU
m0csRDySNtIcuy1wzSWqF+kWgJxo8JlWDE1AxxwPyHMaDTC+MXTEzeABX0JXr+Q5nqvlwcfYR3qv
KN9NL61PfMaZjTYnJ3uIFkahQSiq6RqfrKrm+nGYViA/sR2cFUGaDiTHTGVwjnOMOJfA5CfoYyRz
uKMbkpQxfWgRruDgviOvdNPY+qJFg80jDumoz+yxIVzPKUZE7zDqEuL5/Cp/CUZT2wUV9xE5bozE
smAo9h3wpNtRBsPjQujM3mmIcNmNmjQzaAQWrcpCmDMgzi4hys9FOP+6BE33xVy4t2wkZMamGJ3u
88C84ynJbefMmwvOUCCTDkQezTq5+qoYg4yjRQjK7ZOTJuK5hX92muKk2rJohNAr83cMUcF5zI7x
xBsxdkZSzihrunYkY8RNLxO6+C0i6IChLr+Qsnj0KYtTLfXBqgF6i+/yQSqxQXaWfsUJ6xwq4eKf
cVN3OceG8th087C3ypr5SQCSjOGPX52Qs713MVvDli1l1BnFPpDJV4iF3ibtpjsWQAdSzV9VOmco
wPEuq7hxadR87yZV3JQGvdZ2nVlcDD388kRwn9vI4kKz8cSDbzTLmR5Mu3LxiihB5d/TUsMvZdOe
Z6HVF1zUnIrTNe5GxNjoQq8sispdC5x9K9YU4mFoIKR2OaxQyelWjv1AOhLP3cbmc5tl/kIUgn/l
j7nzUkydf2MNvXGJ+9n4lGP5PU2KK0pwoD7D/yO9oZhrJjh8fKeDPxGWfksoS6XGt06TiP6TjjMn
tYV/Y7iI55EqvaA79LGecH6ApPNuUHdiIpAScKwHfAZnhPJv4lrIc2NUnGQflZYKZLsv9BIH2Jxz
iGGx3zCUqjeyrqHRdj6EV8MY34iAPbLrq8I10IkrGF6ezIorq+nrXTpapFN3ZXPVrZSZrDbrswK3
Jyd5m6qMEAg7Eh7fToaYcoN1wdh+nLpjmj31wje+6iOn1bBeI46+GJci7rPL3JmS3TCj4fdGKolQ
03rnMk+cXQebOhqgqqPFXzgR+xrl4eLWn7OJb2jxyOWZdA/yjEY6ouIXzhlYSUm4GaMO9n1x5LtV
dYoXVd50irNHSzg9wIltKzGUfOdBrXZW7oDrhedwacWm/grOqz9jpkg9WqsrH9vHgTQH1hZpHezB
j2sXyFiuLNBMj1qed1fzlPYXcb48ZLo1Pvhi9jck27OiXuCvL5g4t1WK2w3rU3xdiCevleUms9J3
UsKTyO6zz9zP93LQk4Pp19oWL2AbsZtvUNZ1WHTqmTQyl8GsUzMA93joiYCnoQY18r6tOHllxYmj
l77xKcN2yyyJn7T5dsi6dtfsEIgbO3qvcZ0XrPMgG2MCMjN1KE3HlvuKUSXE8AZS1kcU/PwRC5/T
5LVcIjlx8QZWgiP0Yz0I/YalRSUkwaOkhBMzz7IkK1mxfsTPw19nKVuan7vSLE80/OWp9nqdXD5f
tSdrTc1VxkeCLtjbNU93RjZYMhPTC8n5V7JJvm3NMRs3ushTErixAqYn5nGMJkOzjAf/ZA+qrggf
VyzT0FIGUjE/DqT3DoMx9UN/EOVXZv5oO7LEO06+1xjROAeyo7px9O3qg8j5DjyBrrCXfX9duSy5
ZW5jqoiAVefbnu2XvVksZTAK6Yzu2Re6AG8+FXdjbqHAwyiVUCGweGJK5c3DqSpysYFR8Gr7Ctha
nrM9spixE+C5M13uLw6O4cZxcu3CAMNPwJuH8xlPxLznPjVZx+WkEarC7w9mq3rsLPGLQAaPDNcU
W1Ov/Q0AX+OxBKpyqXhGG5jFcD5WtgnSMSis5ZLbNXlLCs8g2dXotLDwJkibhaYds4md485jJMpa
3+X4thOqE7olNm8jElwEk3zgg1AjYDsfour+92Xvuir9sY4PeHb6lPDo9UykWD9V2N2yJDa79uLQ
8gDduOY4XPSJ0r11TMQpR2l5OVsamktzoa4QgSQPWprOWY/CMAuN4K8atR/FfHTT6/thQmB4TCho
dn9u1BIz4R7g/cjSQLQ0n0nBmTp62UtVqFswfMbu99/AL50h8Bad1tC2oQIz5/hpw9vZg1MmI2nx
A5Il0k0UEYoVj+OqwquHR7c+/v71jF/K//UFIamBqAksC43sj51GJSlwbEx3HCgtM1xOiRrxHRkG
m1yWL3gosUp2KfWgg73947Ez1ovhYvYdjV1qFFoEddJ5qZd22E8dz/Xfvz/rX70/9vnQgTyPtOSf
m/JmymoNHwlB32Vpn9TQle+11XJPjWxD4INgEZq2MPy4kdLc6C9R79DMYle9agwK7YwPQSlTnaCq
+JsZtETYsQoAyzgr58w2s+C8krk8F5hltv3QZg0s5tg5JDGnskWGGZ4Rb3UDAbB+IZhkwbrG/9n7
muHdzCtXkDyHqbjXsyx//ngqVhX62mhchPlXYJ+fAVTr1Wg4VJSIEF3SJX4WsybkoOQ8vcShd3Pq
bQ2LST9hh8Nu8dhmnnbQKBtDPwd9DBoOzpfsT7//OX7pswNSinyTHBR+Ei7Tny5P8uZHgKj/j70z
W47byLr1E8GBTMy3NVexOIqDyBsEJZKYgcSMxNOfD7R9fknubkXfdzjCYdkmqwAkMvdeew0iOQT0
23vHiKoLAj1/tw38A7HgUwAq4D9j0uJ5vz7zPumH0MU14eDaFM8uk5N1qcjnI/SSPsPFZGilkX5f
xRlF73++QLms95+QBCyNWG3gPwRlLFkNP78PjEbwN8nH+GAzlAgJgqqCsxGGwUvRUxq3oMz6OkCy
/Fja+hE3yfrDUA7xpnpwIsKbSgau7LeMFhi6+OiVO0U5aWfNgfo7OKdV2b7VIXFcRyNsaVw/v/3/
8Orf4NUCdiwP6t/j1YfX8TX5ifDz14/8BVQDAP/h46W3sGoWONjlYPqb+Ouaf0jbJRhAQMflf/k/
oFpK0GiA3cCB8I33iw9d+C+gekly4xDzWUs4gPFf/quEZOfnN4L8YywNF04yprn4U/wD1cU6Ncfg
MpJf2lYhClQzIUMrVMAk6M45Xaayo+aW5KnmO02LxFU+M+5kUOt9yZxfrXMcVfH/ntxyZYb5SFIb
WeSBobY4aKnn1sQSYo2EmLhwYyCII6VpzVasa+tYxVO2I6hmYf2mAVQKk04nKEc02pnekxGUkahu
zQccqYn8xJLlHZUepV5sj/a1gQnS9VRCEwQt6MZX0BP9iipEJ5so5ratYxzRkhVnKiL43KwXs2j1
rZdx+tpBvbth6Cyw0071s25mrDxVBPXF0nP3PjSRoEHL7WMkTXEbxe6t6PAfXzHflA+4sM7Zb1BU
6+fS5PMRYCVJ4jUlQQB++0tpUkAQTZd39gtdXHCkFnMW84AGBklFfC5qphqWQyKL4KbylDyXtOqU
fK5fOeskoyWYYzpAPE2rYzD3w+UMOHEle7t6E0lmPJW1097F2pi2TpKml73TiXjlx13+mBN7so9i
cKW+RULj+81Dx9Ty4KjxjJuovJex3Htx8JbWbv3th5fk5s9t78dYiODn+oeLxmByWcBUBygZqId+
3g2VD/0xNBUGk1URPovl6Ud4438VOKjdYEfTHPvUao4onWBfwQ2RUDy7edda6XyJf4H5TWWC2xA4
43QdlXZ2Gom3+xJq/qm2pHzHOV9cRIYcr+PeFWdag+kGbcwj2TxyH+An/5iV47CmPjEPSTmW+9ho
jH024DGhiUbfzmbBmrY6c7gwZ+utdPvz2Ehx+DzDYY4gkqWF3iSTzraTM+LlroJ45yQ4xwTpybar
8TtDcmuVQ+L4rhowy0/wo+kgPoSAOGtgmF2XjNMdL2V25Q2M/PM2Sw6Z9cZwOm1WIH5uu8nSGRjN
XsD00J/6TZK09RIwHOzNmYYU626Q97Kc7qaSp7TCYjq9LGKrPmvSTZ8QHap3P6/BNcoRKsEKQkx9
mGZP4AHWtodgUslF3nXmZUju8g1kpOHSyepFAWz1eUFUxJwedBMjCprtSN6B5E3XLTa6Z/SfqGFn
fz6MzvJuGtl8Wwxj+2THiIyCKIvOto1bhRlN02+8SX/ZszCnJDiPWsWysMznWX5mYPyAlkscKMJo
8Iy7uDPn2y7oy70Bc+IR1hpohNcHa3IzWDswtr6P0p/XbddCvrFHHb+lqpquFLmpJ3rF+smrbUSR
cW7ua199neBHb2qIwA9YZwcE+jROvsJKoNznPPtzFaKINbto3rbO4jtRVPJuMpsMg2VA5TVIsb60
4zBZs13p3WA7ctlQq+zUOKoTW6cz5JbheM3vRIN31WTVfPu5bFVaE4SduPqyqR1xpn8OP6rch9Fi
FO1TkIr2qYTwd5W0SZOikMQ3YIPIPvlWmtm+rhqjWPdT0Mcrq+/dPfa/iIVxAAL6MetKb//zq/tr
IcPth4lKK4UZrYQw6i2v9g+3f0QtD7e8Ce+gObvGphOeWOmmNr6kOAkvahA8L9y6Ne5TnQzxihFb
oC6nBr7aHn8vjheLdxAUIa/Dk49f0ms2uPjfBfWoYHeLJnxubM3FmDIXxzrpjd90Qv/qAjDa4Gu5
kGo96Vg/X0A5ZwROxJF3l7szfW4qpiuQ3mhXuyEwFzm98y5EcHhDHckWU8ZIClyyXV5NNKgXYnTD
D949i41ZV6/W5Al856bsFEvVh+Qn+eF97tXI1OMyyv3fdC2fU9Yfqsjl5tueTW4hAxXENL9+97GA
NDXbo3NX9ZCBVogcwg9Wc+hTBoK6Y8Y4X6a0S9c53It9xzgQeiesjqOvkuFUAbevRwS1x9wZmyP9
vHHfkWa3J54Da5+m7svr2W+Tsye5/hFrKQkeM7YfOM8QahVAzcOyvT+auLMN66yep5seX+4SRyTw
L5U6KD8lfWzX9+GTjMkpMXzDP7UJbochDq27vLWinSK89Rka0LxvRsxkIIg25FB4UNw6Kad3ETFJ
BGixDRLflRTbGSh/Z1XZN8GEEduasiZeS6kjWarhM+TI5khNMN18vnohJjZvTYgFzNbN+Je4ZoSn
GeuIu1wyy9kU+EquA1nHb6ZqZxzc4vCZlYc5SF4sO8hya+AmnkCB58sFOyfZHI3hHWENqHdlkd2b
yHsR/9Ru8hWy3ncLzewR5vR0ZMzUrmHvDIiqc3mOyf3YkJUwXaVi5iz5z28hRSKr9KeVEJB2YuLR
y569lIO/lA3s1UXfZkN9F+eiA1EzecFwhmBvzsepxqmKiD2yNrmAGLuhHaWYenWhb0HtYU8i/7Y9
xjhjbUh4z091krfEkhRmgu4JLw7a36jcdeRp8boyFf2mQcce2P67b3K0h/c+8Wxjg1yz8DYt7v3J
vqQcuxzKztkWnqlZB3aJzWKOqjzfYchWYRg9F/3Bx1Nho2cyZya7eJjGCgszL241cYwwoILaNW4J
lNIjpGOzf6sdjhXWVww4XFeHScw4X/LWHrw8WUrO5bkSc909tVN2QPvAKG+SYJ0QMJ4EcmOUwPTR
fB8cIduUFwLQksWaytZeu8BF3+kTC7yChuxUidQEKMXRauVac72faxlXl3IKbSyX+gyLoMFKHlsj
xVJpVuDP+JvC1US6D5UaEiRetUDgeBURjAcKDrIRv2FVIu6MYVwKHOabJ9OfOKraArsmaLDRCiJ6
t+2muDC53IwtL0cyaa7aEV8xOLY9r4GO5bzgx6jAYSuL8j4iouiI5wSnzixS61tsheh4I+GqDDlu
t5Q/gb4l7AQUd0Z5863I4SSvu7oApWBnN9dGOYtzBO8JMl2V+SuM4z8RIDh9jrCsrwLHdwxIzX6+
JcwJhwOBVOyuobY8dEYZwLoCTftALegf/X42tnmPq8EKURBzI7OZx609DBDrWqZya6RA3mpsGAGu
EiaJ1dLCbrrAyXDtUyEJ9tacf0CLuyMHLU/WDmUrlj1kTK1zRtVXHnYQNxJEds1hEHBnAj3ffr5I
/+tsf9PZIvRgx/j3je3mPae1bd5/5GD9+TN/dbae84dJiLKFlpSTFLMhetS/KVioWdjN8bj7ZFIt
Ohcaxk/dSvAHTArpeGxeny0vzdDfkhb/D7BJAXfLBdVf9C7/jaSFwNef90f2xsX3mz4DKxbwrV/t
uLN0ALYjzeSgCar52qWUwlDKLUaVE6IvlCBN0e1UrW9y6JCL5+Cwhq4ZrEvakl06oLVczdYsvoZJ
jydJycSQjFFzfJ86ih6fX772Q3QFeQR67xtLxkj+sqhRN1afKBJkgnavLROj5ymAk8pNTA4wIhxU
MmN5Jpd0vspTpyNutDfZz+o2xJAAc5UTlW+26SuMxEhnwAF1MaoCO2supprizy3YVY3JSfcjX06u
LLLcjt4M2boymu6O19M+NW0C7b42viZ5YdxHdelyXLHz9IGMtsQrWivltwpGMcO7YmpvBz96Y/Pk
InGjWYlY3jIUyHZBkMUb7Vh4uuNOvzej7ANGfkI2UAB1oDSpnTAywm2gZrDJFKa7g6p965Iwu0q8
7pI32lr1Ut4mwr8Ph/4SO5FyFU/ll7FmA5pGzE7zrEQkjHiVvxXnShdnmzI8ZMSwnkU3nTIdvQSo
Dd26GjhLrNtMMyB2BkZ0VfVlSo35GSqGuVFWHG8yX/U7oPSBUrpcswTvJyvchh72gniDLF8B+2uH
Xx3Uk7X3Zs+8tjLD2HUoEr5EbZA/EixvPwokIHv0oITYRaGFOY4/kf3cwbA2sbCa1Q0u0DNWCcap
I3PltbJFcw8DYsBYBKOstaUgofoSp6wRSok/Mw1yuvoam4fmq535926bVPtqapK9aDUurCG1OoRj
AYnKRQyZ+w/5rAzGq9b4AAQdQdmo0B94FEW3kt34u2ESZbP2atO67fDFvCqSOsZBUsYTR1Jcz1uY
UV8sA+2y1ZRNvJGVddfmXbAj0ZAD0YpdjJ9dgRZ2SDj8KbKGgjnmHhYVhNlICXxYE41Nh3AQAPuD
W11JMfUXETFDJPo1hvPA1Ca5sAvXfLG58E2rqR3pWTHYgaNQVYhymxAGNpqPi1HXDqHmqenQe6ad
/oD6MBt7n2Fv+KEDb7zMZYNvwtLDb3MvsZqVyGkDYDD/ybH630b/m41ewnSlRfv3O/3lKyFCr+Xb
jzv9Xz/041a/TEkgZJhktptAon9v9cEfy05rwdGCOksyyo9bvQeOv3DXSKT83M///1bvffJwBUcE
vcyCjv43W/0CnP9QCPPxWCfQGIGfQXeB8vtLO2f2DJTijE00EjQg4WCX52iK9EMh8FyMMEf6EwxH
lop9xL8Ar36dVfCBnuX5piP55r79a1wA5nJxZ8yuPkxT2uC7PYAjYT2+/+Eh/ItP4fj89bIYEMrF
BAaMWH52sT+02Z3TmrDg4umA/h7ZhJzq26xCnEXlrbbEc+Qr0TbjBsMG4w6t1vTwnz+erNp/fIFF
egpCjPnK0mlwVP/Y56Of8ZNBe92hIqkJTTupJDusIc0DyIZ/nmTcnFCfNxxzqJZwIQqtEKWYSgx8
Gk3AuMonqQWRp68vW4gXahUJ3NF9DLp3CAj4f3HXZdproVPE3A8X2HLlIIVGPuNr/VF3IMAWBCP8
SkGZYuhPkNvc+oTgr+ZQBoKGAkZdqSKhixWHDZQbV3rzwSTs9x6ytLpqxkzcS7CWm87qw9PoturV
L4oENk816I8YRf8OMuTwmPel3rcY38IyghPShInPwB7Xt3MMTfGFiDD1DP+AHxwnBnttPUnkny4i
8sErkD21yqyO3CrGfxF6XYH7uW1b+wWpwsfea+WWI1re6wpahjdV8bVTz+W5IgaJFimCXwGhobmt
MFfErcobuzXCNn/VQlEmtnOicDCLcUOh35yyXta3bdHR1PbetHfRPBzrDpGRsLrhMTWL4bFOZ/cL
T0du5xbSTCkhkfSINL7rCsQz8gRraCz1Q9yF1TPFB0+mVqV5cMeAd2hswpPVlcHZBV891JiUf4y9
0g9mw49oVIhPboXlczhB/6ijTtyTVNc+/VnUVIy0igJvJXzbajulcx4hT7r9TDhTnqttizoU7eYg
t1UtszvlQvrAD9ldp7Jqvtshf4wyhmfrKKXHPuC+1xIu2dffsZvUDzCb9d5FeXPEvl5dIXAfN1Of
5vGmxXCy3JKgkR9VC7+mwwuLHABjAhcMszsIT9nO9eP6ClCacQW2X+8ZidLLsZ7t0ESZbBqieoHO
Mzyi1Jkv8ePjVzFP2KsCO02kW/45wNL6KkSkxECjdq4xYB/AGbkW107JLQ3iYj1kGUtxIMj2XWQJ
btGJtK8jXIm24RDgp4gzAcpE/LA2ueq5r1mkXr2ceerE/BVCxmRgUFPFIfa0Zlh/Z1g6X5ZjrB/k
CCkBI8dskzc1Cv+s7N7g+EG2saGpxFE+74TBvW0jnmMKkXj7uUTzchredcPVz5lmBlPPPAnbrVCP
CtZ/A/j2nEegHSDPz6PR9qeYsfZ15H+YfWBitIqelESvsJDHuHVeTIlhPVhT/xhJ1uZKGvBD5UIM
IQ71BaXx8N7ZnroCB2JRTgAhU8yDcvEkBFCzGZwXln0ddKNz3TPhvi+TVj33jlu9GJ3NavUy8gxk
WL1YhaMvUjIMv0y+9rHCTn0aynKsXiPfa8t1QhrbKmiCbPN5cT5sAXRYrXGH02PZbaaEIcHo6/ZJ
tUZ2p6tO+Ksh4v6IToQn4paKtTuaCfQ9yaxoIp9l7xBt812RcsljwsgFPIWIjq9MUBitmppEHVei
1+xcGfkSelUgMvd5gJTcfU+a3n5ORFlk2Mxac0kIdzcb5dYyzbG/xNs5dE5jZPX2nZVpZJ32pB+E
r+HyuH2MXhY3u02NgmrHOiQrCQiMMrmiP9gRFXfVVwEQHCvsZBvZTWe2xi2+4XeG0xMwogp0s55z
OzdAgY43WVeIor6ETnhV4Me4MT1eIkjF8bGQ2UPr2GLb58j5elt/S/wCR7mhf8tiWRyNMsKPzY6P
8QxpqRS9Oleg+dvcwSuuJV+ZWVJbb6OkxUewDnf52IgTo7BgI3TjES7qRJtIMTi3Z1tfooodNNaX
4YnsyhOcxXqT5DWucCoI6yOuBjkc3AlXOxNfftzVh2pV5PlHpObOX2Fn5e371kYsa5d3uvSSrcTz
9SKNI3WJ2/e4c2Ne2DotxEWioWj0gR8dZyI6oQ0O5tEkSv1A1rheq87yt9WIG5ZanFWGUqR7hoN4
ExkFhSnZvoc+El9wVAl2ru21ZwibVr6V3PvvOLCN7tqpA9xbi5lnuIpg+x6kwozGFdgCVmFz7mHG
reH99sdoDAQGywEOSg4BWRsdtgCDZFRHTsSZxwHu74aYY24RIxMG49Z38FLESnRZi/tvD3LHYBWv
BH968Zf2Bv+h6aLEa5vAkyx7xpCx8vCndzWzqyEZ156r/A2wIBDfYFtUiFZ9S3Xm7+wevdRRsb+a
G80mgklQhokIQsawurTzVl0gz5y3lTTlUU6q3dA58Va1W0x861WJZQlKQeGclNtMD/NopesmRY/u
t+VhzDfWYFQn0bjzq8pN5yh1Md9jwFdFaxx0mSs5wRGve31Dmse8GULodhmuP2tX5gXLPaOHwxx/
Sxyofeu1Nmx7SML9KmrGYmUqH2orpvsGE+nVSOAi1oxW+tVz4V9hwDfu7FAPqx5j310d52Q6RsVt
zuBw3eInekwwwoP5PQybyIiCx9yPxD5PWPGuVcVHfyBWMhhD+7IiKYO8otG4K7CXvSKiVZ8Y5w3Y
3TlBbG9rtyne8eC9isPZOweIbl0GR5i1rkg/cjaFHWeXAMfiyBBmCTSOaczzObSeiajAvdZzsHFf
yTFvLxahsL9OgRXfVVEU+cb2SnfamKk5HOeagY8qjGZPQoLzPOZ9kmxmiL9nmzyR74VFrNGlgLMF
0ixKETnPwWCSwB6TK7si46KF3Ae9aufFzvCtSgWG9YTIUheo+hZoId+4NdYWWx+O/IUx5Tl6I7Tx
HsuviI+NNTRnJDuVvYZhjXcP+YXJAYV52K7TpHKuNalLhxl9zTepYPCvgf6z5dmAvy0lUppanEO5
mPFmaMszDHSHzVl1b34Sjgprm4W5b2YtB45iF/4o89zfKG2Edyrzlncgo0zwQFnCTeQs48sYWUcd
K+d6ThLjzkCuzOVCTt31mI75m8iEY1BQ5MUb253Ut0n1s0Kzy0MSM6czEbn16c/iC8NsuM1Ct2+E
ZKZwoImLpE4uwjxcTVrLLWWo+4WQc8qypWDEJnVg5AevKT9anluec0w3Dzh3QhqusOvsmhRCWKEk
sT+x03K4k2Fq3AHu9I+JtKJr1N7ZpnRcdRXNn98iqBGLL2OjsK6XTXku9EeXUpMkgUd5EtS1uGEb
LN8s5VbDxsBnhVN7YKuM2IhWRcPX0Uwr9wvl4TFOTJ6dqA2/XJtFo/dR4eoLc0i5/n4YN1jZw5Wg
2HpWCM8RqyzlL7bgz1435UfZcglLWMK9X0z6w9cq2U9zWGGPTq65SEbAfe3gwI1YxsqPGbyOP8HV
f9spiX/VQwAOSvolyL3sQD/3EA28qmoBDg6M4usTfi+L238LvFuj+b4lh4jyHmPtzcCDeWk16Bmz
eG523zm/a2jEz1QXWC7mn98Eiz3B1wmWPvKHhqqvGNUwae0OqIlboGk8lK89giKgUo3hSePgvIoD
7mwXQUbwoqrYpq1jHeaueonCkoWJge+ptQZ9QdhUjb8AWZgDZiMPIxX3b2aU4p/oJZG0yDkt1yfH
kDjKn7+sjykBnACrPRgJHo9DW7pftOJFI/44vjZ6Vh1HEQtMDKz4rAPJMzmnTgiVqtcUeI/AC4qg
/9wS/jo45Q7CX5M2CK5P4/6PxjfC7lzi790eCrTa1ppEPWx4IFWf59EY9g1Tiw1b87zVlsXBE/ZU
UCkSPUgky2tqDxlGNfZCwWaCAxeyelNJ7t36bqSIjKgB1QzGPKu6c4zfcGycf7EQCQ71AS9g3S5S
vl/4Jg5yE5XrsTlMNWea9hKVbusi0LtKI+1SUEA2AXEMH4PUwyHxmVIaQr76qXoay8jaJmS4bA1n
jMgaKKrLoZH288CA6TKZrezCNAvrRdpZPF0Cr5bDRRPH/jF0RbZB4TLvkokXmniB9BAFiXNtwnMH
Fi6oVxeKFQXkvCsnS1/YMdU8Q1gyV5YdRtq9cTdEjfvFcDz9UfgRKJosbdxmrJY91rVd6t6xyo89
esjj4kREI+3P9CU48uMFgDV3SYhCwU78WatP5Vzflnm97CnBUrZnFPRB4bSIORIXu+xMbZl4qavM
Ev457WtqUOKj1mSjDI8RXhsxhBuZvzQW3ksnAiW84VyHY8RNShIoXlOLi6ITZbG57pUV5sZhcdkj
d8WRndHaGy6olI9VaItV+4k2eu6cR8dsQSJDprzZcYnFDjcmZo2glAnY60CsCj5OgWm3b15OLBSn
MTV9Y8Yp+XxhzBVHZVBtJzZh5mcTpTySNxPuO0U+7bR5oPtmi/Xt9slMaTUlHsTr1jEgphWBgkzU
0Lj5sa2+6bRHcZZ0yR4VF+9TNrIi546GAo/m/rFL8hevoX9c5NbP/phbWDTDcKCp5N4F2egnp3nm
5nPoGHdNKq2j4OC4zXAe3IdZzKYHEpwfO8evXslarF5tTcYFGK4kHQdR1M7q/OaGTtQ/65qwwH6k
6XfzEvJHQS8zTcI64mtcvXQL/IBgAoFT0Q1YYc858Qg6H/udmKPi2LQQ6sifWxiuiXdbWE3/aIpe
bmUpq1cH35W9adNhKUH3vGnKmROgqyCZyBRAqcY08KrzEo832GY36cKSmYbf0RmFts2kucIFaTi0
Zl+iABD8R1g49feqnLgrxZyvWrrDlZMAkpcxZ2Kt8NukJOLImYLlCF1MmXeOhtaXF7L+OmrPRx8E
zNIqZF6RUM0p0V55drHuIJGzgGtoSgf1Rjk8Mm2lvR+hCPsLAoTfsLoqMvAh4jtBCMZy/vB5S+dt
4s/qOXPxBZk8hbs0yDPekNG1KAkDKkZAcGHzS0tjKZyXbz3ZASCWnyBCWlf58gysMT+K5VWdlv3d
zLKRdDmOKQePw93UFMwVUhIqtzhBgowszWsymTTw8WTXt2j9eDIVzshvn2exKiMEUWA9+iLD8BXA
uxnBdSyXW7WAElXu6Ys5ggKEH7N//lyGcgKCYXnX5mH65BZFIB5Wq+vbT8SntFg+hHvmRDKBnNQF
XXBeQqHGjwgaOgy7cx+6DlxI4AEjggDZ2TWdLYAjt34B8pjz6l2mAITGOP5oSBG7nHndyvWkI4qR
cQIL8yPQK1NN2R25briKUQAH9CmUZD3q3Jsav8hDzNh/Zo5s5sdp5opglTIJiWZewSpAbSZDF+Vo
lJmEevdGtQ1SlmAJcDduy4I3JpoK51pmrvOFgseEguMO7VOXQhFhD8vqr0RUAJQxLKu/R+S0bVuc
YB6wKQW3kU1+NBZwxSJ6MWMZw+z6RGoMn/Pcp9RocKBZyAKFBOypZ7Y4S/Dxn/jN5yE5ZWC3ZRUj
ZzKNd9Ocl3LZY2y/zguKpbo1s92fSzMBulQ20FBZiXCxkC3PeLFBGYPfePa7tv5aCTA00UZgav1S
K4+FFV8PNp3WOjI7NndDtm9VHlQvDMIhq5l1cB499tlqjLmFsVM33wmh44FkGaK1lvZp27qU513K
O72s5xpjzwWTqdqLvM1BJIPEo+bNGn6cQ1RfLOZK9/GCelOXLKcADdqL8FkS9ty3b30dVq+xCKNr
r1fARs2yfjKsdmh1ACNdLidc0K/P8tYPQEijrMzuinEARcLvfON6Qt5/ng2C2eSp96P42mPLB3cC
REWyRkJ4ZDgcFWPgk7dGGVJrqMNjw2QuKGzws4pK2KYdXsduKu4VgXs4svAgmSbnR52b5RnhU3l2
JEVssTwD3MZgE8OLUDu0yxTno2A3I0fyUY+UyQqL27NZ5fLeKEo2W/axr1Xrq2f8HMIT+IW7/oQE
hw7Q0pcqPEV4AREmRvnZspsovLXabBf5UJLraqI4wUZ7VSwWr51lgYJCxsP1xhyql1waANQjmLGV
hLQKHYWz5aJElYDLWw57Fs/nNjt53A2QI5Q9lR090dVrtRCIln6inUChGmu6aQBtHrAFmg8G7mx6
PbQDN9Nke4sH3iMcxTm13EHR41msNYNM8mkEL8Net0jIr3PqE5IeQMRlq7SQVmybzMqgcEkG027i
gHoZi+Ys4HwgjBp0em5Ap8vO05fMHMW9VXv9u1eG0x6roHxVUuBZjLlpQhS0kW8QsSg56nbOj1BB
aGIUvGt07y/D4HDXZs+wjohzeVWGjHvQIdcmNmisv1KVpPaqn/CYRgtZBdQtvZNcjYbJJotGc3hk
/kcFqWHsDD0PXGPCdZlJIPXPP36+mLpIOWIM0TffHaJ57rCwtY/l3E03k4RgSXhSsq/Gihc6oaqM
MN4npNZhZdvKmzG1d+DCKXemIxs9vZtwE+ntuSKtraWB/QSKvVa92JLOdFyqAD0xZt5A7+r3AAlc
8XgkyHg89L79jNVRvJmXSQykKLUlaY4PQ5rpnwiAqv4kd/1vVPmbUaWASUIj9O9Hlce317j6cU75
10/8LbYQAk6KxV9YmzOtXDhzf4sthIekwkKO8avJKo6s8O5NU9LUOPQ0dAb/5wmEWChgCIabEFrE
/25MCaODnu2HQSV+NrQffC1GatD5/qGIy0RYs25C98qJbeNITznVFxhfAUsYvtDOYnMMwdBC/U4P
n3+h1nCCb5iDv8fV7HyxvQxLMYLB711XYKXlGckFWB+OY7kk9mOlSheUE8PLoNoYZCN1d0YuI2gL
0TjWDyZdtbFCXpxbxUUWJC3uz0jbrjxi/9AdQlvdJcTGHItQQ8hje18XWkSbssjtDSwbcooTZpTb
NOhvM9gOzVL6hOfcUurc9rLba3eoT2RHj29Y7L3YRee/2ei2n7F09famomxqisxc207hHtnvXy3C
lhZb51jD5ZBNfDFrRp0mQbWIVX3jqkQSMZG1Pexi5mnYEuLaEQ2EzKheFMPOgdEAhTgZ02tEm/Jp
0NPZ7i21EfRaIIKxeadbcl66vi43Q2c+5cC9D5MzaWQjsD+UDCioSW4cTHLZraG4RYOB9ULfyKum
KFAfEESCjUKSnIuBCCKai+SSeOtXjlgHVneJwkW52QWm78E+r4zhG35x4VETYLfLSpG/Y+0OqTVF
ar6QqcmaaZvqEMjknVatAYpMpq+OoF6Fa4HirlZ+tK6L3H+Rss+2jpcueSzVU5EUT7XBR+NdPROX
Ow7PIbk9W8jfyAezxFs7yivKlcdQbSmnB0esrCQovnjzZLur0IzVcVmRD/XQujtfhHgK4DiZHTzZ
1xBDPa/j25NuDGg+kKuL/EGz8+P+ihhORHd2JrIbolXm63CkqYtnuz7HljQ4r83J4VMsijk8evZ2
mkPhZraVfGHKmp+dQulzrF3rEq+iFMg+HG/Ghszlsm3J7vNtdP0w/Lt1nxnqIyDSGRh4tMW+8NLx
zOiAesQp23MHgwbSoDtGb2B0xjpXyjnEoiNET/fKuxCoLqoVUWjmFSNNE+vxgGOsAZQHYnIH5ol+
2z/CROlHAD/CnDgea01SiUcYFHYnoPJ0ARmR9+mqKmRwMRTFlOIVR6e6HqDW74JxOic1X8qrXXUi
T6p9iBqC1lcDOsyPqp+BWf08oAHJ3HPjGG/uDIYOqr4IsKk8YGhhnQnnDHzOUpbCd98MnhisZ6uh
8fDLLZMbMnTjXY7J/bfBFfmOlGv3OxjlfJqnYgCpGmIX30QD1wzRjV9BsC0UTKHHgMcPdwQSBdG6
zEZ9wbADd2QfB9ST72ZYqBKVGW/x3p1vPMeutvOSV+a6U8mo0ZLHVmbNHTi+s/fpHR+d2KluoU6R
852GmUG+YAR6rCxcbYvAp0kOuCSXoGkT7n7QrqFl1qu5GfRWEEuNm2Sot8nozw9E/00rqgBkvKi+
N3GgeSSdHV7GJObeuMxHROg396iT3DvizQ9Nac3XY2/SL03Yrfa81oRQyumINel48Cl4btJCEmA+
ihZXfOXrL/ghqMuiHeS9xOv2JTFFjfYsC2mam/Ho6yQOj8hlPThiNYSviuDdCe/5wjO2ZlmNt5Fd
N2edqnTN5mletVi60teWZLEVicWmUAebyBpNgHpBHrnjXikbv2UGTPJYtIj9E9EW66lU1Fk85D1T
y3gTJure8BTZSVpa3Zc5iPU7hmyUSYanD+ARDD10XSBLEwSUwpiJSdJysr3X4+2ehGzkppy7iyTu
p4cyN+0dU/lo7cLAujSnEu/gio0oiChcwyzwnwk5ig9ajTCnpzzYNnanjQ2IpfvMIUhlGgTGu0ix
hIS4Ya21a/cfpEBUV7aTVHdtjVBPETIHS898jeaCkCKRM5erBiTIA4YfaxKw42fG8N25KfK7tqqY
DgduubaaRl3IhfY4l061GwGcbkyB4XWLX/dC/We8ZEdus8fzLMEcAXiNPFfsQwmoeY90OWwhq3zH
ohEBAXtmvhiAx+vGdYxzbNg1WLQzPikcw9c2Fil3rj8Gm86q3OeecLIdgKnazKRUHpnNTpcl4SRs
WBEuAhSHL1k+lMQm1MmVCMuSHLxKvI7F/2PvTJbjZrIs/UKFNDhmbGNEBMfgIErcwKgJ8wwHHHj6
/qA/u1oKskhT9rYWmWZVpiQCk+P6ved8J7I2jFMfQ6Ix18Y4GYE9ODUTJ6DR90kiFGyqmXgKP78j
M+iAVQ+tegtebYtIgBuMgMLfuMlwGussekJ7WaxTWXTgY0qoRHk3lSutAR+rR3Q7fCrqYwSx81ci
mR+wbmr4j/TLjlr5bp7lLXCixcOr5xeSC7a2efZwykCqwBi+4pVgLwqx89KZo/jge9pdNgG/UGNb
scc1F1hHGXlwUR3JfqXPtx2U3LXuhZdpVmd7ohnBBeupt6KrQ2YeoKYDLxSjlAKNftSTpsmmihhz
LyzQgLcs32M4vrDtrvcMeJyLeejcb8LN868tuJdrmkWnjnH8/exZj/pkddcZM9zLcWTI2CKC2nvS
BRJruwO0jVgebad4IQm+P8Spi6EmQ+s4yCkL5JyDWFaEFx6JUGTynETWHWqF6nZG4w+HarCHVZqe
RFQbX7SxHC/BEA8YmkQ4PAnGQkE+D/ZlUSfpkUTFXWWmDZpw/SZzrE8wYq2V7hX5NinNcMVmKH9g
KFzvZe81N7XXM+PvanOnN+EPL4tYAqM43nudX69G5kNBV+XzZQzjnZCMLIKozpDN7cBE1HPeMHOy
5582+S9xAfrUyFL3Pgv5Cb2Ax8Hvg6memlcDqyrobvEcduy5i8qKb5iLYsXAE6YcdYnewXrMm6w8
NqkJHVprh33Sxj49oyx8bkkV21tIEJ6VhlqX5q+/rQZjOJDWK0mS6J5HSB8rYs/FLkItm2EIRHcf
vzAJmOhCMiJwvXQ++v60crMoZ0p/4VaOZaywV9KhzJnQxp5erZl/54+p5pT3FFXZRdl4fOptgUif
3gaM5QqtxN53o/o6j6xd4Zj13sPidgUIgJgVZWv7OLWKnR4b0aXLlnDbGqkMojBd9ppj6tw2dq0O
JIuLnfIkeJY0pQ9hjc+dYK2tXJxw+5GMvpuaOekS/SOO8LPKHQwI9SK90KN92MwUKRldD0RDiJdX
ztRYG7ua1bcS+sKzQxsB4lr3UkQ+Uzkj+lnIotmlJMJX66nU2sPU6R4I3EwL2O4i23abDFClsLLy
qlYk6ppwKbbjUGCQ0awI0HBrbCwCdfikOfjrkd2ouyxLb6h7QTnrMK8MhwZgWPMFJa39OLMOrPkI
15sYeytNPE3/ycDGXvVTzoS6BxBWOWRliwQDB6VHu+3y7GSDl4MRQTTnRRhCNGpKIz2QdiCfab2C
3VFhuHVLWZNDCfgSEbfs1lGsdZuG8TDccuIPPjex3vo7IV2C2Gb95NK6M1bjFKXXYuzFN1W7ObJu
xYIwIE0ww8zYheVMU/DeU6FMww3wmrj6lshicCxC13O/eHAVgbxEVdveEkGvIL0/jNPAVav670rT
cH2VVMorunFiRp6WC7LQS5BSG9snEHEzxVG50WAe9TQbJvWjdjC+jD6/kBrB/sz/BnlPBHp7Moaa
/n6oUPgOHoPwjoa5HLzmqqn511XH2NLkzUMl05Ks4mlXme83GxkR0c6oq65WUa1KvF26uKoS5R0c
QxCEPrKZu3al8zDH7Mib1na+W3kNC3B25/oitP1xa4PmuWsL5Oipg8BeQzdz0ul4btAGTCgU41EG
Vo72hNWAdkRTGZvKooQxxm7xQSVZ4LQ5UbkoAC70skNgr7eUALZugo+P1cZ2pgKXkcbx9KyuHlUy
WE8dWcr4sZK6IC5VLJlUjHIBOI/pHeYhrNt5P30Z7fAmSpk2rXRIf/dq9KPNAIAiXPeI5q4mYqKR
AnbEQJLYDZ8Ux4UkIqjG2clXOF1CluUh7TB0rTrYI0dVpOlD5OX9l35perV+N1xP5RzdF/bc7bzl
YiPxT/cg6tl92agBroECkT1J9x7DnKz1A2k+zX0YFnq/SSr+qZx9mwjLtrzrI0DyUSOaTxCuxWdR
M94rK+IOMHxdWgY+LHIldGY+xkISKH0CGeSgX4Dhru+HWHXLvIZE1SupYusEjerFnVu6ZfWsaGhq
sT6vScjks5+A6sFkkJPnmeVT/pTqdfpIEGq4xxdM1tIkhbFnK9Q/Zq0cvw8agsGaZuBFV0T1hl9U
7tI25SXEcwos3entacXWg1qnwYe4CWN7/DpT9VHxa3TCYZFPtw3z1nhT+nly10Y+lVgzY7sYUoYm
HUSWLbpS/zDSJkUhNaeXdjwkhwI86XVus3NwlcPDpGtfc6+aH2Nk+wRECoeTMycWDd3OpidalIxZ
xDDqhAe58402kSeRyzrc90viZ7nUSSYowVU7W2R8oI06hkaWoBIxQEYm5C+UaShICBdA/riMFLLC
bi/RyeSrpCRxkhUs2oINGRncdEla0IzuR6+4EVnamdt8ctiMNYKvwGqoOgLeZex04IhpiczfNXJJ
x1vxi6QdVwV/cNCmp56RjnpgtsvUdgUMrXb6W6l3WGq3UjLzr1e+2arxgkvSet6uihrGKmYnKiCO
/0Wjt4utXlPXc6T2oeY2D3leqE+/tX9u/2me/M4ROB/qo/rGD24zjqYqo7uzwDp+H+rXBGxADRXj
NY1Oe6P5sHGEMXBHELV53iaMno3C3A+pcTQzeweZcmfHYuu54RUqki3JrFtOde/P6Sajt/f+j0P7
/ke/59dvw2MsLALgkKafCdMLMTSlHkKQr+v22q2pFcOAeeHfH2RJFkSPznzePb8AeCoUm95hvE4M
fDf8x9HyXelW/wgS/rcl+VFLciFV/HZHXmc+vSTljz9akv/8L/7dknScf6E34CUyCSf1CHjkIfi/
1gmalR58Fx+1AiAM9/9ZJyz3XxbGekz2vv5vK9x/9yTNf9FHBF8O4ZahtwFY4/+HU44MxqT5uUBI
QCo4Z0/ohEvPZNs4ByTDTP7Wnq6oAX+7Gm+8oWcvAd4TZvVgAgQYYFYkcXYI3OLEphlMxYbQJAAc
+CH7Jc/hkv53G/g/OMryK37T9rShr8hMXvTr5XOnPVfqR/+R6+OjEzlbadykssCxcgh8sa5+AjXT
zF/fPws6XMtf+a1HvDC18SySxmXwZODyP7tcS/RHGg2gpm2tbL9BJ9RHmBFMmd1FnW+DRLsz9SI8
6jmGBpMhPHMNU22dVIn9pIZxn9TEARvxbAo+pF26aXv3ZNjsrzbxoNhWEci0Q7yqb8xeEZ8ISuMe
6i1+Y7eQ6cOUeWqFUjC9YAbrrr2qfi48iG0eCtG8EkOA12YNQyRGYeELZ5NpbnxFU25aZY2sVk4C
N89pZXqICTK+0L3Z+aIVLlOc2J7iK1KOnYs8yqf1rDOXijV7uCDpU6pVtogWZzzQl9Iv5kd85jm0
1pjqx22+OTiAj2FSUG5pDXYzdy72ltFdWpnRP6pysk5jKMVek26+rWgsH6yC+MZcCmtH56HhY1CL
K0/PEHSZlqLJroY70+35I5nXX7qEqW8rRmZwj6ZOXIUh1CFowdE6qmR8CtNh/Ob3xXQaGEp2aycE
X+kOKcdL5h8jeRmfyfRq0w39g/kRipltEsMsfrTtMj23O6v/qaH5jtcqzftPdIBp9Smnt07DoPOH
lguMMPuqmtDIrIq+qNfOZDubog77y9wJzX6VLJu9EFl0veb3ZVATEWHIPNWAk1o/+k6z2AL08ns6
q0drNn74pW9/UQbUMPRDyec+U+wzUJQsMZyN2Jej9QNNW+uvYoyYQdroim5bzU2wUbt8kjp/r1D8
jlS52bHw7e5TQjj1mgLUvSg8GV/VxRhuTfZu6LTH+DTmbGQihtYbv61bNkueDr/JAKZtkza29qn5
gXhPOlRlZLlHe7KMANAfBzBmZ900ab8fC49Ubjsd7mGiyPu+DvnHVK88GF5CHkyEH5GCMDuiMbTI
hazkdvB968bzuZw0dtEMFW1tbAzWzut+pFF5SA2ngDRBybcCtifCtWxDcWfJMDpNUUJYXSkzhUAV
PRacEZThUaSTld6GX0MXuxtPiRZeG6NfhWu0O65cWaKUNEZD6wZehbGZoonEa0rVI4FMzWWjueJO
IGY4OH7t3Iaaqe0RDZi3riiiy9GyKZOb+QRoEkassgc9kHHjGOSU9Sh9pCIvNaNp+bVXSyBUPVb9
ytSktq/wIfy00sz7qUVw9DsQsxetK/yvMXLHLYo8tFQLgnGrdb1PqoC/XI9Qz5yNmNV3AsO5kt2g
coiutY4yQUxB4fnGZR5F1oOusnkbTh5MIswWYu+hltjbbNc/e0Y4PJeQpE56gfwEmWPubCypqM7p
hMEGhmn2TWRdf2zYfV9LU+ElZypxVcrIv4HTYD7kPg6uVUf5jIBG2BejEU235oBMJqpb7zZN2vKF
2L/x1E6gh1Qa99eKtuSlUAynO6DwF1mNE1dg912TLeXc1xPQ336e5gCepDdA7sWlvGrEsnjlRtif
2ll3UYzoWGpXJS7zDTq+ajeEo06AjNOjPMqr+L5ph/S7jUwlEAOLEL3/bs+jYW+U49u7eqq7PZEv
UbHp6oRAMGZ1W6lbzUU+OjMoyKqJH2YosNGKNhN/0w5jZ5P6xNcxF5+P/NrowQChcJwQ113YqTGt
cxu72hp/G1sOu0j9AwJLWlhp6mBSikB+MbLb9Y6qtrUeafs2zpKCE2DLt/bgXe2oEvqtPrXtQWv1
nNNokO2EoD22LhjPFjZr7q8HeBEMjWiToD/w1C1sz+br2PSkJVZDhtTW8ujdMO3qWQWe2VBgAhhc
N+iNdPjh6iU+7ghiO/K4cj9WCeQaT0trUq8r8bV3S6TCuZ+EPztfgknp1Hjj41M//vrnRolyp4gt
Oi8KsSGDd3e8GedU3XT4XLaDlwEh4hmeubo9qkP43S1QDg6Z0EqxVg5C97WciCdemXm/RDD23ROD
zW4z2DH/1GpNbfsLj4RmKCVaOjLurFKFX1Irrj4NSUHa1QKBsu053CYzsqAUnQHyFx3+lJLZ0ank
C7LQ/uC5ZEGvIkn3wgszJCvIbFg82+Ha73Uu3y/WTyv85Ir84eFKaOx5CbWqVFBp/kSmUI0GrzVM
kpx1xPVHtt6wPui09XKD3nYOgAzwg3WFwJXuiHMvVKd/7rthPiVWx62rFwCPXXtASMZFJT7XksOS
4oUgZEa1K1o50CYDy1MnzjgiqeTWezj9LysXzo3Mzfi7L/jXWZ469wVd84tQQISOHJoERoNQk7df
8/ZUo+3BrMnEGP3E35fAwe4XuMoW1jJWqr4v91DTIf4sH7vOFx0eK9RcI14t5FHgOyq/M1dxSMK1
2U7WiyiafFvWPOBOCGJt5oleu7rVbwtLL3+kfMNRm+vdQ5c58ycepOgWIHh006fSvy8XA4ljdT4N
z7rE+m06n3sK0n4l6QXTIi2jad3RvtsboYZVkxTR06zpw4+hDLXHAoz3eu57Qh49zfn3fcp6hXtc
58cqfPI73arFtZ3kwA7CjEWGFtKRAdKi2FXJl1KCPverQe00XdpPpINaT0OrWU+pXU/XfKmcXdzE
2maizbzRaisO3BCzzBxp7V1F03drtAR1aZmprn9d9d7GiYC8yEOypu/0sqz48HXpBd10sWoqMCql
BCgBzFbfKbuiA9KQGVH6dMWLqTe3NUq9tWp1i5fY9aejNKb8JvREdBBFPJGyvTzLsyfmk69ZEBrY
b1zMXqKusb6F2yJ3cdtY/dBgqC+zGx1Zz8GZlPPZD8Nh34dIO5Ex8jHU0c59GucGXU2Hp1E03ZI7
7Jt0B6csZgkU4i7Wkq9tNgEji5vpgDKqvCG6cab1Y0tGrF09fdJVZduME8Z0OxOpt3MFnrjcZ24v
MzcFoRBrO2ka2dEi4vkiHWFCCQDqWwIr1E3jdny6XQSCe7epNBIi5sLNNgYTfVw9yBa3fJuGA2B9
0otCq6uvxp52JbkVZfUgK1XuIGLn1ECl212g2OxvmgjdWCuxTURIza+mUdTHJnTGHelINCvpsGsP
3S/uJEMFKmYLcVk+sGzo0YKVoosB16NL7BSGBx3Bpl4wWZCQP+mSx6moca2ZfiK+6hFONqtoug32
H/hHvmdADklA+mlWFx5jNIjbBKguM9pxPrWZ6x6d0Zq2Xj+1DCBpdtL8GWqyOXwHbjhREax0ZWfO
J91RvPOaif15HfJ/PFiMj/qVH8bDpSRQZA0x37pNTVFikJqbMCDS0donujkfUi9kEkyjYjmjGzdW
cDJ8cI9gv2BPyaS4J/u03VZeSoZBDbu8tyu0GgQ7Gs9TOXlMf8rm3hyWplGWaBdRONzKeiJv16IZ
TrroD6/p3Z2wiDyUuVjl6RRechr4fXS8Gmixu3YHKHLcVkhZ92GYDCsy6voLOl6tXOeNTgi1JKu8
npmS9fF0i2OuWtPML765pfatm+0bReDrzlBYvqjbmgMGRmOFO/phJCFp3XpaBJK6YXQDmELoTB0i
MpN2fuZ9xn/RrvvUrBj4d3hEvJEs98xs+43u9dqhtGsLgkTN+ZY1YlDYI/S4iYe/UjXdnjKOAPqR
KuEkOYO2yhzknlZe/BzJwQ4yJXCdTZIuKPPM6r4GygrWKdIb1MJGTHKJU9/CgKk/k69RrviqF186
rZbf6sF17l3RWmqTewjY5TDNTKj8DE5VLAMtpguMmr+xbglsnG9RoLf3GCWz7VBIFyGCgsPvzI6z
hUcTrkOMA3vSD9Pd0GRsyfU8OUapIHRW9FAVEUNf0KTDkwIZ2283Y8WQut55UmXZRVd+pbwXX2Cx
elfCl2RWtAYT/aFJCZ4lAXm8DWcw3/0UL0EZcbfrPcmrWDCjRmmoxQDoW+7iRoX2Vyu2GkR98Tzd
WKJPT6VN6oJMpvaL01JfofuOjevJ83v4K7F7pDFaPmEx08MVnG/zk758IR1R1GhWvBhvWSkv4sSz
ruKi65/KHsooPtLxmNvRcMGILPuGxRWpYCy4uSRgh7eDWxffi84l+cERFqFxaWXwitTuUWSGdQls
iBYrCmCAzUNpsdftLLmd8BE/mqVLPkZoi2yVDEN8XWnTj2xwvc9G5WIS92cPJgSKaCRE6TodiHun
xpv5FEJVlCupKSSupGNepGmeBmmNM7DGT8Lt5Wt7nNhV4NA2cSgKnGmkMm+6pHjQ8uSzIsGFyR1z
EBo3+Jh8zL6ZqJ9aMzU3mZPTHtctt5Ebm8oY05ZTPFRZUV32c24c2jaklALKNoWRubay2pM00jvs
8wHbJUf7MfX0ildjax+EdLxPpHvC0qmlt2cXM+LuSMLH3NR6Ej/d/JZSMX3BLlA9pg3y6VrWyt3X
mj0JAjGaJNsPlU2LGrc6A0KtL08WHdQSKEKinrPWoX8q2zE9Dob8EY0eiSq0dy6V75UXJpXtt7LW
nTXQh25Dyt31XA24MTuyNPZ9hiVy5FZd4iwfUQA3dX9tGV50TVApankrTzvUMnZzRXBkuO4wSdzx
/n/vSz1eSb5p4ABcJu5m2DPLrDp5m+HpIisgjz8BmjD5cJHWidU6PDHPrb6aGvLNtBufrUndzxKq
28510FZo5SgIFZ1Z2WvNhG8j83tYG3AV4rhp72ydVMt1SHIyEUn6bh6WRByeeGCFlbWPY8e9RIzO
ZIj5AmGnhc/eNDWir/bEuABlBhmgphbtvEi5D2x1+J5EfvG8jEHIMvafLMUkWa8ZUvBXjE2jmv7e
SizsK157M1T99DWaQ5RHi2OE6zalVz4BUnvUQFwx2Ap7IPQMyTSfi2KG7pM7xNZDQv7ILpUJL2zr
x6uxpKaaYsff2eQO92Zs3LIH+cSCnN2oenaOTYN+uB97Z1vnZfhS+dlMXvLoBRjD02tHhTPmRKQr
K4P5R6A6u8HlM5Z35dxFVLjaCctqf4DEUZzCRHNuXQYSG4fEpmvEK+ZPETELr9IRH5NMmFSgw7gp
bRVf5naGVLFOfaQr0xxq8kuKdCXEuLovWG63AxIodLRKP8ERcAJyiOS66rNqPw1mft+z4qIaRl3n
Y3jdt7kk3XbGu+nqztFczI792D6DiXaDlBk+KnkgUSykWsAwZriklHOPJIBG113UZNS/VflT9rC8
iGqqv5pNiojcQxLIFqCJs6+VnqY6EjIZXngAGDZ0S+Cp4Hd4kIamJtKdUX4Qwd0yhavKhomg2aJO
2TWlmtmaxa1/XU5t/lAWOPZBFvj7OOmiTU0L68Exuh9KoVHUZ0qVtjHboz4TYWaza7BzA2OEbbNJ
aoYJjF+WHorEF/gNRaAZRnrk/behSzqfioja2AqrKKAqzDe0O751MH83lT4t8kS+r9OIQFk5Ly5b
EJXOl6RFnaihYGq4tIk06Ylv5GuMF1Zlm1unAcGnZ2V7E4UiGLCV/4wJRru1dc04dcr/2ShL+xTx
6j3CHwUeZXcVOkG/VYvRT5DWjORnT2qR3BoJykqm3DjUSzoA7zdCX3dBjV+zDCITAVy+io5zVG4w
lvHaYLTo3w0azbikrngmmz378eLv5jT0XJejEX8G0paW1DlAyEUWSp3ktsFURfZK7/ivpCB5Lo/q
fPP+ib1qIi8jSoMoXs82UBufxxzonYMCQQlOLPaiB5Wid8LRIq50IGT/iMj/R+/tmdr411khDl4A
QhgxX9ldGT/rE5MxEj7aUl5meb+MsVNKTh7eVYPlZl8xsP8AjfTW+ZFCCiYSpL3xyrZqJ6EwiDjr
ginjKjKU5StNaDrJT/zX+5fynI+03DVeaM9FXwpy7ZzClLH4zzV5RkExwcBc5SExwFrjpfiY6Wjm
tD9u60nQQczn+EriDPzg+Esn/s9OPcc3AYT6aMbBW5116qfIqmOS27rAK4CrU3TRyGjGx/dP8tyz
vJwkJmAc7gvgirHAn3MNJfhc9PB6g76ndeuOMVVE5JrhdW5ADZwnA6ElyVrbiiykfyZ+f/X8mAYs
xgVKj/PmLL/Fty0lIsMk03PMpm1t2n1EX4VGsKvpOUjCiApsgiG0ff+M33r1yTyhNufOGs7iB/h9
kmN22NcXDBxIRLi0aL0fHaCfQeTw1Pouz+/7h3vrgTVZY3SLsNTFcP3n4aK20QVWMQ7X9fZDYzR7
Nv9q24Su/sEqI14FgCz3En+sxQ6chUY/v6Dz/O97ifOcTLVfz+YUyu+q59nUulxc0VLW94436y/Q
J2gmIef9Dx5a0/eYR1smRu5XL41r9vMY6S1p4ZF1smVFNz9iif37i8otXMZXOoPPX0Ou36ZxFtBc
aRUsPb9WgSFdVIv+pJBgpfUH9++tt9DC0+39ioNFVvTn/cuULIcJHE2AyQH56lg9E4zw/P7pfHSM
5ZH97XQSmJHwNHhGhNFfzShbLa/4CJTw1sPB8wfRnkfRJqfqz2P4fuqNrdG3QU3tekUylXE0qpJB
2TAmn2ONFaYpB/0mAt4B7TLSD8BHP1rRXr962FNsRii8fz6ti7MVzSLg0SSWqQkigd2yr3oSWEXW
XOak4R1wfZSbv72uHM8ldJs6yhDu+bvXLDb9hVwTFCUqEsuZTm4s3A9KidcvuMkMneQVWruG+YpA
4UeiRwSYN1CZyBztajTJVT0gXmSW8f7pvHEkTmIhIzjCNl8F/KAaTeZp8irChbySoqW7MCf3oW7T
T+8f543bRGoYshLuFSvXL5vRb48j0uWMxDm3wr6rAwx90TzyezOoWPD03z+S8fobC9z7t0OdURPo
UTlhQSJoILHYojCyosVw3Pc4uQdkv0M5P0429ZjN/AOKlUV3X2+b8AtxM9oWKh2sI6a/e6OjjVag
YSsYHM3Z0YarcOxNhQkKqOBVmLMPRF8PLjZiWsS+qt/mBsTeozuATx8rSQcbygtgPjqOq9FJ5g9O
9BymTrHEF5y5HlYw4CD2+ccuz2fN9EkoC8gE75/8otSvESneIZpKXopZuke5QHTanGwClUU7gvvo
mSisTE4BG4LJrGjqbG3IxwLd+bp3MBJUxR34G+JYaCwVVdZg5h3pNyamuwrb1DQW7vawagfDPWqp
JtfKqqyA2TY2yt4zQPNk6YYWnnuZWWgZUnTXa8V6vfGjcT27kdpYlCs+V8vQ2DeC+vvqhuSYvP8E
vPGsEUQsUHDwzaLkX4rM3561sBgaqo+J65Jq3eUAhfnAXVdBhMIOX05ojsH7B3xd8GB8gC1iWz4E
aPiXfx6wqXBeolrHK+X11oF+KyEkUdtfokTu96GHGyGm9fpgJX508f6R33h9qeYwQxlocV7vOdpo
GrRYOmVAm2v6PDijeG6Y9zzYwkl/vH+oN04SgQerEb0O/nNeOjIXZb85yTIohpapyCAY4jEJ6jZa
WrYHhxgYb90xYJ9Wo0HT/v2Dv3Ge1FUmujSbnQE6kz+vMPJwSdupLAM85ISZjiDlVYTUI53avy4D
gG/zPrkojFwAscvD9dvDQw+oi8DqLwmA3tM04R03PCV5i0zzrx9Tyg0EUwij2H28Yn3XizslGmSO
rgB4ClmjBNalN+NoOzsaT9//9gJaOl5q6hsLxqd9/tmKkrwuLSAqAbIaM9DqqayYITLT6XIz6z64
hq9fQA5GdBilAYRd4xygBFlAxI4sODPNeohN7amZve+pMh+i0fmgBlne5T83NByKbanDqbHm22ev
HqSCBPk8QgxIOVuTXqlfEX/j5sOMrnc40qb8qBp9+4gw5JGxLS/d+ecFn7ZHCGMWNGIgULZ+qSYs
6YuLCHEq0V7SuPz7W0fhbf6qOjji2RNpw0N1+tDNAk3KI2L9gAC9m8TRPzjM64LRQpbK1tD0XKqP
84bC4OkqSfjTwaAZGp6w0jrUii/i+yfzehXhKEKn2PAMiBrnAZtKM1SZpiILWpOOFp2edZ7Kn27p
nIBcMVAn+Micqg9WyV+xIudPybJwuDaeaFbLs+UjLObeZ9uXBb5NyscIC5lvXY15X/lM6eeSIXY3
LbkxWgUQaY1uumbspbv7XjXRIWeOvIP48jBPdnPnyyyDGwmF8FdZgPDevkAW5zz6xugEBF3YH/z6
N2+M5y+bHwGX+vzGIEmIcyYbeUB3utymE1FdmqLP+f6Neb3CcmPQVdJS8o0Fiv3nuldAWXHKqMoD
OAtEJ1dDoMMh9ty/zsxEmoo9ndqWdQgW0tmtIFvGLOumZCFStYmQJYwPytHV7v2zeWsFwklPG85j
U861+/Ns5lQ3FEGZGeIhsIODy2dK2eSWQA78OqTW31fR7BmRifLJwEkK2fvPw3l94gwIrjL2juH3
5dq1iXMq2vDp/bN66+VBcO8Qy0j/hvTDPw8DDKLENcHLkye2d5stGEoR2t8ZtlS7NrK9b2Nep9i+
ne6DT9Vbax6KWIu62n9j00PrVI9NUGhBFBmkq2svc0oiUvqpTud7lusPjvbWA8+2h5hIi53lqyYZ
kEYkpDXBrnDJsj3obPc0GulHeLVfuanniwIXkSwti/hL5Et/Xk1fGkrCY8wCT476J9z31U5DcbwK
SVvKmc2542MqvApkUD/cNFOZXdu5a+5jD03nPNXk0kUp3v0GZ2A+eugxJPScD76k4s0rD2BieTNN
Ei/PbnmL6comXpqvjbIYE/TNi+gXy5jpdYfE9Z6kojvh1jFDjJKon2wcCNqB1BOj6Jiduj/WI25K
ukg+ljQN80PMebz/VL7xrjHTpgR1XZPm4vkHMccKnBIpWAWArL7Xs+h3eo2YMszRr0wv7x/rjcsh
fmmM7aVRS9X95z0zxEQyo9dT2ofiu07DYVPY+ks35WXg+mW6pVXef1BhvPHSCcHEjoqGL9artv7Q
5pNqiXkMsI99jpNIWxuodphjtPPKBC792LRjs0GNMQR/f65CLMG7VDavyRuW5iM39LoqYK923TgY
nnB0nejGR9BIo0+TZ0cfPG1v3UlKNtoAhmD3e55vybsy9p1FZpWmR816EgOqhNLsT2PjF0HhsJF+
/wzf+OZwgtRQJh82isWzN7AIW+CBOMQDNRBNmFuA3Mj+azYmitj/5FDkAYApo2D0zj+itWslfVGy
RRN+Vd7aeYPJyu2di0QK8cHy9dYzSvwAj6fFsvKq/T0giSthTrBXKeSDjKsfto2NCA7UKomakyfL
/q83RyxgmC4MG5oJzZWzr49QzNqMbi6DeQl5093xrsXFWtMH+OBAbyzMtNR1gjHoPGPjWO7nb3uj
eh5RgIVsAcE+PEWKaMS5efjgkTD5G2er8h/HOHsmcHNlqQXIIkDQL1ZWksCvsDv7zpBOuCKtF4pH
pOMAG9t6A1k7eqzG1kUsxKxWeljTRyG1bVsSplNBfttqphDb0ZvyIDH79khsbXwy/Eity4kcvrDW
y33RIc5idzutkcGGh9iGzDfrSt3aokWrmzK+v5t9gvb0UgDcqoquBTrShD4bKBXdpLjid4hPCV3M
kvYmVm68F203kVaIRHMw4+JqwDgdwF9/SKqsW3OFF4A/fdMVOOY6QJxIFMQ419tQxjZi4WwkZcEk
8zDBR/3+5X3r2eQr7gqeE5M5xdn6ScIlERUOzyYy4ZdG9S+Y/m8sU9uZRbUNtfHfUKj/cR7z1htO
zU2xR/uegdDZ8ex4KhsTfkLQN/HSc7oejeww9uUHxevrlp9Fr5TBFr1M2nT+2WEslcWY+vySzIns
VBN7iGbQ+9ZkjwyhyfHQ1tI2nqO2/GDLZL59XLq0XFE21+cFmV8XTVGPNj2Rapo/x0rHJdRa2gmj
i55v0cywx2nsItz22dBs8hKRoCZLFvIGm7yNyt9OR+1g6sSFit4q1yHCUB64es+8kwm2n361BaD5
USEFBEMdbbDAOvRe3HkTifDeyKxu7c12s8r6FDJ5P9fRNuX3ADWrf+D5ELepl8/7Wo3NDkcX//9i
hq3Y9enW1VzjUwO4/oNb8dYdd2BZEfS5JOiI5ZL9tkYkemcXZTaUgd6/TEwKV4Qw7jNB1NT7T/Jb
a9FvxzkvjIZ6ICPQH8vAs3N9DbRTros43r5/kLc+iA4MbeYKzNscb/kRv52M3pDI3FhtGTB0Il0Q
MC2b8acqi9HUd9MHprM3D0a/kj2Lj7vtfBPhtCxGZc67osVOwU503g9WvUMBipa6Tz64fG8tBLDD
lixrLHuvit98mkwnRUUVtGl7MjoXtGg4PVV5+6NP0CzEzgdXUrz1XCwzbzawSAjc8znN3JFTsRCU
glTlMS4vQxz/D3tn0hy3sWXhv9LReygwJ7DoDYCaySJZnLlBSBSFeUzMv74/6Mndtuy22vsX4ZAd
YZFVhQIyb957znecBeyNTi8+qAwl3pt10/nk7hqXRA2hxESYGqIqKa+dyCHYrTLnRyiDPFGwEc3l
F9fjL98eCyJtJPq3jK//+E2PU0jqRkyZMzb1h+FGT7E+3OcGOpK/v6P+8nUExFcqSvIZfm4VSyzK
cY0eb89JtKab030uZwV0ct/+YiP9q7KV5hSiDXX9Q/z0HBqji4MD7eW+wzMSSySuY3nXVtYRvNdN
XjUPRe7+olHxVzfw717y56N9upg5Gj212CvjtIv66gNyOuJ2+9hWvzIQG391/3IiZUhG+chZ+Kdz
ESZxEw++KFhm9Pmti+tvsHptfwCC69O+jXylJtKpYEXeJM3qNVC0VZnZIvpz4bSaNFWew8aR+17H
sYCrDZ9R3LX30QKJzoH+7xehdLaTGJ0nx2LV9OxSIphS5ETmwdrarPRv6gjgScCkBtP0loJ0QIoD
ip2SL3GG0StmI9n0xazf14iu2ex16xd3019dBXd16tLi4L79eQBLPJGUJf6E/VIvh6VbNK9TzWer
tk70TJ+7ZB5/8YJ/9RWvziyEMoJm68+XvYZ/NzcUQ/ukcRV0cT1w04XTb2CQVBPCjECT/vcPzHft
xE8FIYoZAIg6jwvHzJ++6UiZofA4ebG3i8X1wV7A/I6h/5bGbJ3iKs+fap2Y2NREOfndLuDEXf5U
9CQ9dkj6dso4olz/+zf1F9edYmO1QLsYA/905CUb0yHu0cj3GdGVm7idbaBOlI1zWhEr1ZIygS7y
y9+/5p9o8I5jokqg67Ou2uJPZ99ospY6HHii5RIiZSUjYYsg1djKkDgzV9iEe9sWykkr37hRG0PP
khnOC1ML/v6NGH+xhq2+cOQYGsccYt7+uFaqSCPsoksKfMupwWhk9TUkRr7coa0urRNXRhwAIVsn
LFaAYXKayJpSMEeFHTTcjsaobuc5VF9ik8KbcGf1hbK4hI7BLYVjCnDx5IJ36+OPGTE2S/awMe00
3qAVNoERl90eRLfYTHEvAic6kdxh3EOgnG54bDGhzTwIz7HTu8dcFa/qSnL6+wvwV5+fCRgedLFO
6H9uHNFuA6DVGXz+PJvuY2Rpe2hJyXOiKfH2n78Uwmu0BrjR2TZ+KkAYOjVNsW5LbmXEQd04q5tv
qrOjG+fR89+/1vfv7ecnbe3+Gpxe2QZ/Pv6Xip2Db084HACkhVjOwBiz1wLgEIrQEJQi105apYa3
3QQfQteV6A5EvuubRl7vCGNr/1VK/hvf8Ct8g04T63ff3Z/wDbuPqo0SWmcfZZd08+Hrf/2n9q+f
+QFwcNRPa4awa4p14IfMiOrgB8DBsT7ZqsuoTKx37lr//W/4JTf6D4qsoX4yVk0IA1CHm9zR/wmw
wVHXYuP3d5a7Ji3zy5j70Dew7PWJ+l0d7aIKgu/o5HvDiV5HIie8Do/mhiPjC3fdfTso+1Ltmxen
0F7QBmtbbCasAsOxg7O/WZRGPxhjMR8kNhOvhG14YAqT79pZrQOBq8BHhd9+m8PBxucgnKBypHql
RHn9Rt6yelF0cEyLgtjYyMfFr50k2YZKSQxXJC4orZ3bcUmI4u0KUlIIquqYynrG2CB/QNkczKOJ
ELpr/WYobmbJLl534G7SfDq0aB/uLBlaQSVG4Wvz2D+sRhofqhSthAS6k6lod+NiWDvZRc+2CUqR
iiPfiSKPrzs10ciM4z2pKkhNzZbtxlLs5tYxBLi5/KmfZg+fMi6fxrb2hRg+V73GQMMgR6c16+lL
QnjyKRuphw0XoFKdN/bOkiMaG7MVu7GcJSSznOaaYXztGMFuzV4PA+bLyFtF/1kf5tFXuuGYulmx
JZUXwPgCjZwECbg8ghZHLMoLhrJtl8/bpVJuwjnNN73STPvacEdE7pV2cWs9f+kGq34mBmxbuOMd
XeDikqEjuMKU22JBd0SW+VBcr1uEYONGd4YVJtZkL7BIE+ImANkbUoFNxzo+Eo85tPeNoXDE5eB/
IvJjQcZdWC3zNbu5CuM6ObdVPr6ELmh617Ldp6kw8DgxUscJUxHOEA9usZHQjw5Nnzt3YhyBIjLr
Bgam453qDKd+FUnKwSdFsPNUZuxcVo7LSMVZf4ZLpApE7jkJF5Fat4BU9TVxZTXtJ67ew4boG9hW
el0CPQtD7BSVCiZPWXqyYJxSNF6SE9jlaVWRnNWOsPqZLuhWhyD3JvRBsXEs4euy9CR8SvW8ugfd
W2wApFf3Gu7ls4Gz+mSO8PPps6VvdR1ivHU1kUSIAxZtW6So6zoVHPtsDcm570AEokQyp41MJN/f
WCCXJCKIBAKwreSzOObnRjWwQSez+qXthXFQDKNP/Uii34vair8Da+OWC6j4wzQngPlVVXugoAft
3PErhd7PfaDie73VkRM8WWSmZXtLDnz4BrDAReQq77GoVEB0dl+dZGXZcOsgQW5qJ+cXat0UN5u8
TcrNjIUJvmUB7Z7nb5fYTNa8aSJYi1xDaXtireFqrUzOcPTk16RZhp3WG/UHwYPTbdhXNaYU3lka
pkSwDb3GryeSRNxFC+jKxGotoE5h7NyZE/cgdqHiW47Z+1haZf8gUxOnq732R0F/zAFb+XyZe6t7
hMDEX8zDVD9YA4tIgBd/xn4lhx04qfTt+51GADqvhn0GB442M/1NQKBtOPJVNyNkXwxhUdr71tLk
T6Y76s9jqSTVpitMcdeSrHeosnC6aBOsr7Yl2FuPemGy5fKlks5UQnpDfeXpIR65fCy6r9AXknOp
VvYN56H51CBWv6ywzMvYKMUm5o7MPPyU4RuaJ6DY+HzpRIYTv2hweEXB4ApMb6zcY8scdoudVvdN
RHR2Rbz25vu3VYxFdZ8A8EPAk4W0p+nWcIqCn3I1C9O6oqo2Q48aHJcSFMrE68c58kUOc3hZ+CNx
nFfaXrOvNwgVZbqcZRmfB1Lqe0U+DA3sr8Gq3srE8SKiwHzXuda7/kYdo9t4WKEnXbwv0vabNbon
16hQcVJUlLq4QInZAtTcdfbyFLXSDix1cq7gc7DQhdYmk1gE67nyHX2lZrOPQdc2qn6nwSK+4Od5
xISqne2BNTzTHKxAojZ8DWWDnxTzOZncYJzSAEnREf9deKsB/rrRJtDPThVhFWaoF+/sKks9xx3M
zVxnhSdqMDdQyGu/c7ImDpRW+1rSTh4a/QOxa3VqSH04pYRWbEq90A6Gbr23WrcvHesOfUKOnbM3
bjC9h68Qhl6k4pBhCbxsKWWxzYEzcGqENqsURAmmRBgQzNASBVTbdnXf45rA3pguXyHj+ERkrlFt
WCLrbsKv3tdHV2Q7I+1iH6gAXzBRRFtYe6GXjnNGDof2aM/g3ISLMHaai4PKEJahXUPgk9OTGFOC
Ilbd/lhHS71Vquq1UWE4TmWlXs2ZKo4tN/4uRe4dWPTOVez1vlIge9HmbyDjLnXiiI9EF8neHBv1
TdhKFWhZ9tBpMv08z4qx4VmnfW80jk8Oj/RC6XZH0w3xkwzLwnrA3BWRHhQgz0J/5i9VoLvhfVPI
r/GMZl8tnfk8xS0GLoPsiI5ICF2dcXm3/WYZyD2uNPvMoCW747ZqidYNtVtjmc3NqPdl5Rc9Zgti
QerAlMrAWVWvP6SlZ5uFqNgZtaMHGP5zn0NSpDHgBqk2vKghRxS1Yrd39cbaKXb/rprqaxPDHZ+b
8BEj9+xh3SfxyRgzRg6Wct2a1mMIm863eQxJrC+jF3Rq0i+lwZhQda5Gp482FAnQ5rFWXYSVaI9w
N9YaAvKVL017ZtIbjtBJ9dCZ8Lilj6mAT2dKs/iQoUg/urbNj24LprGMZBhUgzJs2dPHbSb52YgJ
Nacg9SzCtLpjTDUFUdxQWQFM8UZAJucaq+NbidfmbWT0eAbtU/nMmWEOolMNcp4iVvIuIXgnLnHZ
hRn8Fc+e0uhqmLpMO0o9xKUSy8U+627TYytsCpVHInoCCaLc2Frr+JmhTw1fYqViEY7oFmRpfyWs
logNrcTEVzVWjZVzGdkGEYmeK7xaR3Ptlof0zDchduknt0m6y5gtCT5+2ZSl17mlcu6AfhyoFLKd
plbNJpny0M9Hq1qP4tO3stD1GwA23ePYJuO+jkXzbDfkXZBWhDMbxLU/ihHdolknPnGzh6ygCiuG
QTmqFQsYJsgGtpgl/brtcNuCAtpWiebwtvJmN5v5F0IRHU+24QjJV1Gv27Bst7lRtbtGBxDdjxk2
t7q9nqp0ayrKLtIjm2ij5TVtseIFaYm8gI5862Oiw9wKzXcLkYJs3TYzdwvUg4lcqF1bKWwDPQd8
K5fD7ZJR45E6K9m5Budmxjlw32Aj3TtGprwanXvWylp+jIKpQmPP3RaiT7QlOpckYqNZbdKkdfZA
6r110O0h97qwg1Y3pUDdWLv9TGt7tJ6MetpNzBuIp17uQeGL80Q8pdc5TrqbS21nj4n0cw27/lBF
H80074yOLQ/+aL4ZmFdtJiZnR9ShOPtTGR7GJrxi7HnBa28FIsTpNC82MNnUid0uwNGdrWmny8UF
BE04ruhhSQ+btI5zrd5lxZhGdzSqm4BHWI54eeRo4tJ2FSViS4gaQnUzV43mwhcjc/oDmGgbOyGl
SuYD+MiszSzTIZicWgdjg+04BVQ09H0VFHaS6Z4EPjK/x0hbB5xQBnPUPbvh8wT2XFHdYQvgo/cj
sx/vQ7EsG21e5DlKIYing2VeEyD10iw0+ZbavkC7VPwU6McFq6cekJCdQpKorS9ygpmQ6uXyRZNa
dz3Cc98m2vCBeFffjJY+XDvkGATAIs2jOXH68QgAvXUhVJGyROhuRKmygT9tBLMi3ji641cHe/Z5
7HDCJUprGuz34ZFYeSDMqar6WUPc9DAkkx/WkJXqsM53U2cmOxoND67SAc3KoHOAP8Jxln4VOnBm
synaM9l/Psyd9zjXZRB2iXucSQhFc6atRX80t90X1Ry7ryKzUnDapaSOl+beILTn0KbuvYqti5Rj
ahklyIYuOyxEncq1hTBfmUmr3NV5sTzn8ICuZVy8cwAFElbpzWoS7xbrNJdhFcDyf2+Kgl1faYqv
YrDXNSvsum1fJsO21dT2lfLF3iBVni5d6C4+NdDFSFLrxkiXCByNnhtH1QTDK+aFJ60vxye7H/tT
A5rpaskHp/YbrOk3WdmsyXiOEX8pCcyKUP4k07bQYrYCFbMCfojEqagDctf56kQqC8cQWdolQfH/
3LWifl2MovyyxBUwAkiBpsKSjwzF71UEyiVF/8bSFucUVnAIJAvjBj7KIZnDEoQXh6wqWbJzEvXj
K3YPLaCnZUCrKGNs/SkoWE/nxUGHUJSklRNz8E3c7gGRShsxUKzIpsYXS/UMXcqfknEBeGFIzLtt
I4dvsSzoTzE32rfNWO8hdH9k60xRYoHn+CivsIlD9ola52IX6nAbxV19MVJ3CTIAa96yhnBZUeVs
gO0koKKc8Mgbe+TgFwaC+IqtkhbOgdZe9EOA/e+uzy+6PujqHPom/wOQ/FPX57oqmQb9oevz42d+
dH1QYX0i9semXcgoQHMttBX/kyRkEzLEic2wmVPjjqFnW1YAJ/7rP82/yRIyPxm2iRKImwolPP3e
f9IGgr/wxzbQ2mthxMY/Bh0lNGc/dTPrpcr0MJxJC6trV/Pz7wkmY0yYidXY2bwXdHKB52QRIVnU
ifV19D0+JYnir/J7poqA1EXumRo38NqXhhCZitHl+9LqHGU4X4DZWzNcqiZr8+cEEc5VJRf1a2pE
E9nBLP9Y25H+z0HxPToGRkD1iDNI6AfYbcNwnIykHWlRsOahFp5KQjFygBizTX423TZf60NQ67Ny
RVe5JhNjTcDR0nKhYpzbt6EnJUfXY3Lihglo2cyo7QNPZY/ndO3W8xDF+ga/ixX75prNw7hsBI/V
i72CYucwVEVaexyPJ/gnyg5IPUxvMn/GNfwnVgC3+UUEXsib5yV9nixZ+wZn4gAO/1Xsagmu10Vr
NS0YSW3qgr7K04lMXYO6nUDuNU+V+a4k2SOkg8CwwOQqq0uv3SakExxBgclbIuRT+zRqwnrnihD7
KN00bB9QEi6HrqVuNk+ijaZsw5DDq82RaOtd67Bbb3R6wtfkp5FfntMYn9HUlVt7gWek0YGK487Y
s7pCops4ZNZDL04LzASSb3x2RU2fNuSE92k8eMwuJtQRWpFp7gDADhWcjXdLQ0yeHbBaCVETd2YR
ZYte+iIlHL6cYdT0FcBCnX5zU03SCVT10TjrJWIE7V4Uoba1u0RURMqvRHryR1Y4fQF9gWh3UGvf
CfaizUKmJjkg0MR0SwObWnanaRUniZWJDw5ivEFpOHhqkqSk+kxZFXAmZNSIqfTopDQ0wTEuWwLB
s11WxTdaUrND2b1JUCyxVjSO2riEN9RFR8fphEnjnKvt6wCS9mqpDhjImGkdGFq222UNC6j0On/X
MVEbsIQk2QLtGjPQfU8ciJiwsPGDQTtKGj2eaUT5MS2SVNubZf9G4sHQUXyb1u2qIwRVb9YREhhT
PUVrGEIxEYswrAEJgpe7zrEq7bRFm+7KNUwh/p6rYK4RC0XjjL2HPT076VrUkFmiyyFwMrs8DKNq
nRMo+iQFdbl5Za9pDmW4qGwf6hxkRD3wHjlNrwkQfR6d7VgC7+lN+4rutEQvQ4pE3JInUcGg3NUp
GRPZmjbRa6J+5PR7hh9q3a139k2oSTUQqgEKqdGugZHPHgdtcoMM2BYrOQzinlGr3yoUojfVmogR
1clyahsTMdWQkZeR20QZJna0S9Mh24UJtP2wqeVXfUQ6Vtutex+ZlBq24ehXTiaeFoI6yjWxQyih
fZWtSR510ihQVeT4bDUVqJgUjM3VlBj6KyAN/ND9vFQR5YJqXJhm9kBfpPFNEQ4xfR1XY5utISN9
l7+jhHD9NmHCHCj93LgU9rZ5XxsjyFVdDNW76czRg5WakEWqrLW+dGsSSknkFL+jVg65k+u0SmvF
a3piL0fVro7Z1BB3lKbpJhzSaWusiSuThWhuJNzZ8XpOb9vOiqDmib5LTpob9w9kYa4V35A9yKkh
RimtLiBlr9w1/8XKQncPKZdQGGfNh3FahTRcRvrOV2hN8a2bOwl85Kr8KhLVhbW1xs7UBer4zVyZ
qjcTSxPa6aUrWucwG8MUZNzd95pSEWOjrYk27pptQ+H3CNZeC+bJioQn1hycdE3EqXrVeIPYxRx9
zcuZRozYwYQM/5XcDTcw1pyd6nvijmjH5yxmOm8ZaXWt5zWGpkFM78pEJ2XQje5bRCuW4I4GfGQe
y93EoPWFgry4WdYMoGFNA5rXXCBtTQjSW7KC0MKpKyJryXzZYO7ZVpWMQK8TPOQw9Q5MTqwXiqSq
8+c1qihOe8WDOhV9A6+q7suhFK8Gs00FY1frckAg8ijuiKjwiB4dAf6z8mOeJrDKGexrvVkiAKsK
7flI0x+pb+uTM1rxsYJOewsAfwi6Rh24sms+E0Sr7h6tYpP6zZrhJDnHE5m3pjuFU2N7mjbohwVC
ae+bevNRrOlQ2lS5qCT16hrBeOpzJGyvljVUKgcgx2nJvW4GdM2e+J5CZcBIuo5V8qk4C6dvnD/1
h3RNrxK1M9+rowbkVrFj92K6U7cfnG46VFOYmB4x2SuBK1Fv2qHOngu3ap4jhwCtkpMokadhcuon
mDTxGrkFgGzeILvnZNkSyBXOsKhUZBZxYPJpK3+ivdMdSkJ0yOEV/aOJcnKGLEwog5JYJOKs8WCN
Gqu3jRTknRMsVh1L+AOdX6zJYlY6FxktXhJGHQSVXMdufDEnYXnWGk42T2tOWbpGlq0Nw3csUari
V2u2WdTFo2+nqvs8L5bcq+bCRu8wolqDomWy5exoXxHHXj+EYmgJEbdaGz5P6CQmhLfpqm8AH8l6
zWP7XvH9uzj+RXG8cm7+rjYOEsYUyXv3H9W3//CrvC++/HE8+q+f/1EnC/D2hFFiLXFsXCaazjjy
N7y9+ISoA6wWTRB75YcggPlRJxvOJ+jMrgtzlaEpTnn+12/TUucTM08MgUAqkKHq/K9/wLf/0xye
Mt0iEXSFGViGjdj6j9PSGYaiFs+TCuCPrmX0LY+UG0JpDzTkgxLFY5GoR6mGGzfsXzQy71JD/kLi
4f6sHlvfgoE9yzD4zKum/I9vgcmNXTscefcVM9ZzaL7MLpmZQ0b0NdHKOoi8DiicWzN0MnNAhSBu
GRCZJa3WV3MA8EguSa1E1+qieEnlbDuXvUFoZ8I2Qs8kNotkpUAZothT63d02vwlYGolhMnsLSW7
e/3P2aScJ6VcLtUuIbpMKpvZcvdmhZaYXG77ihWxhETFdK33lFYaRqBmPcKYEm8EvnfuCXQZjleQ
VMOCf+KgTWJUutyZnaw9hxZeQl6PZaVklHWGxOrOoKi/y+OSLhZZjTqBM3e2+6phEZSR+LxI3kGR
gq62od3Zwi/YuFU0pxTawUB+Udtnl0kJH9JmbBlOFJuhq996LOO7JO9vIylOqUa7AKJDl2Y+jo58
Z0MXp/cBTtsoy/diMtHKps7M5jm+Ay4IIruXV6WkFZyrNVMAyYtBIM6Mm6hA5PbvxeW7QOIXi4tm
a6tj9P8+eZ8+l/Kz/IPc4l8/8mNBcc1PUC3wcaNwR4qnr6Ln3w7eqk72BXILSjoH8cN6Jv/t4M1z
/dsCwoqEzAc35Hp8X412/2gBMVmKfq+3YC1a/WIMlJFgY3H7WTPXhJ2Tp9FknzguE52NsUdjLE7R
NTZ+L5WajVboS0i+aFYYVXgG2qJZfgtRrXWDpUPefY9EVFWKo5Q2yvqNskytGe4dIgtsvzcGdF2i
yZf6nMUImcW2aIfCHM+dCg9+4tQsRk43UgG1tu1ASNtXg9nI9ywa7+hDgh0HuCV8M7bFNmfJRevR
gKDTl/lecRa40UtHce83RAqqjQfRKl120HfRdJQgT+FKSHWtnFpG3fu8cfrmluDd7B6Ih/sq88Ug
mVE2vea3UNPrk122cbipZvdF4cxb8RKzvWwm7L7JrhYgvWHewkpm5OHcZE1pvzZCjIHiVuNbMpjp
7UJ0wbbqZ+KvyJBC9zHoxF6ix1LQSFUKbeqlIGqccMg3GyThiy4NvWLwn7jvkO3f82k+O2rLWXvI
kLDwR3g99LZxk1iJuieARNvAh3X9iYgM/o7hNnd9StK7r86zGnQjky4Pz7mLR6SvWi83QxvEgmYN
+1JZitte6+XTFBfhAeTFCB1WzHeu1Ocjx76m5cSjT6AMUQ/s4zxNvnI/WHdpRsN5M1S6cgMq2tlx
TGj3spq0Kxqt5UO8CBQETl/dVospUANEmAlx3enXrNz6s1LlcsWG6cYNIfHrLpCzTUE8OwyJtpxy
oquGIOnX84/OUqrEa9wbwchbY4TbnSO9xb8YNsubgryPs1uu7Ag8WA5mrC/vaoF4MJZafb9ACzzT
b6yuKiXqyb1YFHKQe8iEGmPNwYRvBNL1x787+KpDfK1Ya4yXn6jF9zHI4Jple0whOozlET3vmFeB
6MImdbd6q1zIyCK8yxtGZobLRo1DTX3/94r6/1lRV8oEHcb/e0W9Tsryg6Cqn7qZ33/qx6LquJ9M
B7gJxEEqLlx7LHI/FlVXEIvuYOR3cGViLrL/0M3E3bdq11bLhm4JKpcfi6xpfFqhgtZaCzpY3cFu
/ZMqDQLiz6sslaKKV371C6xkjZ/qNCPO3ALXjnoiQK6Kmx7Cuc1BleEm3CZtqjcZQUUVvb+BhJEJ
Jxosy7ozQGzmAkLzkjAHAE5+TW2HeASydLo8T0tumk+ai1IpGKX2JXL06LGYGMQmkW09D6bZXUM1
JccWtWy4TaoUF2gFcec6YoSFPMCeXFJR0xjCQpeWJ5FOy55mz13edsYXMkfD+aTKZnI8YNHd1ZDy
iDwaWdiLKwl1XSWjxR6ZDJiFsYazgFcpdckgya7Il00Re88SVglT5sBoVY69wuhfMcaOrPr9UBB/
aCTWQqJhIeptxnd7jy68QIuDQiNDmxwmj5S28CNjzMJ0QNLBPpiohL+KtmrubcRpBym6eKdPKTkg
LtnMIkFSojYJojd0HLtUTx5m8rBv7ZTh9p6/YlzPIg2LNR06IcrAwFbXsg1vOk35PGUm2ctqWoyr
Uk/xl9I1NsCBXAQbDofqhdmwtVlMRV40NbeuB9eaNlrXC+3Qk+NYnbrFDZ+WwhH3tbDCh7abdefQ
hp2xphbXVn5iKZS0iNowfRnGNsZvqAs/wy/GNagH2jMIcWy3yk9dLbiWfQELUbdlyNxynsdT1zPL
9pWojjcisZdLU0Zmou5Cwib2mcYC17Goe3o3Ii0fF5p1zsyZ1WQJ2zpzGFIMF/pLvRgzChKpLA9u
LnLT6yLGwHtTUZ38CQtxXz5GK5FSpaw22Q42oFZpJe30Pp1VeYgji2TwIiVtXvscyaWN+ObgqFv4
1zaFNJH11OaZ9ISR4W5IA84ttUMyLFCQQ3vjkptKJnI1pqvsikq7og0F47dDF95Jx1shVYydLH3c
5BCE/ZZZrFcq4iGbrKCw9EPUt9fWSnlfxsUjsOpsNgtVChnTnAvCo8jKbWln8lFR4rsJA6DX8jLb
aGEPLob5VVNHwkZEEm7DgdYEsOZDA5B8s9hNetUUinqoLTPbsurrRxftuJdJjVpfwcJVEF5LAEBO
HrRTkRqez8tBbXg0dTvXH4nOeCs7x/Qbjb4USS+Kb4Ll3VYlE4Mj1rf0IJPxS1uhxGiJOzqBhuuD
ZSnQXtbzjuwNlBx1vzWXmuujNEFSKKUfNYqreLWWxkQBxB+oxF7EhKLTDauaPVVFdme2GQIZ0xkD
pvLRFYRibGcJpsAG2kKXKEw4kSOgDbFC32xT7ZZ3n55SxhI0qaeuPnCq6z/qvJ4DB+j3VvCw7RnK
BhnyJ/QiS7evmuZQjhYSy/xCWNHVooU7t+3VNd3ogXb7rlKlexTReJFucqBRpgeOOm+ilKsfwQlz
BvNRNs3OmafrFOyw51r9tG3rnOCUcEHzH5pPTPWTFfksA63IP3JTbeH4j8TOgJi/TxRsXY2m+W5n
S6/pLBbBxLk21yCStKCVyqhaYwCqm3dEnJSbglhMX5AYyL1V4zLh+7B3uiykr8Ruv3fa/J3CJ/Ea
wKBHogpgn7XwVWF9pWeEBum+Z8ob8FRodyhh7gaQ3orDh1qq8jw5ZvqZobThZ31IPqSTSuVU17p5
SfTGPlY1giq+sHZbY057FU38Qg7YgNxw+hZ3hbaPhITRlzS5B+4EE7ESusd+pucmWdbvOmOke7XY
7oEQ5ktot3fj0KlblgnnVKUKomHiR7pn1pU+0AcRDl5tdOk51fvBb7qs25G+am2RufRnK7LiizFN
7nU7qZelVTryW0D6RzqRY25/Q0NrC/GZQJ20RrxayouE8MoVIpq4V9NtamQGb68yP8dmckZzy+7Q
AGhj0LJL0u4hLzN7qyM/vB+z8bpWUKhMcPQfhZI+WpGbeLkyfJaL+2JH+kHvLZv7uK+xMuc09PRx
i8X9UNnpjno95Co25nmdGOxGp30vrdnaWO1CL63TH2poRtzAGc6pIs6Hk9WM6jnWjEtPlyGX8ZOd
EWSg5xRluP4QfdQbW3HfUFNK3zAtP1vX0lpxbh1p7IgNnS4TXx3jbHqiPsuo85aFkfaSQzQlhFbw
qCkIGGmsX4uZjnCTHWGpdVtraPRTa3P+bwZa+z7cjNjP5tzZ5dSZh7jq9jiIjkMSZrsuVxM/ciFo
JIOyZTPL/SV0heeM5lqZm735TiJGx4ING+o8L6p5FxfM0BfRNtd5nyi0iQeyklIr/gJWyfQRtDA6
oEIvx/xRM6nmiW9xB2RwTOHdjU6Ll2S3c5OI4n2YStBy80sqMlQ2fB6b2VPm49FKTsNsHLSWAYsZ
hxD4IqR/54kkCRRpjDeCfom1k5VY0RYBHhqfPjJew6pn1q9q6KWVtoNb7mSsTENhlLeRMkgCPNrY
9jv2tTqh3TRX5I5omlZvGZP1V3pUhn6i6zX9ezXxQkN5jJVx3Z7HKKhs11Mc6zyqQn9Syry8UaOa
1r8552aUYM1J+0uZKs7BldlynAbj0ZzU+gv+eCI0woJ4sy05TKSfGLkGMME0q3nYs8/q9FLcd6a2
t1osEr8zx+4irfIWba3iNxnk9xmYe4YJR7ZGu+0nBiLNYj8jT8kfpiQ76orWbTQ+XqCXefPG8mru
13hygt8RMxFp3B5AO+qbtEJvauc2QS8kY9BHNvmwcnh1I3y4pUrDCOJ89lS7jNwwEjrfbBgyQb8q
2azYyD9XjpjvxajYXtY7r8S31n7hFOJJkBYSMEhSme/E6UMZlao3jepq3MIYZRgTyb8cgMYtX1jq
GZORbRsnYUF2eXtRSzOpSL/WbfZlVhVxcd1yeDbkgDS5j8+5mlnBjPWREMRaYwiUwNXwlxqlXa22
+UkuS7VPERdTI5TRNfqYfZeFma/AgNz0vcvQ57+pO5PmuJFsS/+VZ71HGRyzm/XrRcwRZARnStQG
Rkoi5skBx/Tr+4OqsjtFZSu7rO0tepNWylISDATgfv3ec75ToEhluY31Haj94DCjO/pkzPIAyXl8
7FuG1+RLEb0k5yy5LrvuW5MFX1md8x1SHImuLNRPjB45a9tyX0s1bdzBSLZh7bFBYMzcdORPrWO4
zeXaqFLrUtoADkBnNdfMa9Fud+10TQdBHoZKjBs/br7mEXQ6MuYScVvXvXhggWzHLQNvOmZeN8T5
3kH7uHMKJ2Pzao2Sc7uky0cS4S6nFnw2B2VPa1wnAcMKZ7JJ+7LFW5m73hvJH2ROzUtQVhg3K0Pk
FAyae24t+u0Z3wIFcH/y9dK+1OamtK0bBGyOzXtbKkIsY5lvCioPAuoTupiYRUUxxFeKFuMuK/ro
QRoUouJMobUuyv6ZOffRs4ZvVeh5+1YQi4I+CYVljQcFN90xLEkKmUdXcr4393xzJ4Z/iE6Tvt7k
FRqk0dFfelwnyH6XnOo6tDduXoUrFTbsgVl1iJ2S+WZYdys6PhhtOstZxSrtT4QkE2tkX9I4tZ8S
BxJwXnvBVRIX1RVa4QKwgHyY5hj1MTETmACcvSne6GZQNKVhBQw1fBIRSdT5kkNtOPbGi2vYG65a
BVCST8qbyi3NoMNc8uwVCskBAhWxroyyXicOs+IlBbxSzKDpx6O7baDvz1n8ZZAQMinydyRuGiQO
1U9jVVZbwIw1poXiCmQqGmgRFKRRUB7mnUE+TuTX7It5dawq517CNtp7kf01L/VTVU/ujeERV4io
nZLZnXbjgNRb1d2mdiZiKWpXnQ1FgKiaDesZ/jJhE3lRPGFvKNYkGLDdTcCrU0FzCRn6Oo1dA/11
WhENQr5n0dTjrmqp65IqTL5lSmyI/SP2K+FJH3OPpi0gD28Mwidf5NdNrJ2LcmS31k35TgHcrhhS
bkU6V+vYQHs4Ov3NGLcxBlpdPCnUGJvc0dGucUq5daAOUHgHSEeMND9nEQvMNODRkabbXLwgfDNb
BQ8Cnuueaf1410zICmXrCRQMPpWPqOUNGeSXcpz0xWKaVlSE48ytylaxY04XK5Un+h8Ee3uVvfb7
nvxp6Q/XOI++VZw5cmG8WMH8GtXe3hetvuaoO3Ezst2Qz8cwyHp8WcY+j9+NoMEIQS73NULv+oD2
5hZg7FU5xiyRxP6tdZ+YOxQ/2AAsZSMY7fdW5aJASdMr6OZsoql5MrPgyfVjTKzJ/Dr6+muoo7eq
ynh+KvtOd2e/Cp+qfiaAjeb8F8NAFa+d/IgXY15Htn89y+BzUGOqkLLaZ2yQKyLd6ksYovw0SlNc
O059lw5UaEabolXWBGqR1BmZlyysBko041ZDzA5oiY4z2wK6XwQzPcuDadTxDpZFe1Q8wV8mFX+3
F2+PHQ6oEGyrVSs8VhAuYrd4yasUlEqSiAJcmIVmd6zsnCKvUv7GilVJzoXFyNRAGm2mXrZPEyR0
a/QLZryusq5+sQaRrMehR+3h1s3ToIP82Pdxf6Syzo6SWLI96hRnV09zdDWY2tsRlfA4KdA/GN1v
ZKDT2zIxxLubtPpqjhPvVNukUqBkyk66CqcdYZnq0SknjO7KeuUcn56z0uGQH5k38xz1676tomt7
9O21Znh2FiQZbJsZ3o9dEfieEp2z633HYKqD104lCCeZXuz70nY20Ui0fEEYDHFX3RIrMhmr0oYB
7oB69JB4bNFHhQjEO29RCb0FhZYren6vfpRzxyhsSeOEEqHS6Qg/B0rT0F9EUVFatDEjl0x+YXZF
jHHg25u0QC9k1IyCHWpLZE/8+FYOpKZy0CIuhse1GHbYdQGfkDpW4aTaIdbMj9SOR78o0zXp7v1u
sd9uWdFRehVuuc0zXA5gcThQBfc6NZw9x2G6LvaYvvSZJMgmdMzszHa9zG44MVymVl5BBwhWNeyi
jUUWKzFzxdroOYJUTNCv/Kkl4zzKk0ObkfuEwCAF2dKaV13WdKe2st+bWZ8hUBIxyfnCmpML1rNw
i5aguE0VX2O1RBHJzNqKPMexNxhi5VVJt8mawLjCmoSGixDLrCrOkec/V4Fs99TYzXpchM/tOO5K
Ye4BV/ekyiA/qyHzILTD62gE2lolSfd9ruo7r+rOU431RU3hZmakTqdhCQ6zy3VhoLYbupiPh77N
s9u1GY+syq4ZHnDhwwLOapfCBfsBb+paLzgAU3eskWCU4GX2b72fviW+C4yuuR27ajwm7WRtOEZe
sUQ/Y20vMSeOW45bPMmCzIaub5EbicS8zEJb+2AcaKXMbLxOR6BlLe6n1DgGaM7nHqNZ04hSctiZ
y0+NY9A6GYYh2GHme2TtvLdwqPGJ0FhlP2L3gmEdKY6EnYFaaa5Xmq7ARoTJcIoZGK9cp3xDwCvv
0sjgiwxcmMO4fbzRRq0inFsIoR3UB2EhuTUZccArc8ivwpZfucbGw2mA7NpPH4sw/h6I5tLO1lUW
eK+2sMj3fe1Esddd8I7sgVFqkExbwI5k3hZy06QlkkKmo7i13utu0ecwE40bI942jrXA4FGyWCSO
5XNAv2ROZbQpS/oBsUAbxqoFiCK9VTEL9LrVyhvXten4N4XurZNBXV+vxgjQ6dBzMMeipfhL7OQ1
YwkMf3WzLVtUeZu481dD413VaPKV6aKFYL5JYluud3RyIri6iBpREfoNO/TU6GtwNWrvtFYuV3AD
1DHJm/A2YFVjUtIK5ZI5S15lQKzx7HWPhuMV7a4IWmPaKSMb1NoWMe02j3PCxPJh6WSXOlI01qrk
HrmYGBQ4z8m81pjk39ps9LPuOhSypWux+i/p2ePBvrzitvnvi3bjK8UF61zc/Y+f/9j+88/R92pR
8/70h+2PPvqd/q6m++8tcZB/9KKXv/l/+3/+ywD+N/NNi/b5b+ebl+/Df7zgLvnzhPNf/9Efkgnx
j8AV0KoDB+YFE70/SSbkPwh0t2gXg+GgBvYYfv4x4XT/YWIeB17MgBHy3kK7+aMZb/6/NOMX//if
/eWBCwoKEr7twpYNfpl3ip6N2zSj6tgHRpasszLCDKCG+vKDTfKnQcXtP3/qf9CIvQUt1LX/+d8+
zFad5Vo0n6DqLOyLX2h7fWsacxOI8ujbg7jM/SQuqbbl88QduG6Ao2x/f72PUgyuR/gK3tVFtg2/
8MOUQS0d5TowuV4hcC8PZl3g6BtncelGxz6WXejZW3sMxCMFs/X4+4v/Ajpx0SfzwsJ88YACf0RC
NIaJe6VVJXIyDn0wPPDm5qLHGCpmui7hLJ9DWm5/85H/4hYTaECih2cvz9pHSFLXom0dAr840tcY
bwlr7L71ZbFYkhPcv5E5/dsXhPBlgtziitK0kbrzfP2JT5CaBvtkq+QhNsLqyg/qYAMumu53YBtf
bLACL7+/rb9iXdEKMOknig02sUQL//MFp1aYcxSO/YG4WIhWsA1bi9oLRcvSUSqL9aQTcQlyINz+
lIn7pnfL57Ku/YHeekYMHk1H/55phIXfo3c1XcM6bokhl+NnWol/8xS4PyITfnrBfGA3Fu8+SgbJ
y/7h9yUsLojSotMH10fJ/miAMgqv2ig3m11UNbTxmkgMJ1HFUx6tCCUSj7yD071BRXOwzNjzTkkb
2EQJ1+5rZLfKW8FK51lqQ6u6KuZAYDMjyvLU474vtqz54lLQKyjo7RD5u9FWS0VpqISNa7LmYFe7
o7gYyjfUVvtmdVUbE55qLDa3YSKxT88Kc9tb0Ns0wT01k5CKW9dKr5Ttjrf45/Dfg2jK5CE1e+MT
LWkZ3jfKUjxyYdrY5cpvJwObMSZbIb7zlI5UuQKB7HjuHMzAd2M5DdckQOYJMsQUgpQEfLH6sRAo
VIcRk+l2vDWGbryVWYMbcqQb96JTC9MQreYjvOiO6qzv6xd4wv2t2bZVsZYN/ZX1aKYSz5VyXwOF
mZ4BAxVJ0Yf1ix13473RGOLR7fDKJ3PivrqkN5XHcpLjC+UbFQLqEoTuMCnGe+0oPilx5YhoQdY0
a1nCG+AQl6mNRmD6mmvuYzD33DfliEct+dLmoJHPmIDcV8/wxvskauW2sQfX3k1UnMFajgZYC3z/
4/0/n9U4jWyNCysZ9DnJxvZbnlaQAJjQcpohTrjdt0Ofz2sDnGaMSTlMimPW4O7qVnCfAr3tHCv+
FPeDfA5q1tMNYmmS7IrJ4TnpS895rdoAUkBU8/Kj2r+Wk5LPeMlSxk1lwpMxZlRFTgQyQaEaQExV
V+OtxqMxbHrP4pbydtcvlP9FQbJ8Nje7Xiu+JEnT+ahxm2BAo1V1n9DNzVHoVlgplvvvkLGHxyLA
WEpW8kYGJNCCrZDm5cff6cKQwngyU9aNOT4YfNa72O/6zRBJudPY8BhXLK+H12VDDfItDcMr0fZI
uShtNcX7GEg6seiM7VUX2KamIcG48tI1HtPFVVBk1viAG8VksBaisO13Ocr6pee6aP9pjZnHQXQ+
Uc0Rw6X41LbMh/aTqdNhg3FsCu/ruiQPIa5cl6lbTEjttTXL6QWE5vCtn4ymJ0C5nZPbYTKs4VPL
7Y/3bVn2+9aKywFxHedoI+jRxSLtQeeK8ZywyccauMJ2TOiqhGTG7qSdr5vFlDPYDSfTILUvblBp
TIjDISRE66rDt/LoFZrWR02ItmcZ08VxM2/dkp70GahiQ2zM5K1oNwqaOHF3P8RNG626sHe/dE6G
9ya228GmBZ+MV71vkIKASb9YaRNTy8qs5guYkehb07JsekXin8ok9i61WcpwpWf8h6IcCr7w0Wgr
quQINX09d99kEoM8aQ0dJRsebnlywm4sN9LpWwxDvh8+22XblRthOE+cS0BLqOa1FD4Dmtx0nUMz
2CzZgnC7fKXMnkdqyphmx4I/rFiXx3u2OZ5li7DR5OAZIbv0rJL91HLSd0F5Py+N63TlR0GxyJL7
8X4e4xBBD7VF7Yj6ZaLYzZmVDK9jhb06dT0WzMrKHlPDTGGNzbxYcnLtY2gC6Uh82z4G9ZLCKmVY
bthGq0cPNzUO6nLT8jGinbCLwCXPc0bePLe1+FIowwAfF3NEP9qFmu1hLeoWvY4SCnOMZduIFnvX
A6ubnXJZh9eDUUe3xMfHGHLko09A7XPeqdepGJfVPxHPnGT0JtXcp1GmrPNuLZKTrGrrizaQna3z
eDDPtRz8B8ISM3+T9MPRtTXtebA7TAVj4RPPXalgh5e2RPYDq303O9ZzEQf1phpbGit9gZDemawG
NEy+aEoLOywvpW84b7mw+fs1O5Z6cmNphW8yGBK1apo6rHYz016s1VGmnXXWZsZ1kSeaW1dwzJix
SHwGOlQdEqcMSCu3TSb9cA98Qfd9PVlh+0IThFqk7tzg2h6Y7GSi52ttpFTbBD0Ai4WTR+qiAiDA
k50GF2Oc5LMq6AxtjNxrvzGllteEGbO8Zd7MQ9NonpQ2IoGZ/snyKOmojPHsLyAYS7KWNp7Fmp5K
fk5v8dt4XSyv24GvhhaGZB3EEMzvhDxgWCW1w7+IMxxFq9GOJE3WOik2kZWx3qteHaa4Zx3syUVn
/ADo7RoFF9blAGT7KmUzKda2H4y3hBXzLrkYzff+xD6OnTDZ2+HsvM4T3Lf1jyXQjzU5QD4B4zz6
g5nHt91QBqBo6sG5HrQ2937uzkRGdUb7rbQzdg5hK54Ia27cV/oq422buKzTBVB1tZnwkcdLi8Kn
Ypg41+z/+WuJ0lX5viHR3DuFhsH25StW+yZX0DhIQL/temrfAmPIVsx5OZ2swcJJgCOHIf9ZMLAk
h1nJ6mVAzBDfWAAs+LKKms869DOXLFUy+fdOU+ctu8XCQ6DhHZMOkK+GwOx9fx2NjnfSWYsjKGnc
6SE0KvfFiwUL66QM/NC1GmkoYh9jSKlF9Dj4M8Zv2k3etTPD62dd9BddpWGeah0b752CwhLrQZIx
yFssNonhy2drHHgsglyxkzfgfh9t1bA9RQo8x075DpHI0ZgsdxTYCoMTF9fEWqPqY8NULFUP4fKN
pnipXmdd8MTlLV+jIRpODZ01mwp6Bz2EZJsHbmg+C2OC18p9orR88OzE0A9IiHKP1v0QR3Fwn2dE
k7BV1XK2mY1HzZTspoympXhKA6rlCFxA5658QblByrS7TUyH2RKqnwTxIk2gwQO+VRiSGsS3YpPY
dRVf7IKwl8SIJ+SBU8Poy4XWl871ma+/ua8CVpasj43PoyGTk9FF4apvY7YeuIuHyPLEahppd4Or
c/kcjbcpIcZCPpdXztSG66aw76KAJd2ma7ATZiQ2ahbFSo1jc6x6MkGjLhf3pcMSgw0QxVDaq2Ql
MiqSziuydyNxcJX1VXgAqoUqs2t6WCRVOzDQKN9L1bwjFrmRozMcea4pDHRj3siuNm/cAvFjbxZr
r52Kw6jdZkttHD6Mnp52KZvoJm1ihDSOc+OYnXMeQZPc8W2zL5djfmLnQ+lYIOr3GSCtg8LbRjI/
a0DPK5tbdWNOdfRUwyF5UZVlX6q+SKs10YoUkGOzz2VOvnF/axfinsqv3FrYmN4xgbkn2+6BqdNq
lSmK1xKBbkiudjp/x3rLF+JoXuGdC8Uk3hTAq5d0KKOvYYOFMFsmWvisILHJCsF+xWrYpdWVbizj
6NlTU5/bLOchLWJWm8RTPJFzvzQAQ1i/7e2UDWmy7im7N78/Ri2njp9OJfBtOXC4NBbIZ4CM+fMp
CuZLKtnxaibEP4p+XLcWEzGexN9f55dTMLRHUi7pZXDsJz7gw/FQhnGn06qrD3npsRhr3xePTavg
cziE3dK1Wo4uP5bD31/3l6M/18XJjdmCk+mvKTYcyXMcbSP2/TT3XjsDUVjRjvm4G/yY9asqyune
82LWYsxbVLm/vzp9m493l843p2JecH6Jj+kMgDPongiP4AsX5tRqZljwGCyrbuq3rPYd4SykDdSK
Y8lSeVsOLPn/ml7cOfmqqrZ6737uvv3oqP3v1tz/Rx07QUsAten/WT97XWkwbh9oAP/6r/7Qz2JK
EpyfCNFZ3Eo/RLJ/6GfhBDhoV10/wOKzOKD+V8vOtkEIBBzy0dZa0G0l78K/WnYWPxAoKNRTi+hx
EyD6v6OftT+8vAhGbFw3C7ffFfTuPgLBMTEOGh2bOrplyBgpTQ1xj7F/hoaS1LuqSQOs9rVvvrWG
H1JjSgWkqQxpYifhqV2gWH7ui+sKx+AeNg4k2V4gpQgQszwGNd1trKtusq3MTq5FnEL2Kg39PVWW
uB7jCDab1XTbugiQ9aCeP1emE48bqGM9sDxbrUVkqmHfFcaMWq7wHnSpx38vOIc74NA1XXDoS2Yk
y9jPy1c6BXQp+ro+joo2Fy0gMNWTlmur65bPxe/9p0fkLzqXH7qkP66HL4SlBOW0z1L28/WQwJgj
dvf6OCzHR8YAb9E8sA1jW/ybK31YMJcrwYxAHi0QWiOc/vDJZu0JMkk9nMnIEzZWmk4rzijGHshh
8tBbubOf4jT8m1X6Lz6eD0LNxPTCWsOK9fPHS02rHYqyzY/ai8ntMLRi8oV+293o0SWW8t++mT7B
UR4NcSKqfokBjJYDRYlo9ogA1c3OpSrm3egpMdzoXD7+/lofU7iX+0l23cJWBzrs/NKGJb01j4vM
TI5NPOb22o7DNt9ABl4muGJexVM83mil8W+0WX+Yc7+rt2AU/y7X8dc7TJeUfqxDJcU//Q9fay5a
fyo0wteG8Wa8GdupBQgYho/Sq9Fc/P5D//oMuSZhRNaCeAd8bH3Y3CmOcyQ0XnqsxTzfVYFqGdbx
BtdxncXHiVNDuvFLKGp/c92/+pAkPpC75HlQsxcS7597wVmUDkjtyVErB2SBq55vc7A1kPgy4aD+
+8/44VoOpyuoLAwTWFSpLT62VZ3EGEQfI7FNBAYoaFo+NklTTVcRrLan31/rw3r741rLCMcho560
7o/bOWdhz1AGz9A8zYPYVKFfnPLE7v8OD/6xbFg+E95RigYWGR5X6+f7p+nrKq8aExoS0GDx7aNa
XDlTaa3C3nYf4iShyh5VB2FuZg4O1q+I4vPvP+uHZ2f5rEIyP+D99CkLPz479BAzzmgdvwPatU0t
EHouAo/oHKKUP1Xg48gOsqe/Wc9/3MI/16Nc1mIJolojj9yiVPz5o/eR11dz6CfHmKDzT4yDixOF
3XSp8XPtlV1zIO2MBeCyBAf563DQU38cvHL8JhBCqa81zNoTBM7wEC3euzAJ+Qchxne/vzt/9Xu6
fDF4yxZH8y+xNZmLcmX2DeNg2r73BifAUQAsc8lXhPvDw1i2CIiZrvv+1qiG7Gz21rRYVMPwqLPK
uZKdDMk5DuyLNLzW33l9XKWgl6Xf73//u/761Abw9THs4PJhsPexxDclU/g2H5JjIU2YblkUjBkk
xbbb/v46v76JECX5yhg2LYEZH/fGxLC4KUabHKuhmu9kMlPnl1nlLgYP9+H31/q4nPN4BgBOAovd
kXHlLyGoU0CilTOmLOcMZTdREPYbM8e3lvOq7EKrjtb1CL9A6NF/QXbBEbtyu7+5scL8Eb708+OK
v4pkC0BRfNEQmX5+XHNVI6KCIHHw9aCmo59bLKadHO0aU0Y932GXNN/cOEzWSaIR5k81nX7+d6ZQ
YBamywCoD0+SPjvtF8kkqm3SGkp23ulkbSGZO3P6QyuZNNb9nNvhez/q/Jksrvk85wr6nGyU9+A3
I/JcWpJXPU1TBgvFYN2D6vMe0Bmah04E4jounYU9XCdLMO1A0EAU2nqVl3F/UyAxeM3DyXybDco4
zK0Tc8KxDN+LwHDrU1k0Bei0vg6JSRdOu0tpWSEG9JdsL6PKHHNVNhaSeBmKr4yF7acBsEqDdQA7
07odQ+c9R3hJgwqDUbxtaU2cI5s323FZWoTqkzdNBADypMh9jxB/W+uyoGxcl6EJNIJUEloQTMCc
/eCYFEPwFttvga+tbZk2/kvQDCDYSCzheePt5wyeVZLL1zW4vMBqWTvNVvsvMwDFzUjcxNlf/tvW
rfg1aPsizEoGZDI+NspHQgKmM/tM/tw003Dz4/aG3tBtrTI272q7ibNTNft5fAxF5NknyyxipIWy
0Mi74rTe+j9WKy2mK9XNrFCBGI0viN15IsE6C5NmI9kWOqm5d5MbgIJUphk/4qNxPmmwfmQjRmZ5
a2eWX5LIwc8ZYKCfva4GKNn4yZsyiWwiSl5N0V7OkpR5rFruAwMk+ykoe0UCL+E4p8K2kjcEwNZO
KOwKqdtw1ualQR/F8Aji+mCMHUwdpsFm34w3yYT7c+M7IvmSk5V8ZDqeP0MCcsiEXp7DYqjCE8K4
IVpPMWmtm3kUFDDoyuYdNE6eJb/oZix009K04Og1Aajv57vCNeApzgV1jo7bGowjHwDrHl6sELVO
YGzNNq5f42EhJYwBTy9kxfFWhfFYHXTMicFzK+PRizNumBk50zky8vSUBUR0zEa2wVQ93sD5bJDa
+jhJhhmgCZO79WRU6g4KSQKkV5VXQ4SfOqFNvfGs1jwLu5xPtJy8AybH8DHq/C0OhOy18crsPHG1
dRi6aH5mf58l2I8aQLR7M0ntlwAR1ap2ir1ZTR2wBaCSzL5nROl4SARO6Z0cmUMiPs0hp0w03JEg
3yQRHdVUyB2NfntHnEp1IpuzXsWGrtHMDZImGh+LVqFax1mWI0bvQDEv1OgOUJfyW/scFcmNGrtg
1ffgaPsJYxUbDnDTJnnyQq8A1FlbV4SXrE2dueu6K4c9/kpolrMAqT2bHkZjuv6JjO/beHqDOf9a
w5feprCSN5PnlLSU4d5gevvM9AzGIsPffD2NRJCFmsFDYTsn2rCLcSq5xF4ybDLHe+z78ApHV/S5
w35O434aT3FesAA7S41UWNPFS2z73M1tcyfo7kPVdjNcXhCh/GbCyuYUtEMkbPnGitrvjZnVh0lU
KRrtsA+b1RTZKXNxpxKr0Ij8a+3m/EJV7tgYjxllP7mzYyNUzkmR7XpLXnVCNDcUSg52JeL6MG2Z
+ROGsuhJW+bwgL6M+qFqIc8h2pqnM7Fw9jYscNI7WRd8gwCmoKB68PEaWXBRquizisz7wB2Ge3+Y
pq09a71d9h8XbWqNnTCpm+K27fx57fOmoe4zkCysrAwZHzrAQ5QhoIeP77Vrz/QTliIGg5ETsiP4
kfQPjFnmHXbvDGHeVO4k3pe9xoxaI722ipvW7J79fAYlNCT9Yu4LgM7ntHg3nZc56c5NreLKIO53
V6aZe2vqsd3hpIs+dWk0XNl63HRJOJzSQaMls+jwf7HB2oWAMi1a9T3r5LEErHayG+p2shXIdJr7
ggczpXbgiJAbd/mkfMbJ6nNZBXip6D2/QFoP3juCAyeCnYT1aBWu/2kcwK7tTXdx6+hhZOSqqcfK
sTnU8ywvo9F4dypvp7VdVUtrtPEPnKDlQY7CQncvtPpeW0GwBaI3nZrOPvtwfc8yVMCfHIkC2QUO
Cqjf32s/l3d52NC1Du3Q5vCfxuAFYyUeDZCuENhzeeJLlQ+jq+cNmzBk8NLona/jbLZ3fmfQNWhK
APUVqnwwN1tQWz8MAJG7H3wj33lB12+HIHFAS7cVRKPWXuFSSI/oG6wzd5DueIGUvg/FvnddHmxZ
nj3aB+uwkBZz9tw9uI1vXy/Ol5WqZ5fJQiM2zFiqfW5CCM/nNnjVHR+JhaZZJtqJvSabl056FrrB
Pu5LK8feBHEMRnX0XJqjfdFmUN2Yc0jZD+odB1lrpMQBZLjSYLP0+T7PIGcxGaaJUzXR1WgwSN6E
IUrvyZDT947j+HVnD/qucwxczHaNCwcDRMmejj9Mrcuqdy+c2Bd6sO9zABDVKRcTYVDQWM5DWuS3
ted2NwGi2IPdtDFyfhlgkZ7VcQhKY9WLEGdeM4bnVMNGcKK+eFtIsd6WGUjzyYncZud5afYu3SIJ
17VfV0dCHeklpbl69tv6Cz3acct4BmOsdGcrX7dQxF9NxnIDi0BrHCNk0RmbK8znBr42Lr5ZX5G/
B466Srd848k2K6yvgyFrQAo1gH/s7NiPomg6+1JXbz5pw6d5JBM7kOyB4Mjn/eSi2XWCrLsVZt++
pSpjzW4IRMpZBBA7dOve8ZHTPHXA1/32q+dwVlyZDjr999iYmnWXtDlgHacrOSZ1xnvjxeV5xNl0
SQZXPxlR2L85KgleIi0VI4RSGjlAtjlgAuZORe4Xazoi5cFAxXnCTiGjbeH1n6ZOkICRFc0GHQEe
pbRJq1UConJNFRVdJmvyiats6GpYTXh0K7w7/FbdCMYwNc/OkOQbkjTYMyprgvOca01uA4tTjOkg
bcaDCIfuhAOu1ht0JDj4EoTxD4GdWmBxIUEfXTmyjQi6QzyXDEuJvJiNxySXJlTFiu+NTWFvmzVZ
2XOiv9acjThhxPmmhE/6jnYn+RJay6NMR8k8x35tIQ+y1HgAThA+T65lvxpWbbxbQIavwx/gvhIx
r4BnDmlulE/EWPQr/JLqS1g7CeWkKdcIFZ4ojAH54gljWNvcezZAa5Rd08zyyvCEh6p4Nl18YrjO
7tF4EEXrY5o3/QBPMQYzVXbT2snMYjVSnGx8xvBgPlGKBJyxEd2DdJdj8pblKDnWBufklY47kJVe
dMAEbu20N3zvZvxanOVxOStL7khJwL1eeCerLdy1AOO9KtyF7i6jNUhXA4I3j7OZjuJqcpEwz+J1
rvnBcaWDPVnY2aooJoxZXTI+MLIGZqiD6Azw/N2oTRvHFRpyr0eJnNDY3bZ0s06JIptXmrQHrLGH
pV8rva/jznzLOiEhD5Jw6lEI4dMG744budkVQ9dem92YXmdi3GckUuDEiMc1h2p8ZsN4M8DAxeQy
egdXNfHaLDB1tHghcx3EbBBVeDsK9PhdDs8g6NrvnTJwZi6Bm8JLKuTH8ouajGKnptrDt0/vAKTf
MR3aO20br4nn7KownqhT5AV7M+Dt5mUo5hudhaeu8p5qFZ5ZcmkY5Ul3hfrsPW2iZyHlvW+V+5pq
el2m+as0E3AtGU1Kv5Nv6BMhszKu3EhDuE9VnoAdray3UQoKK6Ii8HJb8JZVt2Fms0t1fTXG/kDk
i/e16GW9sgq62isQgs42Yu7+abbnr2OfHD0osrvGz5H6T3KKPpnQUHBVqCA7OaruYcmC1KsSG/rn
tm+Sz2M/EorYxddu82QGvX5sgkZu4zZ5QPkXH/yBcCPV9PqzYalgi08FMwtnmGutlXFQI6h2+Dom
/vjE/+y1Tgm6q/GCTRtjDk5gXt3oIV2OE0Ckx301CEroBO49WTuA28kQMtQuLsZ71/LkN2TFk3Ey
6pyGDpz3NjD3Vg/Y9aoLCsRUqyZGuJZbavl5VpORMkHTeaBxAf72GJFDJ3f+kNVqRVfTSbuVmeZi
J1p0FRh/3OHg29onTUB3foIGqEpxAkqapl47cOTMsDsqwpJegigL39sQz+2KqzJiIByNgwhiaXQD
MLo5FkU89npDsAvK+miZafxP9s5jyXEk7bLvMutBGZRDLGYD6giG1rmBRSoIh3QADvH0/0FktXVm
dv9V1rPuXUZVMEiCIPCJe8+d6yF+AxNuEKrc0mPgdLxEoDFdt9zjnoM2nq8MV9AlZ+AX+7n1zOvc
EJDv+3Cm7Rh8Lktjlzubylq7Eyub9Ld8sceb3JutM9bdZY8nT17ApI3f0H4x5E5c37q3OtHvPIwz
q+dcmxioRk9c9aleW96wR4+QiqZ7IamE0qEwPLyGyDFO1Pb8aRbGxi6tadC3AvD73rd8+qvR6z95
BQSATFH+RW7a3GK2WUUvqA7hvm0WbvknG1IwRlknvnBSwVAADNNVMPjMCNZNzcfz6caF4FZ7Ciyo
w85GFvqA5rl8/fiVEA/qvenR9td+Hh58fMxH25HNe1f29GCTspkSBM54AwaD7AaaTXY9S+U9hJKD
CZlJRGbaw+lcB8VNMbFGQTC1HSQ/okVoTEwupDsZIS8R4RC6pqWvDl4puheEX7yBLOcvch1Z7joG
L7fIUaxXNuF86pU0ec3jpE5KVOiRJ+rdxUjN4yIHwhqaeSa31uR9uSWz8AbV13Wr04ZEjTlvwdij
toiGofDVVst4lFG2MBVheMnFAH9VFCNM2dauFsSyxGZZcv6bi3EO66R5Z/iXHUyZM1EMlstQqc6O
rCLsGckA+UpXmkO9R1yI2KZoCfwQ1ijACixsyBbB8ArL2MXHeWdk1bLXOZ+As/TFc6GIa0x7+ACR
noz19aHL+25UTNcwVLnLXTGsx6QAQuBb/MhnNV3XvuawMaTcIExbruzKqg71OorrhmrBWk8exofe
nhCNZe+5nAG9u0ZCoZflDxa595AgZoIYghAAZhTzfB+h9VSRAleaPAQTmjr5wGq3Td1ztCxvTU7A
IDhfaf4QkSYqFNt2NIiOtAQ0WNlLyAUd531qUF4jy0M19TF4sgw7/r5YLkOlnLPJWfij+WTU74wS
KwcPuK2fehvgVWiN8YVO4/o9Tk3CtOKUr46Bfu/kOiC5BTksF3Fj1e/S7/pT2ILxieZOFyYCnCJG
QzK1vMPK9hh/xUkCYCEA8H1AZ2uf6VvUS09WBbILs1jNdxwmvHU2iSZ9TqXFC7c7mX4tl7J5x+7N
U09Dpy+KHtojubackENgdOitkk1iMpHrWx4XqgwWswo+D6LDU21ltB598wVzergJWeYdOq3iC7Pn
0+n7mC/7xDcwHmZ4JMRZHHqFCWrNlLhyGIFfNQiL39QInwEn6GJdFoltwT32YhSCDq+8p/MR24rL
4cGErdRFrEWDrVjPgrFhNCcawUhBuK7eyADWbzQSzXfh+Yv5OTHz5p1VpFFv2MXyna6VIKuG7nQ/
mFwfkQRVh8RLjEdyIuLvPjkVmJD69RxU5syZJ5r4IktslEuBMy/AiNE8g2Oi7SOZSX/DTeyIDQ3G
9NrV2fRp0gFbqI6CXDFKJQo9pazgztjkLdZUXV2nYz88ZuYYfG20G3/PwAdfaJFiOUpG7kxuRkz6
LPwZnWjFGaDDNn7LPbHGfkMVIPigZsC9RU1HKNjHSPi/XNfHufn2//7P+1diQ//BaP3ZZeSwKWLk
/78LHeATJVn1K8z1zwf9w5ok/sB8xN+B+U6e/IeY4U+dQ+D84a17ynV5ig0J88w/dQ7hHy5mJTZv
yHk821ojK//UOTjeH/w1jDY+a13btv8zmitGJ8boP4/ZYXn7ju/zJ3kVa6Xx65gdvnNd13NiHYNg
rgqsAkTJM0bk+1bN7TkbnR3T6k8zCWEFX/ckfTIHChpkSDUm/WS4pk3mGqo0szI/tuKd8kVwmxKP
DrukKh5hN1ZxxM74xB3hkaHTRFL90L6bTiNVhj1XJU9olapnu8ce0ZRrJqC2DfVVAB24rFfJFlMv
8Q5qESnxZHfi3Wk8fsnGufLce7VBcog/PUmnLqdv60rJz3FzQHtMa3+nQPAEyZRfmrlsgoOn44p1
qQudPkoMDPBDbxNIYKdMQSl4oBOQWqZ3KMQTnK540TsyJ90t6ojp2lJTsVUyDT4VkiHZZdfrgMNS
2/aRtLzkDNti2LAXAHBj2k69i4MRMo7VmkRZdvKzWy7VZTIiQxPB4m6FcuWryjvCpazY3RooZDZF
7IzPdKbzfYn/PDm5HVI2cOTNLTEypn+YYmIozUkbb0ArSUuij39KmfBuJcUBgQGLbv3npssg6/vE
XIH1VguapymP8cHEIf7ejb+4vX2D/x2PgcGW8lGtyYtD45Lf4hVj8+YmbnAGPWw9TuOqGrclaeU0
UKH1GEqBfm3GAP6YZKy9ogKbbhP1zsfdBi7/NYxbZKE+/FrkgE2FVSYQmhKCMCWUrIZq0YiOFdmL
liLDC1YF/yysnM8VEofyonao+L05LXmMcGbpn5tqwqQRLgiCRV+SRckEIduIAQ1pr12u/4hgkaYm
oCmeA+I5BkLX4vDZGhBlRgqJJIENq3PEtsSHCpkwR/y/w0LgUOic8KuI94ZQpo6eMGAwBB2CMgba
KO+zRDpnJ5SyG7K7eUP+elDsFhACtmg0uRc0EryA0WqnZOcnOUf3wwRDKiJ3BKYRsqROJWBgG0xQ
z7aBX3v2dayLMd53fWwmp77RSGSTOu+/5lhSNiRn8rML5SHjiLcoios8R6wIqkJDdCLLi//hBhV/
HkQP/w6WPicMx5YcQTVO/JeFkRj259I9TVNKEbCsQn4Pb+rGNRreRMyU9pY7uYcEl2dkkCmnPXGf
zmksyIOIfgj1WETEz6NiYLvyjBJ/6462Xg5KWe472E+CGD/MLJ6JuK61LdS+LcGXxyTLhXtHumS4
kyxz6lPmZKpj9DegA2/tjL+fOJR2h7kMSEBlmfsCsmw2nj9eZVAsQ3IsZuAn2G1pA5BXeZxlBlbQ
61BBf4oK2eF96jwED4wBdAtvbIQ0tK+L9SO1zfX4BCs07rqfw/qSZolcU1XzczivPpwgTJB200ln
BGAYnBBh2SIWHQuuULCm1NEtTWveZ8isvy+L4IzMPWM9p2DS1FEijKA81IMe8eBZQA8xi8hps3p9
x20f2gvJ5954z/17utX5jO6QMw1dN5G4cObSinE36+7m3AfDpm4EGGVh43CJOhsH08Ae1dnMqvOv
aWPiyw8tPR+ml26BUFr3ORGDyKkVPqHeHbp47+d4b6AOOUR/BuWeVEJ7Y5L/dDdkffclN8A5Rmio
w2dEt9ND4BlkkNmKE9tWo+LNcADOqD8M3l0pa4eAWFF1m35UBeiWsIKuxCHTy5Gsc/84WqH/pW1y
H1I/Q+rVeD+u8W/gAk4JgR0n58PnNK/eEMVq+eyBmKdCsksaImrhHalodrIzmIxGjNGYnJTKbUAa
0djXRZBCxOWOcVdZTXVP6sxa9ktcWpEvU0h37AT3Bivgb65fOhcxOv9jrgPrayH85TlIWEPvcf+A
0yMd8JvTTuPjIMR8akqwuSSDxZs6M55Ubqjn1HZZcbZyTdsLA3wuFjgIpk0F1kTGWgWLWXAvJX53
klIIMmC3sHHgr17SjvswpHJ/diFjxs7bLPPukgBbJsvEHcFjXJS8ghcoIAuNqx1qAgCLdm3xzyJp
r5Wnym9CQCPcIVTVRTTN7XxR9VNwXYzGvVUaRMwgckXZJwPdWeeCRI/2juVLemIed+hRve8X7Wj2
lJI5MYGRkTSG+JalJFeTmaDFzGiGe6uqXgkwtpJNH3ZLctBD5pwbvBb2U4xh4hkukXooRvc2Fbq9
JxIDx27SWfcx2PkHyIFphOWuD25aFGzHzC+anYms+jWxxwnDS/C4JLb3MgBGONSTIFFQjFVNGKoF
zu+o1bR+8cfj1IS48Rv7tuvwKHplkyKDJwfhjHaBlVdMJ3jXpcSPTTZjtmLN6mGWoKC06T5tdsVo
VuY2jdORgeRUFnBLB5GzFxmG8ji3RTFsDIvVqXZaslUns3+0Kxm8ZahC2Udl0DyG3B3oaVhCaFp5
Iqad/BMa/uaSYJ3hurfNT2y126umW9gyWuPUeBu/ivtz5y35VrNdephDooTmKbfupOX137U7qU9z
iJf0ferNQt+hIo+Ty578jVPCSmBD7OqrPS/xXZoSwSw9okopBaez7i0sMB0lje+pi6FzjBulem/X
2U4CRt0vvxWMBM/tmiAZi9m+yzO2P0HmxdukTL3bsAkF9qIRxKOsUtJMEc0210S+IHqJW7vapoNp
3LkoQVgvDwj3mXNH2vWmi4Zu6lM29O5G1M0TK0asDaZ67rklEnTKeQpl5s2yEwaHeXc2ZuG+jmPi
lHznoC5YcWcxG0pTRBRucuME9XA1+OoYDCOISp91EvEbRLf6dTNhpEl7l3e4orxT1ynAadhDz83P
uGbWbrPaTc8lTi8YL9ZLnLt+lBQedge7dmmPernF0VFsLShaXAsb/EkTmLbECeOFqRGBIZXHLXyP
kNicIttunLsgcb1bVgv9Q61AEjFqxv+A3atnGzvtDb/XVyhXyEEfkifPbK3LinCYLaarZsOqWOzD
viwfSJMhxiWn/NgzKsi2kw2cc9eY8KiH3hPsRrs0vYXs6OylY86PJrjuy7lzzBdwcFygiPm94gqk
jxnLKoYFZXjn9CY5Qex6+NF2m0unXNp7qDuF3sxVNwLHx/ZHuEhtXQxuPpBoQ1itir1T0OfBuZbJ
/GR2RYwfrRyekYG8Ao6NScu1AgqKSSdPmhVP5HcTMJ+2cxh2lNNxMhNiSsM02HsDxqCoV/noMeg2
ya5CyOEp/DCp4JtQ9hLhDushNwOqdompGGcXOe+HZnQDkHG8cd1M6oFQVn+PXSPOd9wOSfDMWcYh
v5JREANNQQ18D1kVsZhiKbil+e8uwSC6rEXSebhEMwCw1LbJcucxEzvGKQ1osIX+mreD952Y5nGX
SY/5GeTL4guI8/YYqjDeFWtphTIaiLie22hx0T9scNF6u8xomx1jehrrIRiuxhVsEs8F2Ta6Xbmh
PvSSvNTXCz5c54n7m7zqCVMn7LRkuXKb92z+Oinq+wEHoHdfQD9bIE2GKtJ9TllQje5nadlmsg+9
quILZK5LQuImbxJusokupnMlu243DxI0b94F8V1HGbBm+SBEq2YnefVLXdXbxcmpsdyQHZRV3y8x
s+QI+eC+lcN8Fp0Q122VAlUM29bYDrUYLgB59ZeT1c6HoMqmW0v03WM6lhfwXC6bYJm2bWi3N2VX
sxHjannQfasuLC3ig0qCZwq1ce93TO585d7lei4IVNdSyj1AFAK3uhQt5T4LiS+OoCqRrFMXFbi2
0vaW+4Gl0udJlljiueRBZMRutqroBg4IPrqzZGRefpkZuJPRNS83sGtUtiO3Sgyfg755ZEtYSYir
sNTj1ULFxe0Uw/ti3ecjGSpeGqeY0kt4hn58dirzvR/Dho0dhVwWcC6c5JghQVjyWWJ/z1P/PkSN
br5kJf9SY6RkFd/WTdfuGXZG2Fk2GPFe8IFCe3dUkPi3id20KAPmE5zT0hiPP3Xy/0aPvsqFf26M
V9RCgI3AWQMPkML/pj9LQvSPdkJd6yvlYh2mExVZaj8us999DZWV/Y3kTfyLyM90yW5BHe6sClj7
QxD35f2eBGY4H9b/Jb98BnfR1ceqVOG5TyndIdCId0k+PIPDeiD5FJHudaKDAcKQIhB23mCaTcur
XOT4bgy+2DuvZU6J7mxlFMCbay6wFGDLTOFFgDSlAHSXKqZsK1enZ4KPgobe7ZcHG/uv2qF2U8ds
GCgzgYG+10KP/UNHmGO3X9B+QDitVjfQp4V+Ah1PMNGwJTH+3swhGhu1jWk9lnie3sZi7r6uuKPv
+PerBydMqOj7D8+5Z5vNm4nzcTqjl/SN9dpp0mBZRny3GN3Q7YmEU93hw7I084vqxq0bzJYqZea6
66ygfvvohUuvtf5GJPsvgk7TB2jCpIaoDESQvxNFoObZsdeZ9ZEVAx2dwJeMQ9sqaNf++uxaz55f
zy6eCLoGZQAcefv3sytQdHAtjsRjkRZ8xE1Qlru+avl8PjysXbbalbCl04Qs3GXf/tNnX3Wr0D3w
i5HG8bu3Ax6F5ZszKjCVN/ajNzIzzdpspn5cnbSTwbN6vU8TYIwsJ/5GVm5B9/ntvf9Qs8JZ9J3w
X977mAMhrmNVHzur4a9DZh3cK1+29mOVd7TNroW2kjJmhnD+w8YFQ47Gr0p8EtgxtT1+HI3/jjf/
drxp2ujf/2K8+Q3bd9X/OhL9eMw/ppvWH1hpAIzgPmTlKRw+6j+nmz55BlCPVjwP7sdfUxA+wEs2
Ri62MwGXO66E/wAv2X/4BDoRfsVIFFGw6/8nLq7fvs12SG3EwI9XyJPgK1r//09X1MDSw0K+k2C2
2cFjTyF85Unr/M35/PtXeXWp8R6hEDmo1RGD//os8YBK2amT+EgwSoWAzwzJJJziGj47C2BkUs4J
gRmm8Hrhkv7T5/FvblLr5/XLd2l9ciwN+N44bD4H+9cnx8WEIgUTNN+LkFGIrwhA0BOGrVKY8j63
7PodBW0T8u3JnC0dT/ZtMvoKTj73j22x+nNmzPl0mEGxccCeYCInHBQhcYXpvkDs2c+q2XWIP66G
zo/vS+aE2/+PN+GDj7IEfFBOpN+OoMkwAMs1QF8wjjbuY3SvAP3cU+aP81PrmCyILMnwwcC+vLFM
ZoKscVjz1GiMEQaF2NMqe7qFwxJEpma8AwaRfWIgi9MUaolXmqFlSTe0nytmZhGq9b+9e/+bzyHw
mYxy68B6ZP/mB+rYxw0z8oNj5oALUOZCj6/VzFYp//7XR+v3umT9xAMu3+wT1q1B8NvBYqLalY3F
M2mM1Uf89Xx4XtBekKDR3pkiKf/GLffbl8hdny9EtuOuE3UQX+sZ+NOXyLYArpRGwfMlmbrj6kBk
+kAx9Nfv6vfih2dxTWuNRgkwpzjub8cvVFwuGIUER2WP2YHIgO+NE2ZH2f0dLerDN/DznZdnEmxU
1v0J14V/uSjkRFiGI+fg0UaGfVp88tzSkHNmnvng5tJRRWSl6Czqupf3swaj0RSeRAVnxfcpq+TL
Uoj2Ts0e00ZPEzUFPIRRq7aID0oKdoLU2PMh49x80olfIcdEcmpEGLcWkOEJTzI1LqTMwIa3aXvd
y+gt2fGvj+YP7tov7xKLIR5W4du4aEOGdL9+ajEczIGCfTqOuYNMKiHQ00/i7gQ2n4GpZFHvOfX3
qVDGVkj0Ipy8+ZFua9hrq+n3yFLUdQOBkxUrG2mk2+aLhYn7WoSz+8lnxv0iWpAr1mg/WIxRKdCZ
IG8Um5lHwnjRYpMfs+11yooiqextlWTzQUJ3yXXyicuZPHq9EDfJYIujzmpG7V6YHssmtndO4mVH
A27PpoazvGNmZx06pw4esc7np5xk921ltWkfAS74wqbd25QYvk9us+ibBi57G+nFd89lABlEx57Y
Ndp2wU7hYKFDBpzcW0l9lKqWz323Bh5XyEDL2bgRYTN/RXAEIRqm2y6RvXMQsUtLl3spoYGy8VjU
LO4dKHWT9qcrXwivkN8bK62nSJrhPG+Q+lIwjjVysrpKp1c/qOTWL211hLVGDNecT+cFKPmNhxx9
2wdZRe5pmaE7ovj7jPBKvGPD2BlwaTZpLL8Z0giuINUbWwD1TFB9dVGWHq/as9qdtMMT66Dquo4b
Bk6MMHtIHOChDb86QFc+r8dzS842SdzAoSJUX6RzlM6bWHVILhuCUyLL8uzGzfxkFLJHvYG445r1
yUpS0MSBm9xfNmBqHZjIYcCY03XemVh0tznHqToh1kQsiID+Ubr7Km04I3QBMK51nHc2GPWeAa6x
dZopIIXArtRTNXdMvwkm5qOBzwq+LzmO84B037mzY5weXNv0qS9qpmOYKIJIpfZXR/GZK89q7mZV
XGUxhFhj1HKrk2LYDrFUUQr8ja0l6BKbsT5WBjjZ4ZQ8VDmmusT7lE6zeUz73mTSuczEg3sIP+W7
XVbVdoQUtDFyj20i0imwQso6+8zcLiohwwim87QpTUIah7w1ol6bTL1CI+USNQAiWim9LhCESwMV
4kFCJ8UcEcRvMJlnXswU71NbQodiPVkjG2g1J5ce/S23IbnPksDDiDJmLPMSzz4oIhwvxQLQGx+e
uVGTmN/R9ZnM9Ds/YNCAyJHlYt7cLPXKurA6q72cZ8s9pdA5jpZDYptf83XxjBmWB2MGGw3QDtgM
Uyeg9dHSpwRqmHn1RWk3YbxkDV89WHKvjlbjBVsZDdck7COdNO5ZMUA9kBnBBCo29Wlgz3NjzBIY
bTHjG0Cu5nfWqcpCf1XPt3gkShPk1UQY35OriVd3TDs9mbDBd27BqC+fGRiGDjtNix71nEFujCrU
7pGo+TEnXAE5sTe1F2EDh8Srh/lgeAHxK52J7Yzhxnfdq7G+NunMtnFDUbDo2YwAjcgtSn46GNar
6ATjILLZUe9MPdo73rG68L3e3rFAkGx6zfly6c3uZQlH9wa1pXk9ZyZhoTLuPTa3Ta2/EaYybkNE
5KQa5epL6k/JHpqx/5xmfUXgjY8K3qS+KGpYPVLiUY81JR9itpWiHOa8OpjyLW2jSTGDaOy+YI75
CvRGbqW5jJB0qAtxf83IySG8jW4r900SDs81i91Tm4Ho+hBwFTlclVzxJtuG8suDuXyxhC6va3aa
aydFR8XwhzvXyIpo4zlYP/KawAy28bxzmaU3oVmOWzE49q7tF3vnCoa5i9/EwN7dhcfYYdG9JB7L
50GB5hrlEDJj0tBvYsOzoGg4PtHPvczFzglTcUOLTrJIBcqrgdZzBBGOiNwncYBaBVdMzOCWOlJd
aLQLkJTS+Ts1sH7OsE6RYGi3FzkJ9QyZgA4cLLNsD3FlCObotXE/8wTpB4AqwqQK9kzMqfg0xmtq
Uwx45t70G/4lk+FemQDZ1IpmI0ntsmNFffB1Wx868oFGgspM51JM5gE5EqFnanCuWRXAfVsJcCDr
vI0u8nRfr4y4Gja5FRv2Zuz7DHcUwB7iwnFIVaGGh5/oAyJUmHMcfl9+UW7QpmfVlXDp8llA45mq
AS8WJj+CXGwoOWFcIjdnhQscrgpsN72eRhtB3o/hwX8b1r9pWG16BPQr/3vDeiOL97Qu33/uWP98
0J8dK2GoTNksX7A2xgUmQsrdPztWy4QuYnqeT9Fk2mtn+k89jr/+H9rZFVTyz24VHAnFJJ0qnAx7
fVzwn3SrNKe/NhHIfJwVakIfBDKIWeBvpb3SMqgm7uwXbm9MW4f8ErSx/Z7eKKDoqFipizAxqqhn
sCt2UnkD6Ta9IIyOjoTLKYObZsHwUiK0OxiD4ajHgY3ZJfemLL/tMdB9giSFgWXxqovUSsh9G3Mb
TTfNaWtmWXnBHUvuPRmS6K5zrspNa9Rv3NjrKzhmzXIoZwtOOziTZEltwpX0qMI3DQstOAYmCm/V
t7P3qsdpCG5n8g8RpbH9ye26d3eOp6tqwyAwyN51b6SvA26lEnAbm49906GdOfcClWyyN4rSdDcD
W910isikQ1h7XaSMaP09VR25rug6ebvp1Cmf1d2cE/6KWpQd4o4cCRNzeiVcERQR9mHo+Vs5QM+7
Dn5kysYFx7ONMlgRI6lKtKTjdtCaq6H1kbE5/gjclGkmuKDLqhPU7VVegw0rB7UYWLKGCh0C32+W
6ghJXG7FabC0rrUVOerUjfR0QrqIYg+W4pCFAV8v+dclpmQSctOXdK3ULjWB9L7NZvxgyylW137Z
GyeTAJdbM2fhs7ClgIPuQv/q0uqUGoY+JNhdHiR4rSxyOsLYNNjIO6tAZ+RRu777TS537DhZsso5
3WY1s3MNpfPM+otFe+eW5JL0w0FWuqV8rjA4cTUeToGeNv5AokpZssRAc5DcCBvjlE6Laeu5Cc1P
LxyqYOpmArbiO1WO5QuX7h5/ZUzMwAKL6wYF7ROE/+TOSdruFpa/f1c0Ur+lZTBtk9Aii6VJpzvO
h3o/6zp7LrAvo4+v5xe4e+s1eEDPG/t2vIWq71+HSKef02YiJjv1jBtjYqceIRUL92w7nHNMq0GS
pJEtW8vHTfTctMSR+KhKnlrPqh66eZI0PnGaTBuRt86EQ1X506ael+VUKXR1iDkJLhowR51G/FWH
sZDJM2xW5zJcUIQSAi7GR4xx2G0DXBP5qtYuvluj63EH8xcB1rRmkCLtmhkKSRS3Klv8E2JVIrZ9
9pEDOzGXnIqzBRUtiRA6F6u5eNA3Q5LYl9bE/BWuFlRVRDAOZVWn7tLCq54VZST1sd98pnJ7sVql
N4BXgws+aRQNDTE/uFGDq2Uupjtq8fSCeAz1mNCAvg7OgkQ7HCf7S14r89JYKoQLbev4FyOq872b
N99W4egRR0fLplUysycJAJl6MLyaXl68zKiQXpyxz8RGtIF8aWnFyK7gG+YZvTpAg7V3oT/2+wz7
yVgTKgCkqDjkpBndVGElLsaJkAuKVcnyi8caN1aeSVKLljyNmGRlt1WcTxeTwa5xUyNJ5ixGm5OK
AJBoBq9uy2B83tXj0GzGeCR3HTRw5ONmICfN3DSiGy9qwAtbB2/TswuI7qY31FO2qIe8Mfyv6BJI
rzFDTQEsKIzExm6W/NFXuXtZgt/Fm+OSZZh3CGaz5BS6nX81jwryXj10DwSeYy9QZv3FG0wSM7A8
3zrI7z63Y63ayDIIkwvLsblM8sR9SlLi3ryWIJVoLFsSHBYc8K5tDW89OQtVXSSbmJUIraNloSOb
kABkTfLeOWn2rRjRynW6PdsD0ZXCG6ctPgjn1YZocHQwRJFGMI7z2Z5QobvEQrA+6W0S3qSbmteo
zoy9qln+kIsQ1HfIUdZANExJuw9osu4y+lACTZlMpOWYT0c7Bc5cjy7qLYKuHbRDcfBZjkx2oiEb
kOMxfgl3Mdahe9eIWUfrSrzjClt1VDH7AIxyXOcG04FyTIYsbUCQkkUJNgDTH9I4tDTdNY5bCqJk
cEbW7YKxQpelp7qEmRU1M9ZIg3nkNetyySkq6k1vTl9a7nn31ujNp8SIUWumHWrynEmFwNBIDedO
Z6O3yfYKmuCLi0b7e224XzEF2yjqdccSuC3nCOPcrkXjw5fckFcjO+er0JHynJpE/kX58iWlZoza
lRzI3umpNtUDWQ8mLkeVwkJAUpfBZdpnIH/QKyzhXYu1f2dgEnM2bjd2x8QgyUzqhBCQLN6qSlkv
WSvcQ54I/E6t/yVfquC+xca3SQmAekx8iytIqpqLMZflTjG8KK5EjTJHdBX6hMpMjsZIrCQCGRIt
Xcuq7zhzmW3AILjN5lp9baeO+A+7sQrKHlb0iRe7F7zCeWuPTcV0pKHWLKQob8vYIFXMnuuTVfXo
wDpz2pLpkp0NhXKEnXZ96Idp2LqIe95spWCYBjUaBl9+6jvrc96yy1u4PZ41FOJhdRilt9S6ZVR1
NRiAkunH7Ezdd8vRcjdY8/CQmwxWtDuC+UsCuYd2HGwdZcQPmPK6VcLWH8bQaXkVmbrRCTOoXb6E
lPIunRpS0NQ4jcOlykiCE9UIeMEtPqHcGvbJGMivJNpa+ClgSXPZ+5QGxTcls+4EV9rHYCjlthX8
C4hAGM3g8pkg9eYJ+5S7JePb3tswfs9LY+RfwjxgQFykxqEXlRG5XVzc5X0BW6LLs33T5+1poCDZ
DWgVjlgSu70/UXkZYy0O0k71ZVbWMBeKqWm3JPYaW3NecNPQJe4cv6u+9GLEFesWj9mQEAc3p95x
pNnYZOJqcWFqV8AyaSpDe19b4ktrNnfDAH62yj7GBsuBS7QRzY7xamXEV6X4/veoQKkwChNDr1lf
+426801AuF17WMZyiMxSjlszrYgH7zHP1Euyr1RDRiRc/MjLMCq6KaTtpUj2uJKvnNIw7sOOeUvh
DeHRnfMElUJ5hyX5dlZZuu/xtiD+I2HRK+a7UA8WGipZHBCO1tt+aSoGT3VAPMpgHSqNbiIxfOfG
ILAo4truP2JqzY7kuuDmFNa3NvaMHb6iMspKYprtrBHcyGTK/cAZ7kY20V+ycm4h8nL6EVZ29CZd
3XkGFsiwJyAGJrW1McNmOE3swI95lTA4zZbgouznuyITn9zYf/poEP7bS/1dL8Ud/i+Xf1dZx5W4
y5om+6Wd+vG4f2IcAYNZrgUg0BE/tnx/tlOh9QebdFaCa8P0Z+SK81PvZP5BVovPfs5mrUDz9B/1
TtCWfu2dXHZ9NE5WgJHBCd0fOKGf1hQkcbfcMTp5AjmL3SvBg2jYHfdY3EusinoMcX2LrD6yrZ56
w2pnbJ2aoeQZ/MX8tMQDI5s66WwCy6XHEiC0uAhvZMxiiesUU9zZIB0B18Jio1fMhuUyzvx5IJKo
YbhhAWgJfRYy65w3BkMLvOFa4yb45ucBGuI2w0KmUgeLUu463n1rECGlcsgn+ASmW8YLy75hYMIk
w2WFIFY1N+it6szLxOGDa6t5d0JccmwC5baitzvNA1bSyEtdogwRTjfJoB6seBmMi2AFtDNABSX1
VScM1Pdj6BMqaOo4yXblgKqFhK/UEG8pU2tQZyFph+ll3bNJpOkgSnC8bW1agpX8PibX9CLoy2o5
W8k9MBlvj1+sbEEiJKVJiFWne3OL49ARJ8tdfzOxYG29Tko2eBgBwWC2kAQsenMKpDyG0weaaAzA
nWwsZFYJ8p7Si1nY0JMkn0skZTfan2vgmEtBOLcPwjciqjd4Xbh/GYRRjdNuhHlwGLyFyzIojNrU
6gtVvr72SevrNtJMnGPhORbxh3a9HeNYv6riDtpVcShVCaOmC4pDEO4bpQF+6MIj5oswttZtG3gF
0uaEwQMegYqqN8ZMy6O9GZNJI+QrMjcZ+dCdNo4gMaDPpPhmVFN+z4554jo8tVuujGxAUBWe+iB0
3nJBau2YpvU28wmrySB/QPIvjnhPiv9h78x240a2LPor/QMscA7yNedMSanBkmX5hZAnzmQEZ/Lr
e0W6qtuWq12ofr64uMAFLixmMsmIOOfsvfZDUmT5/TAxkgWqDNQIrt/e4DxE7lrF9HJ+FOSNNFh/
w/YT5wcGsHkiNpPjpMc8pulqjl15BYWl3baQc9bMXQqCCJFQk8OR7EHfhp/9ONcDmqjJ7tD6q9d4
ACXMLjabCOMDlt0us4xTRQ4K/n7Et/fIzOf9SFrQe8cuQPlL+8X3Y2w/tpt/TgFcv/c5jWELcNwd
LADURMjxV76aCChxxq9RBHpjofzahrJmEx+SuHttFmA4S9ocrGR0V7kcrwaXjiKa/mLnDOxJ9E4j
BCmxmx+xm/g3US2sFwDUwdkS1ch8Y8ThmDHShbYVrns268e2rxGncpI85E7pQHOapzMH+OVQxtK7
lzKxzv0gsw+o7rIXftFiP029c0U5XhzwmshzvrhIEOPOj9YRRyXs/s5yB5pvIE9S58ak0hpWkQwE
YW4d6jgD5eDOQLd+E2DtuMeWw+kS3ax5KKYmIjk9SNNTRebnbR/07fXQOOnzxGlsWDmzjhTIhxS7
c64e+7wf36H/lCcH4grznjR8QUWZvW8Gv7vqvBon6kRAwclcxAJnqkzKO88EaycX9vJuMeONmYXB
riF655s3NGpP72p+njKa4XEIcyaX5ZF5xg0So2oT9YmJ8xEIu1XFRzuU8BHMmURph0xAt//SVyO6
o7wqDmY8QdPx2PstPIn7Jq3Ejqb5BJLKV59k5PVXJiSbXeGCA/Erd7zPak+dkzyYaeT0zn00j/MH
yLnLZ7DMwz03JLqF44PjX8wWjI+x3PCedMCLpuwwFm62BzziEzbb1/mTTHGH8LPzthiYHUORyy+O
wfF4CUqCW6fIxI3mT3idyqa7E3i87fVQzj7B8EOygltnf1vshAR70496HmUyJNEgPcopH26SqLyT
GCbOdm3HH+DgFPvFC9VucmZjWJlMAW78NIeHg2v3bMBWup+nAaQm5X94XaNn3GOkuC1ULxm88KKe
+j5G/kq+dgkqsSMvMLfik6wJsmCso835TnXT02fBfsdSQ9j0lUEWz8mmT/TOn/EKrM3OgNOl/Plz
ko0T3lRDm5D6NssOsEvVp9wXzA8yUAig1baRqu2PGajzY9F6pA3AS3+0sJA9xKITZ5tsEhAgCt0B
9Bb11FbwHyYcEjcDPP1XWfcmO5o1PhQp4JoVb4+4rqgvv8DyymZKQuUdqsobT0ZcDnvk38OZcQsH
5cKudkGq1PvR89o7RlLRBpzZsnfSKblnZ8NfpJkvQVeJb3Oad+TMd3S/wzD+QvBrtnWpplZRJ3dj
HfRo6luk6hZoGYMBT74ONXAmsHLYM0ifh1eIx1axHqAoFGt/MYBLJK56H2mATa1RNsGFauNpwE3l
WmrXhoN6DmJEiVuXwJVPThwH+0rjcXoNyhk0MqeguXNMoOhg/YWTMtvsb6vC7YpzhzruNoPWcJNb
MHj6oCWXuza6m6gjmChzc6LCC0GI51D1z0iWyIW4AH3aC9yn1ZwfGbfB9aLZP6bTF/0q7FO261DD
gYqxMx6TxPNfVFqz9FwoQhx6IQqxaEuEfRo01GnkkMgr55yaUcWyNMwbCGwgJTKNKRIXYlF/oRdh
T1frkmnzeqpF8MosSe7M1Hl1+7a+MeLKexdoGhICGed6pC/JMjjbd7Ouc+OoutE/4EkVjrVfGIwM
c5VuQk1b6pGfH2MbExDD6/qujm3nSWg+E9rMYqcUtZBxwTchA9sGPpsjGaRADmpIjBRp7b3wYvcz
gzYgUFYnl00/DuE7HHdEsqvWBi8IN8q7IKRK3Pt3+QUsZQ9TeF9o2hQQvno9ms51cEFR4V4zb5RJ
OrX2MYSdHWyt1FBfAfvjOzBmlC+RZlsJMKDrVvOuqmhu7+RSyLt8luqQJXgyJ4fc1UWzssYLNiuy
GvHMWcB+nJwQ4HPvOeJbUBr9S6mpW1EuPwAXAyiaoeO3GQnz/Uz6m5xT2oN9gXdlXZacyNEgVeAC
9xIuLhA2bbV8TmWDOaPVJDAbJBiWi/FqzoOYRxOmY6nJYZFmiOGGL6/6C1hsDBqRbZwLcGxiET47
ca+w9zSQqJrydqD1K9eRppWx31W7QRPMio5ESiO1xIFYIeJfNAGDgDygZxp0yhAbFJqCidYDroUb
nsNJE1Zj5UevoDzlyS7uxgtTrbnw1Ygm4/g6tPM2J+XywacxsBrJ1zn65lzddrkaeU8cyBExIHYS
pZdk67q5vc9NlpWAEQY5YhfgG5aa8d1gFvETgUzFk2tzBiSHacF8Eil1K/MuvFpyn9NK7EVHU0hq
Q+z3Du11umqEyg3RMe0HQnInDaTLuhCfA52EtOeIGdaH8kKvc/5k2eUdrSS5clRwTf4S/Qm8m+AA
EkUhCcrPdZv5DFzSIn46ZXgZK6B51bhsYw7+HxbCxTPXf0RkQtsf1l6Vehbf0j2VubA+psjUiJdF
9EApG3IkK/0PDL5t8F6ChsmYoIXRWD/pLK941j4BSLkPNPgPbIS/ISYlgeWTmutaAwJNxyDCB2bg
RIlwBbGjxO0UP/GzOLteIwYJCO03Do5QIoLS28FNnZvWc18sjSacBiCF8NCLTa7BhVIjDBFiEMFO
TB3EAQCHtXCrU6yhh1Uf7NDZzCe8nbfJ7NrvnQsjMZjAJYKgb3aWAKG4aJhipLGKZL8QfQppUWjk
IvYjLG140Mh7BshInN4+1IjGScMapcY2Vjx+r2SJbAGWR48lw5aDNKL55GngY6LRj4OGQGJuY5tr
AUOmEhAUOVLLWl6IkbiTVnAz4nOleZJhns23CBSLTQZsMl2IFfGVbLq1L8U/YcH10OxHJRTqZttD
6aWFpn5AffizEiqJ3JkApSA9ZnhLOMJNgkkEWLBqdcG4umalPkvOUhVbNsKDH8aPf6PPpL795eIQ
nm3U1rj2rfDNxRFBNf68yPRoTXXzecma6lqmRXIb5GH+8PtLvdXp8T0ZGfJfXf0GqMt//p7otzN/
SkouJW0FtM6ClEMbPq6//v46On7h7XdiEupCercBH/tv1Zp5PRN9l4v4CPtt3iUB7gi/R7dZVGl3
h7wsD6+HMDHT9eyWr1Lg/GRViZNbI0p0cR0lfLrff6Rff2JEw2hwhSASXkOSf/7qoBeDBK1ZfFQT
DBOzRHfpZCMVtFuEBPbhYWw+T8h0P0sL9sjl2v/pH/1j/+jyNP/fs3hiT5I0fq1+bh5d/tFfzSP7
D54hmAy0iGDZ857+zyw+JICXhyv06OsAbP8ptjf4wwroZobgHmHYXVDxf6nHaTmFnukgVv0rB/iv
3OI/31UijwlEJvH4b97dtzGodoBJWivHfdyuCEXfrhyMWKZOFS3+QelivFoPUGKnQ+MN6R4cT4WH
kUTRsr7OcssYn9KJOFSK6gSiVxuSJCpS6hNrQwCjQwSil/nLzCDZpea5im2NDCYCDwMunEzMLr9/
Id40w0Aj8oEDbq1JiCtShzdrQdD2IFubpblCIjw9WAlabm8k1W0ehHkeSV4sVr+/IBrdn1cFTe5H
cCo0tgTB6S9CdCMtHGlQj1/5PvVSx+lsXQyWjkhz3Vix06MtPxA8KF9CwujURAU/CPdAetcQ7bw4
seojbHre2YWxBOoZKjg8/R1QEJxxaL+R6kx3CYvAY0EHb9m7mg+StRamJRAtMAisXI+pVANQe+1N
PayJeKy414ZPbCEC/GBjW6SGdpVEOpCpgEuFSTTEEEsi9IXjJUZo5AgRrH1+EU7aXdv3uwgPFtTi
1H5sLIeHgMrEe23QbO5nFwshCjNpEaZXw6UQiFzjLUztMd5e0l5NovZQViSx/WhZTKpX6SWbqG0y
9UJcFpM0X69Sk50G09a5BJIOI8QJH6lUcstijh3okp44c7CYnhrl0d6hsUNNa2eJ1V5hoRX2eclh
qu6g0fnyg+30JG12DZwUEYM5Wxvs2MPD0lT2o+EU9vQMFglstmN3OmOuJbyD0V491UemCJSyQ6Np
ErTxuXRB7joc3x7C7tbOyDheT4tioEi0Y5bcwS5t/VXdVJjT6ATx/bOckeEFHtHPyCmH/hJiOkK/
3KjUv0/8nj9ttoqbBLyZX8F3u679kIzwzw/uAlxs+x3i4aWa7ZRyUkAs7XWAHmaCzhbqQpTdV/ES
gt9Y9E8iZqxnoUqZm434269C2qok1XFOFqgDsWgmiFXuDaQpE6HUvLzEA1vBRqnUggsGRrFgcqhz
qxtfoMqsCX+BbUB7sgAmCxqAAd0j4sHubIDpFOsyi1DkLbT9XuOs827QQfrvDaQj53GQxZ1DL+eV
iWh64KTtBuvUrsRrFefDs3SgUu6shUeWaEn4EOMAXIOqnzteFhEsVHvyac94gAff06Jru3s7haK5
8QbBYzM0gts7pqXf3JrdRNZt66EDKhCkKEc7OAi3WpxNxhMJl7WE97vChuCO32ZEl4AoaAyip59G
ImS1QQ/VHt42et3eawtrDJAFDbdHaAD8PEUORnhlRCO/bT4uMFwu9jPuDC8XBDNeylzWmmGCPLT9
wNmOnF2W+GZrLIIbnNrS9vc5bacrj3hiCQmhBQ0yZJhTMt1LxwKggI8v84QptOfWQ8ngKvAL8Q/i
O4db8z0JV4QOY9nLBBq+l9085stiGO+NHr3pdWc3RnM3TyGfpGCANj4t5TiHT6nLgOwhGrLmMJUQ
Z5BmomtcQLwBQ5l1SHfTddzLydQoHpoU3AjJgeGAjAUHJZF7vD1SCebhlwc5nwx+uFonRW/8Qb8U
XUNHg9G8puNULvVk2huY/MkaSvwPUxH09m0WhSwUAfCY+rPQMeyJr4lCgQb9QTWPmcaLKG6yj43V
jDFEoD7uvjhR0OXPDSuElRDHDH7klgS1ykcGwGA83IoiJk76O4/H5HE6tUrwm3dYeM5ZtzjTc9BH
Kv/qicpm1O3OyONR5A62fUuCMy8ujNcs9o9RZQcljO+aVLVjYjuImzxLLID10tj8mE5LC4owDs4V
4SkfvKEHn7FY78QQT1ruXPdPcz0b2xwJGtouqcMk4+ToFGG0caIIoUdJWOoKcRsap0SU3sFoR39k
xoJ6On1GMIG905WeX2WrWs5w0Au6OpIE+fct4qa1U5ofwd1o1wE68nyuulWajFNwsHI7/lS0kfhK
iRitAKBRoZJd2SPdoH4lsOHer0X80XOGaotDw93UVes8wLKsPlok4GHyN+MIABJBtmYnmjuypPO1
kDl2MFTSyMplXDzZWSsQVLQdBEWa+eh0pzXMWtijaD5uSYkurz136Lf9KIp7lnX5MQv75N3gUlgL
c8r2jWrdnZrVhDy6RsQDu/Qd0JniaSzdNt41tPmvQzYwWihqgZwaYk5yXMIV1IijvhCCZW9w6kc2
Hfmh8mBnbLKl1R04s36mQa9vbZlCnvW9npGtAOYo/clhSDqQgBiJ9lvawCYsetfF35LFu7Gw7TNZ
qsLdJOB6Z8gjHAc2Gmp5pdqy3geFmpH4F059FMlk72LPumecK/fmlPSbhu/4IcsbObJLDf6xmunq
budS9GfVudG7UCb+3mgXwhmBk9KBMIg/n2ffPxvgLq9YsOeDWVUzoV5WeET0PkLSb5o1fARmYgyw
DknV+o9DOixfTIJnrxjRLFfIK8LiHyoxbXj5oQzkfIIPkP+AqgmxvL7VVqq6dIJM23OmTjYHvOWQ
gkeHTcg1GuiL5lBfQaNv/sGI86You1xVC0TxTlk6fOdNZeJGC8L7kfhQNCHyJXVTFgbZ2Zwxfn/+
elNnXq6jw4Q4LtuObb51OhJw4/dtGCPEJjKYNdVs5Eut4VneFLH0/PuLCdMEbckBWYfu/VxuwWNp
DXrc4ekiGaprsGQ6Tm198Z///lK/HmSZZwbcN0J2oDu/LWpVHAppoKE/OZBlzxXdb5gzIcxySO5X
rUB18q+vp4fYFo+J6SMRfWNDw1rOa1uU3umSc/19CyKdhB0DPJLO4k5nbu/vr/mmeuW30wlC1K3Y
3vjx3h7W5zJ2O2Am7glgHqcrceF8saCyA1eTxku6Pv9qbZQD/9s0MraP33+AXx/SwIMsQNIPpbMN
BPDn37OuXGVORU5+cM98bhyZLU8WlKv/x1UEFk/fx4BHZfLzVYrIHquI2LcTvGxSnsEq0nwiEPrf
X4WCEruBdr2RzfbzVfwOTrtn8F1C1ZJsD8NofVHQ/f4qf/NYohzHSAAmIKDcfHPHcgU4DM6md7Ij
/BfgfXkohnkkSn2OAOF1cmJC8vtL/rp+saazhvG10Adw2Z+/GJB2RmuF756MOqInCYrxtJgaINcX
dbitoFqj/2kXHpHfX/fXlYWY1RDJPN8WrfTbrxpix2TO4NmnvIcuEdWsk50Pr3bJgPD9/lJ/8xV5
OAQ6e151Sn77568oihHfrCzt09QkcAA1ge+ChitcHphcV3CTfmp+f9G/+35gEMAw6CRb7629dTAh
7iahb53QADSgN1zc2maQ7Cl0/vFNfxttxqsOVUR4rusifQl+fdNolgUm68lpaVosQ5lVetBpmd4/
kJbSnOsMTtwqmjkmk7NNVcFZqz0DucFH5hqtS3FRk5Ie2+0XK4G2uAYxTaZ5kPuMtn9/W359wkNw
JLTVWJFwNb/NP6UrPqazEfGElw4XSqNUvmhEcQsFzeVRy0KO9b+/pPXrOoTPmLeK7RkvPW7qn3//
uKBfErHHnYzA4Kw7BQ71QzdN3ZegQbABby/Sz3uWWmfVF+plGDzgjw7+7wfmTNg9VdwDtuSUhCV6
tuCf//4D/t09YaXkWUG8appvPd6mwnYBxNc7lUvAodv0so9WbDintoB/txoVOr3fX/CXZ9PXaAXk
VZwf6K+8vaAi8oJD/7yc0AS5r62ZIVyaVcVjOgHr+bdHCC6m46NxwIQsNW93gWABoBarcD5NaADu
soo2rgnqCKKQKamSfv/Nfvmp9cVwyuO50TveW9YNEeIWcwFzPhH+TWH5HSjKi0iV+PsL2W88NXbg
s1zqw4PHl/N/sXuDgUonpgojJ4iGtG+TGg6AHBqE/CkCBdleyWygE3IBnyZjUk5UJMJpVqrQ22Ct
pockzekTGCPF0rq1FkRgEIEOpuHTyqLr5aCG0t2PEcrTsh/teL7roOLV5b9diH2SiBFR4g8iEe+X
o1BakeckQPyf7GUONhd4asnodB+bc7j9/U375UHnUjwDNPmRIInv5vIftHRdbNrdMOGcbDBFHQM7
4/urmqAFRkT1FZks/9g/1LvXD6dzxCmshzavPpQ4z/zlV6qW0rFU47knRETuV5DIw6lxIbleGiLa
omptkDaQPDFN9j+8ZPbbR4SsadsHswxVFDIvJyEsZj8SDtwi6lKSXEjCsugkLShrmHK3+9lfcE6u
xwmhPDCwHHVx3aJuhgPIG+hAhj6gukBmf2H2mn1JF3HJdb9GNUIXFj2GEOg9PEcNtKVs3/P370Q3
GxV/aUy9Q0iqPQoTRHeIv7N2eQ+OQ74UBpvBfu4aS55ASEhU9n7LoHec0BG2UU7fD90+G32qAAxs
gni08xvP1CYuohfK+5FuA8TJziDfJfXvapT5KI0F3C262NWyMoWyzWva0ma1boXXh6SRNHBJc4jv
pFZLHKo1ogEK6CU9kdFkrd2h8HqEJVaimIn2OFQ7et8mJNRXZ8kq3O/fMb49WnXrC3DFnKa4kfG+
hJPUzVBImsndMMNJRvqrlvro17Qo9yHct+TgDzlVUaUW/t8LwPZy+CSMgM5LWOhzjZK8a0lVePM3
uuVkhSC1aSjcZ5CTEBgDY3qQ01Imdw5y7foaMcvQ3bdOyw9iS8HbXVulzB/qxWS/aPoO4Yhl+tND
btrBNfbXOn8Q0mq/INWiBQYu0lu+On4FlahRFi2674jYySQHd8dX917hXtKUlIziQF7amXs9cDcH
OhrIClBwd1B1fYkMekMfhM4V0mYa4QFKJWc7OBF/EbNBZH1aRqdiZpX1xrupTrm00mThTWhWLi2c
pHBa+7YaB697QAEBVTDncUnuqFcRplqzGEn5MlL3OAwNSYybvhuM9SIrCBO+zRLuLTFPUMWAH92K
GFNx7RKnNR4TgKdE303WkJ7rpqCnFQAzgIlcUMOi2Q7pMsZESzSPVuUhyApSjwesSnBBno20YW+4
nAPo2fP0LbFPqyHxoR2ciLt15quIRkiA13yup2+IuqM7AGAIXC8tOK/o+TBOAsLJBUL5mkZJEm1b
5C3y8P218gFX8ITyzozCyYLXCvhbQ3N+th6tyUrSA91eevN257KMN2SJtHsV+FRmYLS4r3are+Zg
+PpPc1qPw27CUn73fTRDUvYrqDJ9kEBkSD+O+flraWW6E9vQnl9JsGMHciQ181lvfwJ/ZXOX0LsS
18DNe7xSZjplhHjkZntVhvBx96U0mDSALebGutFAWl4W2nF6315YXhbqrWYnC7t9qBY8Ox+B1TrI
zQrh5flDUIdTf+NNhfXoZ1mF47GJ0vlrYDDJ2GaBst372ZJ0gZOZszEOMWuE17jyGAOQEZPQruBZ
cZnm5LzBnSOeOZjngK894osl+N90wAOxiqKlpDdvFIjPAAjTrZ8LmpJkV1YL2FQX8+SpNM2JVhsd
8i6gQbb0QzZ+3/H/Myf9hzmpgzie8vD/npO+q8kr+q/1a0NqUvWTc/nPf/rntFQEf+hEAOH733Fa
HBb/VNoTJKC3rR8Nyv+jt//DNpHls7WSZIDfln33rxwB+w+TuaYH9V/X45Bw/pV3+VKc/biDE2Jg
snODzONzUCy+KYkRZ+VVk6X1YWIeMhKjAgp4XYGH2CeVkjskU3T8qjgLiC926MbblHLnkQyVzVAk
QYCBvmcyEaXOM47G+Q5YevWOlSv6iA6BYABkSZJ4p8U7SIZvgCRAjl0BUqg3aOdq4rWm3C832KYz
fMG4rFGTFVi2cqs2AIdjUzhRGhRqq8JUB0zN82itc1ZhlK0Ynb+1Jc48wB6zu8sptG4TKyNKB+0I
OkUQK1tTcc5vorkCkOt7FeowJ4FuARwTUF09+ze20USStmbkHHsqptO4BEymptSstgDmB3iHfKiN
KqPuK1exyGdxq9Ai+IQuNeuvAgwrcOBsL+O+KYJ5i424q3Pgp6N3SE1mLGTjmOW3lB/84DF2gXnl
6b11SaMvi+/hXsjhMz7LxWAbj/hkz/TZ2+dqhAMW5gydogkixNhH1aNs0Rx2bTPMV5OaYiL+4MKT
9ZgIeBtFWVjR2rQUaSUMcIL7KedzKV9yI2EgReXKdNJoWrnZJJDXL5IiKAjuooJs6hVSS9PaRCHK
JBAaY70TqCtXHr7YSZbyNrdUeOehD8ITzln30HL/dgMny+vCT3E4Jcl4nfTYpaZkYDVHSlm/sywV
3BsuT0uW0xZAse4dSgvMVRmhK4zISD5SqTonJFTM33tR3+Zoyox3iwvI2xeZdcLAN5L7nPfuhq3M
I4HTKDu+s+XsKNzUp3Ep1UvT1/azNAHZrsNFQRXyYjgcllEG2wYWp78KmC/dT5I8N/Qv4Tu7SeP7
yVmg/4cTruS1NzgfbaZdGh9kePamS4zxNVhAiOetFV5L6YgY2ZcZI+fNqvQA5KJbjlDDbGhRUW9c
25ExjOvRFuUW1HFQISVDqtgdEy+nSxCP8L1pW3qYGp0pvJMBY6eV1fj+U2XN7k2CWZAAYadwMQ0G
4P0XrKlWszh4AGaU4ysah6OcV1AnQXzOHly8FzUQkGB0DOSprcGJ8vsA1lm5UFrUuA1EgJWDI6nd
H6K6MbpT58vePBZKzemzLduwO9H79hA18Ph8YKRlvMNJ267tPIL7W+KeG7r2OVHlGaV5fF30TC4+
A3/MBo4ZHNVc44SBhCxmYRfmE0UP7rdlhsKydMs2gteyM7GMACExoaIs8fg+xQi6McKkvoH2rDA8
dA8Zh1IGvgwdmU4SaY6tJRnf+z7UnwOvt/EIVz/CZ4cYQms+S7lGdgJoJgMh4ueQXTCXtvEXr+Iz
HGa293419Ha/mek7APUxsyPKaW8zhxXHR1In8A0fMybf6zCopxNFQ78VU8rUuCPfUNXTfjRc44u3
sNKgwEBFyLkqAFAypzaOHIlSG2P6OwJ7442Ixz3SW++9ReD0Kuv7nkNTX9+OgfmAMMVm7Lvws7Vh
ojnYNBgLXLeB9HH2ATVvM6+6MivZfs1mcTYXouDQXkFfH1XxrqJDd5tRrkACQJzoFu1wB68bJjOT
6dWY4jNy/eWcqgAGjYsaO0mwYcwWjnl9tsOWw3AsbZpaokVeXuoIG/VciNtFNjfdCBIIsgGJSg4I
eAZszS7zDfMGj+t467fwANK2/hSy2u6r1Aq2aTRHu7rpMoS6XruGQasOQI5S9CGDgaYxJa6xmIdV
z/iuTu12g30oXedirjY20vJVgQT6eczUeDDLuHvK+qbjwRiNfdxM3/rGJ1AiyeZt1wD5G+C3fnRy
zwBEpONS/IzR94rYc/MI+2vMD05J6lZF93YXhmARVhIOwx6Jg3sKIhDDpI2J+14SxUYcXr1BMkgr
yXMxXg7+Is6o8vHpDFjks22g0g5rpYreh8rjlfVKTrJ1n+CWCkB51SRTrJYpzT9IUZQ7C3kr6eB2
sCvbLtzXyyBf5BiZz5hiydgbmObVY7WcoUoQWkFk4aF0yuDe4f+4aUlzuW2D+L2Ilc4KDRU+WcIm
zo0dWdMKU1Runbwpi6/DvAxgp1eeWhdd2pOWCZkSxYgPJQHrBZETHfjkwbacM9PaZEXNhO/AkLoX
X5PNJaTIT5iGSbrBTobSpDfed9JsgT1woN2kPc5302keCASu76elM88Ooo9N0GkJYMFj4I47c7Lb
NUd1BpAgcVYDYvljA2PgqwOA4muP/WrjJ6DR1zjQR4990J9PlWDHhqmjvI3vpdYT8anDQwKU4MsU
9PEW7HlwrSL7oxH231KAyR9822c8O1fmunW9p8r1DB2Cna/J5NMoPta5ZVbRU9y4+wn6f+T3nwMG
A/uldgn5IfB27aTzh3mYQybotb0RonklJTxfDY55zOEibCEBy69MVOEAZUa9YUCVHQab4IW1vczE
OPiRdVe0frPN2zEnusI/VzF4qHJp+m2JIHpe2TG+5PWYNCP8TKtczvHcRVsI51/6LHnEm6JlZwzN
Fsdajc5QHISVEaYcaac6yuDulHtKH2ZUsO7cBvsLu9wWvFz6auf5o2H7sDpoOn5MbIHiJA3E18Zq
HvrB+hYhRsdKQjaFIV6qwjI3eJpSHAimOIUzbG8J83klHPVSx3gIlrA/jRWZBXA45HYgIIOmwuAc
smkuj84gj54uwjPfekrHOb8ueOaxMPu6hGjDvZ11CRoKZt9DIU91N71zl6RF7EIruxggSyXZ8qXj
/LnunL5+BzN6WKcYlPNVVDrzpphJXPLoB6zmqi13U0/jrDGCz1Fsf7DQMLyYynNunZBBThl4+PI7
nivvc2mX1jFdeqTYSSqvJBEAV72yv4pyxMplfWmDXCVwXQq5tmDvHwIZgZtziRdIVUKUBxFte04s
4sEy5pjicSRhgtPjLZKdCP5TfSJ1FXRes0+hLSRzi5RdSB5RK4g3M3PyTWNl1tmR2dMEF/AhYli+
l/R0epguFaT5BGtg1horMfh8O3IwXLb0a0O1/oaYifcdyFV92FRWdVuLjkCtMbyyZf3NS+ODsqny
EsO8RYVDZqFOOeraNTX+KpPlx6agB7O00+PY9nfS6sBfVDec1tI1f3jmvY+m9QyqnjNgH6/njNcc
FE4ybAg99dCVI+G7rrKAkJZSVevEb1ZkHIOxNGh93dlNlX+f+/2n8PuHws/SstHfFX5XX6uu/5zP
Pwpk//xHfwlkrT9+VMf+UPGFf4CZAw5jX+ZIjKz/12Id/mGBybL+PjoOSDHTFRrJ1qWI/Dcl39tx
DUMJ0/JtELQOUwoLjfvPbVO67kkTLFF8IpOcJcBxLHFP9Myyc8aq26dKhCcyXjMoF0epXHdcZXUQ
PnDk7A4NeQl7R1lqb3Yp+ak/3Ma/Ee4CI3rTTg5sbonHUN2GzGXRxfv5o2Eym72c0cBRDHgZb0EJ
mbfB4uNByJhp5SuLhSjFq8xqwBbVxU7IJkhSezmFffQlAON831JVq2YrZ1GKZ2ASZIEnauzWbtJa
L6CkO5b+YpBkrQ6+ESAYzGyToAYvaGF10nwNDpyT2HXNvOqSDegeNyck3BV585TMQ3yAsl7SZAm9
Qj0EUVvMGxeOZslrWCGsaHprW9szcetNSMZxn7CrhGPg3BFE3BOJhAlxROlKvFlhE+BAarH6VM6l
+eBGDgEPYKMIe4C0xDYU5N5k7YbITopTR94E3MlLUETWO+49Bq1NrlMkqiZ6P3GCx/K5NCcVZ9a+
7532c4p76zYsPUBQJB5BTsXi6LeYknVaRTjhV2/77oqzxADSZzBwOC8EXIBj8c/KdebrivgLIyV9
bwVBon4wCMcwdUqGwRmRwIy8SD7YUUSMhtl7Iya22rhfLjEbgkUXLe1ASIBY3pl9XNw2M+CraQmJ
6EBUZsW7IDfcT7S0SB2VwGgmZF/LuqeO8B9AzMqHgdkuZWKAdxYmLCdWBzPUjVMVrfOUxbidJtp+
twuHdXeOyKGmYn2caYWtqoTGLGMjb18UZbWTJCPla2ot+u/Mz7ZAlSwcZpHcCpxXK+pyhVETIZu7
dKjkVOzfc9fVFWMEzsaiME/AmcITruYA7Bo+qU1UmcUHcD3tY60J0WqEWEc/wpDvVJsuZwec9bUz
mOJLLBJ/52J425aKb49sq1tzWEYJmNYUpdx3d7eocVI4eWXymvPYrxy7mdYdTxrbRDw+mGIYz1AY
hiuPLWNbuPRkXJUU2w461Ir5vsMX6pyHBJDhrqeSACKbJjzSTSmiHaBVLHbQzfwPHn9kbUyFsYqC
sN964Wi92nGWoIud5682m/WNKsmECSZSM9hqqWbJV/FfWqKRGsheiXW0Bz8DhD46c0IyM+i2PQgG
m5Bxr23hdqpS2GtcuWB6UCNwOIgLujV+GxmPHs15gVirwAU+NdYVCvvaI5uS2nAQjNNXJQPf6zj3
K6LHyVRy3D5amFxk26wdEjq0tpfBbIvcz+XokpCTojZ4XADpoMfTdjMJov3G87Jo59RhtLaDVL9d
SQDmIC7o7O4HvyDbyKZavheVmXp7kdf+Me+apzAZl08CUOyWDds9hj7RZak/h+VGWkZNlSXGlyGZ
gwZ/uA/Ns4yXSmNWmjxco1EfZ1AojfhYRQI7mKeIKV/VkC6GM+UqLQ1robGCJwuQl0VCVnk9c2LQ
wvBhONaxT/YTfmBVrjOCv289hJ3k2pBLe9sW2LP9hmJ1tVQJFgQOWMUtCYqSKWXAIei/2Tuz5riN
swv/IriwNLbbwezDdShRom5QtBihsS+N/dd/T4/siu18iSv3uVEltkmRGKDRfd5znjNh5oAipaxm
3DYd5wmP5eBSypAtxxAX5WsMlPiaDk5PVxeNjfdxO7XsYXrKkdk8mo/0uNSf/No2qG8aUrE1a/69
xz0asn1e5HnExXoPw0w+pfZEvLu0qk+B21tRsgzltmymfMfyzOILICH/niXsZDZ45JhUGU7nPWG2
KoyvjZOsUzS3bXi1HcZRO59jIB9K09FthN03/AciR3vGLjK9JYEkPYy8drX6sT0SPN/iojY6kFS1
PILOHWE6tFJcZDhmtK+P3YvrAOfbxJYnn5FJ7S/1WKZXf5lL60gKIHnCy9Gg8YELxknkS/WtXkxU
QGFVrA4d/XK64DB/ZzLWWjhp5/EeCX2kYc+aXKQiBwg9Ptae+BPsihxDt+KvK5J+/MH6Hl4ha4Cd
8D31zcMMWkRJaK53lEMxR1ic7NTlFMO1k9vuWBvmU+bn8dcxHy3+4KZjnechz/GdE3bHt7YZVmlE
QF/tKsrcFvJcAjBy4y+2BEOkAEuGM6U7J8Isw6UPPO/2sR2NQF5Ks4MlNhC7tkfL3+Hn+04+c9pO
ATHUvJ2dVyzzzSlrfP8pdCSF90753W4VEVMkKecRnttdFrP0r25xlyxB/H1W9Qk2LFwH15ijhIae
Ld6XZtcQ+H9YGOweRG2QlVlh/j9WPOhA1NJgenARkyLbHuxtKRd7M3T8kQam8S2b8va5o4v1ItxW
4AFsZPUm3HD8Pjp09OXA0Lf0WcwHvS/5tTBu7msOD5FY/JSlI/PHYLdQLHen6hFeAK9TAjIBmC3a
RqXvRJYCHL4bFmMR26nsQme/IBHU23kdzFcv6/sKGbSly7UHL7NDEnJAAIoEYCE7/WXd9EWPfSCQ
/vRewRdZDwDUGckNo9m9pUrmr6j2fFzy3RDZ+GiYIr8upvcC/dE9ZFmZICKIzl+jSkmCoOnkkadm
4/UYUz1+YotVf1vquN/3g1Fu697k84rNbKl5WLLqm+O2Jd8zHT9sq8oBd8cCqqPsyvugpVBQsZzx
FKkFgtM62uOGfRft00XQx9wgvp2/Y5ylb8gic7DQdxERF2rOgCgNf8NTZwgIFigq0VCAotkZdVte
J2n2WJay5Vl4VvoyF6PpbD1lwcruCtvYDwo2QTjxsqbH4F66tdwSF7btO00QcbchUindfIReSWKW
AhlVH1Ji1Kzv8OraX4OwbZDJydaffRRcvcF07W4H3ifcLdZK1Vk3despyDy/JnA/QA8FXi425CsH
Gxlr9VskwWy8a4n9NBvyIUkWdZXwaNoNs+6LnUH0eR4dUYrDwEv/macWfDDADRHvwrrwzqQIeBPA
WajaY95yPbfzFEPQ7n3B/qsunOBlni2c5q1vMO7PFu8SdDkLrQydBkC4V2T3hIQpCWVpLx8y+utf
OztsUfcm/1sbB9mh9pKORj0cJt8FIOIzM8m2OrSqmynMRRx1NhJgOQBon/NlWjbWk50msjwHTRoy
pPWbH2FlCqQ0qpxO9BYXZlTVI6h3Z6Bbbh4o4+ovXrDYtfe/eR7nsbRf/uZYh1vJwmP07+d5zMz/
zTzvty/9fZ7n0vEN+Iq4nIvtlvjjPwd64hfH5iiIx1pwihR/bAan/jsIsF3jxHRsvoyv+n2i5/zC
f0o20uaEZzIJcP6b451v/sV9BtkUOzLCCn5oqngwe//5EOXnM5iVQmVHhsIY8axQg4fYUTJst8cu
nFEtG7Pe4CqWxErsJRGnyq5C4nOrQs60Jw8DBwOSMt/VVLW0R6OorYlNEEkyk7ZAR32UKfUaixZq
yYZbD7VbiFPPYEb3TJORKxhKnED6YQmYsgLlOi9Iq5cIrHdE9wATU/j31pgr4/KRlkIe8soK7ixp
i3egSdZDGZaA7eoqAfbKeCdoDnbBkrhTue46++nEyLN0ebLbPnwdMMHarBO6RrhXwXy91UojT8/X
Di/LCZQng0fKDHz8EXSO1mC6ujo4Y21S6E0Eqwq6dBOoj8QtAe3oaBHd5U9gWjHugFbn12hCgd3N
thMMZIRkPsFWI6in3Rp1bQxHZ5TO53UK5qcKbf3IYUOn5EplPfxMjJKmpgT7Ft8iw4YzyA8Bfx6a
cFUfWZdyBX5GklRB6ivGwrqZnY7/jM6s+kKruPu+JHzdBgAtjRTWxE87FfxtpkNEEaUIWsAA/5ct
dzjzWwttfAtyB09SZuqha+EyuR0m06HZMy0vFeGGByc3sjsIDhbrcTrfM8IdT2yh8xOxTb7mp53d
u8UQSjJZ3pb7miv88wNl3cK2lKRYvexBf8Jgppn2mqtSXz3cr/PdRMjc2s64bMotiJg8fTZKuIKb
eoH9y70k+TNQBeYZzCVc8okICszTm8dlIhDnRr5BMPPQ4tsZj01eSvNL5ymMGkW5GjVMh/WHjHUQ
zRyr8HUppitKsktTkPQEnexp/LpCi3yGyxYKWDKtETVWSVWZ4AbkpKHv2pIbPZ85cOyXJuE7rbFu
1vVlzM8mZ0qYe41NpXSD/+/3I3cDhBE+2dDpSbbeRr5YJbEbEQDSAZFEcfMZNvaOeLR59Pyp6T9I
lzDuhUlCngw217T1w5kPuCY7hYPnVm0NchcGRJUBvojykKPrbuQW9TYWj+Vd3VBHd/QzJtR6Akfb
NEanmYnbgEutzOP56pgJbrZqKrljqIbADzUL/soKDo+ePnGfLPi53gb9EQVO75xKl3RhYCm+WQ8/
/EA4haAao9oDZ5Nw1wireUOIiF9vt3BqEG5cckq5oVDjn9U3aazDuZMzcEluzsmb97RcmYEIiQdn
rxMvrw7gGx5JPC1O1BQBN8wAuuRSVB7/+PZIDEWTHrx04eItcGIwb7NwpFba/vRqtm6D7cUbPGxH
Ux2/Gpi1gHUxRKxJAjNKLsgAAy6qcVKunPwOhXSZgxK45NcxGSv/zMm2pg5OU7zDDWY4POQqp7uO
SSWh5BHo6GHBXwaAExoEWao6pPC4CKl70W12/S04Qo0hKccCzlMQDT7bvKfs5uEzOqaCu55k69bE
fnrE12RiKyWx7ZJCR+aXnGHmOuf3deYOuWZVyyB3IQ8F9sOu5AeCpjdfS7ue5HVRc3N/62FPF9qh
2LhhdQtZnimjIV7JQZnvI+DsnPIcJ3/Wk2I0zdj61LvNwBWkmvHacKOnG84N7VtO1fARDHZyYA9K
5lYnGr1c99hziOzWF4VhVRzngSXSWfmF5zznjjJCmw+KfSAzenOlhzKpfRKuDiWj8lzG6N+ZSevS
IGzsVuOEo7ZItck5JVKxs/DAO9RLCm5wbJh8rJ3S1ThEf8huVpb1qR1whGUutLFt3pVsIUsOQAB2
GK4RFecunULteys9KiJTHW8tS4ufJysbYpFjqO8c36Jm5iyyjm9v0430QSk6YQ6JtSIAlfUJR034
2oGHyS6iGbrjYPlmu7/d88IWfJHZ8ztHHIL4c/A9YHPpiGWVOCW/p6lfI+Nktf3zCJlyhtSkWN86
1aOsMP/ifgwXvGhgy8NXsHJ8kD+XNDLtKcqBP3ErUUjTDacsUFTPtKMAt4uiYD0Jj6erKHJKgoaJ
y0vRKkh1/lk5BuIV9XUG79e6ndzfVlYSWtgPJ7SMV4vddvU6JYQfv7i30DbaBj+oNeKZF7J339HA
wl02tOWzJQebFGv1QZFReOqaRr8MWlO/nMFIkp4Fd/OAI4eFjBETTzAQ4IYBsoR8KB/tRS5Hlh+H
BhIrGdhCaFx6TU9JvYaXslKUjdt+PHNYUGlYPK9Z8Y/MTAs/YIRhJK+8SnHZ9m7JR1SZult0mFlr
eSa7rWSJ4dgzIelETtt5H3VVvtaJ1Z3DeB7MabMEZEYjj/4DWwTgBPWLSHkVnN4laS68Y4Inq/LN
mGd3dPZYSZmRWlb/4JqEyNUAt3sMEvk59VsXYFgVf2tpkDHsur1TZuhGXa85xLAIp81QcrCdjj0t
tEoOzcXPwq6Mn0j+Q8QN+y8Vs9qmAcRveD6mDTFuMvptY1u45pfFK9CVCUBDvzwBgC5ZVTOecMHB
fHVMTsCN2WBh9WxKHXzVu8nGa0UWNbVdHrHFYEVJRQNOWeSUVFfILhvcx3tzmKezm8k8jwx/YrBu
V41c9ovHBP8Yclt2UaIG8PXIGeGFydz6GMy9f1ZZyGsundtjymmevsTJ+iysEbQYBKHHFCfLGTg/
d69FCN6TQb1LgqzRpTnAgLPch+c8j9DAYU44G2W483sh6uwzAvpnzt5tcVcQjn1uc8n5sVdTEIm1
C/cBrfY/1NKFv8oAeJyaUBRWbrJd6/rpNugWCqyBch3Nka7nZe6pGQqaWUZCZBRN4fG9DzrG//dc
L+8DL2e1X4cp5j2emoAhps9hCIcsT/3u4MfTN1qnIkpd/V+hQi1X6eIxsIrW3js56prdu92zghbD
9qdibDeX8/dsgJuQ+TEgMKXug1SuzwBK3ahG2diThBaHOBz9uyZMxY7eg09tOOC57Dx2RnRZtTVj
6ZglitkaBA7a7RP2DWeG4BYI6s6AFlurUx4O4q5GRY64aBU1va37MnsURiF6BTsjJJydsWJtuEPy
J9FmBK+DswFU/pGXwMKWb6z2mKC9U9E5y3NSO5FDQcXRNlR3CPQbwllQ+GbY7EcQudiK8Eu9qRhQ
adZ04f2auc9DWuJYqirzmncZ8HfatT/bs23cLWVTtBgofL5uYu/6az8WGFJi217P1N+0EKP6+mum
0U4wHEuS21lp55+Y/AfY9RzjwfRaM+LN6+MkEfvBd5c9LIDyNJm+/87M8etstEhkFiaJaOw6RX87
t80Gd7O5AbY9HEz40ZHLODdi8YdeDcvsECeyPwGo/2hkInZ2b6G6N2ahVyvrtGSd8x5DGmm3ca3m
r4T0d+yuO3aC2PG2S27mO7jy3qe4ZUVh5e/KXVpbKTMJ2z+aanYOpWQeg2y98KFRKYcnDVPdpnEG
4t4sJEHHtetd8wqto7CAmhUdrXE+7ZXZNcWSMWysrBQM9Fc14i3SNiOpDUfEhpotLi/KQRIZ40iq
tTmJ4imDhalLvWMAFvTVoJ0v4LVHFAoqPfamDp8TZetgs72uBtvMc5E6/fTaeEFxWrVFKtRmqVXb
piB98n8zP9172lQ1JRjJYPHfzFbpT+tVfvNhEZJO7vCTPEht0jJkOFzKLrj3KDyJeHnFL6U2dYUT
FocNyb8YO0KrfV/q5gErcw+DgoG0gjmMVSvcOz9NY5mlHWQJB7f4Mb45yxptMptvfrP45j2LfzOi
TTdbmnvzqCHUaMOafXOvJT+tbJD1B+ctkCVvXdgFYD4DmmASZNvYLS+t2fHPcxjBAJ5cGnK4e2ww
FMiH4U7eEpnVxCxl42HKHqK0bYrlbFrrfF1sjELsRTEUMDh5ghfK/uwPJ/7/ZwL51zgLR2eXg72t
87zMaf86fxxkXKRNn2b45siUb8u6hs+wCuwKXwX9I+1elCG7kbpyid1uJprQ/ybU8q+QLkJj+If5
QSjU5KfQAaw/RHgm6Vn1avfJ0Z3DgN6sSiW0zNHCYj9Q1CATNptxc0idVCaXvonXatcwZnlIqt76
FJiD9SDqnF3lf31ZQicgO8e2nXTRXzldMODjWmYiOVYGWz8onZgn5xS6Bjsy8vh9arPzGUpcSVuD
Drq3//y3/zV9qS8Gfz3YqIB+Vi7OXwbW1eLn4DVXrslCkPaYWe2CjqfaoMz4QOTiGuyiUYU/5X5s
nCy9/f6JaxpF29iPGJVwfm1MLPby2OsTdNMmVfbjxkCZKu1K/psf2P7LGDu0XJBmrk/w1jR966/X
awyT1HCMoDhW8Vh2THzmQeHYyClC69wQk1fVlDT5zqp9L0W+XNsereKGG0rrubuWVfs3k3VLaz5/
cnlbjNVhYukuLMfiNfzn28pwW2Md2DdQHE70ZOMZpGh6JKlXhcSD85VAE5KCTUBVECw7NSPni2oi
ZXKwoCpiUVGNPoNxZf/zpXL+vx+MwD754QBrww0K9sf73R/Npiu7Vh7xR7JDpe+01jTWaaLzh12R
o6qXRhaBOC0129bt7NQqP4/CHq+DGIGyy3EKX01z4bT8E2Zk9Rxjb0SDRKxs39NEseeOtX+SDK/1
qQpNnmyDgiG2pn43D/fg4vuPn4fStIS1M6xaBaiWhghhnBLdHLN1ftL7uHdGXNxbKyYlSmqAkKx/
8znZ/r9+TjS/orujGwjvXxAN0jKocx99g1mIyxpIRRH5nADnJPfMzE/Pwg8NzA7wSVf2inhCyQc/
1gLW/mUOPa5W4ujIrbtiiqRYg//JxeLP2S/AN93kIcdu9IfdZag0wzQQh6sTFLAo9RuoWslInPon
cof4EOKNly+6/ZIDwcfts/+fwehvlGhWeE1h+/dK9Kn6SN//HCn57Wt+9xeJX/zQDehGNwmAEEz/
pwId/GIGYUj6GLoBKAybf/VbpkRYv/jg+liQfPenPP1PBdr/xedf6C/DZ3SLm/yFt/ef+HuE4v9y
F6Nzs3YA+iOW7wU0QP95tRlskgIrUt4pRkaGlVsU7wzoGVgNt+EVaWwGWYueaalBe+fzxLbuPD3z
wp7J+MvSk7BYz8T8wSof13iuvoW3kVkS5gnVAnqSNuuZWlmt1bfSRRsz9cStuw3fsrFz7lerCKh0
u43nVFh4h9QLXnwoaVee+fHRHN9LPdWTer7X60kfJDidwxuLClQWZ6N3dRsLcvpfUEUQWuPtfBsd
Iv4xRmz0RFEaOVMzpyt1wJu9s/b+wPcnnIESV4TDfcLwDWisGa9i63ZwBnZFHTCy7EgIQIoOMufQ
0nmOo0XPN53bqNO5jT3BhHlOBOC3/t6oBipMT8PvoBY25XpqmoRq+s7AmkkqlV8Mz4NkuaR60ro0
GTQzaTN9pb9vg/1kPw745z09n531pJYKtPrJdZY6ZJY6M/tdysk/FHieHwKnnJ9FAS2/WXpagIAL
+SwRGzLS0VgN3cYTCy6E1H+yWj1Dzpgmz6qwkLfK4Il4csPAM+tfnGVSW1pK1E5Mi3OMVxKmmwqP
1NntSR9myzpcINgy0171eHskPsmk+zb1TvUAPLjNwjtjKV4xUwwvgx6Ykxlgdj7oMXqqB+q9Hq03
eshe0dxwN60YUlj9gdvh9CVZhGGWKOXwpdB4aewpZXc3xV17IbY0/gi7kIE+1l6G+zguJBjfqtg1
BGUz3nxhW22IWI/3hYFpZQPtMH9vtWkAiRc7ckK/EDU52aS+ZVkBdXiCl0zFV+skT1UQVtaRl3N6
lU3ufLGhT9I4QI/ahnh492I1drZnwCcu1s3XgONUHg2nhwC+4HuwtQFi0lYI5oXA1NGo34wq6c6O
tkxM3eR3e+/mpGAaiasCSRk3ApDKKVI9NqyvWeJ4T/LmxhgZAwM1B/P0Xdz8GgOtxrvEXMttqO0c
rTZ28DnmnydLySefENa90gYQ/+YFsbQtRMaV2BrekpQwf7GNBNpAwvATL4mhbSVWnYh7NK6h3jGG
aJiWUh2pKCPhKf+K5JcJbZsAjsLlme3AbM7hiHUQx3FlJT3ZxXBcMu+qyFSaxV3FQJdAo62MnjaI
CeNfPK5mfF2oZ1rO0pXZsZ28JyvIKA8WzNzp0wCEKLqQOTZPz07NQ/EWx+GysYp4LLb+IEJ6RRq7
jipcfi/DgPa9WTBFYM5eyM9UqfkgmnKmwxJrMad0d4PEX0R5zvsyjCnOCkAzRh3PyzVWM16mdByL
z3M8OeWdN/Rm9uRrW3S4pcl8MDFRKzwIBamwyn2wrdY4TkP3Kgo5Ud4U0AEzd5C6nW48Uzbp3ddN
0x3KXsPZZ+08GMrlua0D+zRknN9BnCenYFHF89Rh38ftPEeCydc+dsJi5zd8kA7dvWWskAJb+VCi
tw0lCh32zLsxO+Ns5js5RnsY/Ljdhan95sXSBWpKgCPDpKHDYhaTAL6Noc06SrxK4eBaUF3N0byc
934YqMfUFG/h0CRbMOPotNNo3GerFR8TvVovg/mlwmSyiTma4Jn56NR4YRZTRHFvXjLo7wvZhxxh
XMnPs6Pt5Vn9GviLf0IS+g7zs+A0YV/ZxIXbuC9eE6d79KYse+rb6qsgMofT+eKni7lHLH4ZU9yW
5exj0TcXQm1TPm7tqhhRleYG8UJaebSgGW6GUbU+UTjvHmykOneOuvRZnOyXMBgPtjOKraWoXED3
902GMrk8UyUiUn69Zn2jo1Td47oRe2+yUNwGASB16O/MpKOl0Biqqzm39cGgnuzA0ZC7aanXh4W6
SRTLmpwg6evmuV2wCoHqy4kCpX3xnBszUZuw+/BrYDJgzq3LWobtDtheUEYNhk+9zLakYAJuv0++
2SVb13LrbTu7VEOnCliclywPVCPQVTRa3eeVYmXkJ6Ee7DB9djuaBrAVyagbR/VQdnkZdWVRvpBB
ip9dOxYb6AYZ1d3msnX4mMIYrxBhE/lezPG7VGb7bCNhP9lzOF/STjlXj9qbl2Fiwtg7lNv4ZRXN
A7dOZphfXCXbjWvwh8zmOAo9flI7xwcyj4qisxCY5zAve2dZw71G7/3gqFo9rNNODetA1YFw2JQP
Sjywxhh3WZ/6MANk2V6hwhfbFvTBxfGRxdzYbg74TuR3URS64oke2YhD4ZWbsHgIa7N4yohWUrxE
80bKGHtrWeYT7hOx7e2sO5Wr4zwVgRNujWFpHt3J+uaOnbdrLSN/4USPYN/79pe+FjRTQGWwuDMk
4hb7Ai/ipF7tiYF1BnYj72A1XXoxRihqrpqWYxWk88nreUXSyemdjALnz098zf/2yX+7T8Yb+R/3
yfX0p9w1MoH+gt82yaCob8fwG0D+nzvk0KPeDKOSh8ATQt77gwVfOL8QxtYMK+h42r+B+PKbR0OY
vzgI/Zg3QNFDPeGr/psdsvMXozuoJMflNM7uPTRt37kdi/8g8yxl34+VnwZnsy3JK2aq2U65nV9n
yuA/SsSO0xT3gpLkwqWCNgcV8OA4ZfeGLZfkMrxI48lKfDPZyGYZn4TTx685UUJxadN5/i6RsJJT
3Tot/UgV63/UzhQOUq0CCWwu/NfF7afnoWscRaQakO1ZZkHxMY6Leze2Q/Aq5zrD4Vd0QbnpA8te
KEXF2dTz5pKhSE+jOxa7jIgTpZNV6KabqnS8D074xT8q0z8ljPUfsnAev/RpK655bAy0i4xN/KNn
YPaYGON9Xgy8CJYqzd7W2GnfRZyMX+YEO6y9KPnDoCeBMprEJR7dzf5Tw+SMLf/iKJ70ZL5f/c6a
NmEnlh8+VYnPdZUhX/pjmTyMhh2fPNFQS5aoAHl4qh1xZ8sszyLmUVYIBHaQ72uTVFSNxWrnjrF8
sxaHwmEnKIOD8l0HmmjpFS8wN+UjO4aTW4PIPqYTGjbD3uDsYss+mPXcUMlQlt5LKROUMQ7rhU/M
WNpUm8ErWjcyZ5ezxdwRfiz0uzTRQn2IGcliHC68B/rIjvP2PMS5tjtbnj7x4/gq2jm8dCuvNBf5
tKIVtwkeBPt1XvyjP1xHv2yPySLpzzJMxSkEBm0UpmVRM5vx8KIXU3+2/MCIanvm4mApoIGlqYpH
ywfzsQmSNXvE6VwPUeL649diIG/gDaIPLrTU+HKjMb8z73OiIPjm436b0EW7K1TVPVZy6KJ0Tttl
43hI9YLSVlzfqSJmnJUOMxg5J09B3/yAurUMR7NfW8K/oHJ+TAl9qLgSV+ZvKZb771XHtuMY43+m
KmjOTqNTtbs1XDIUKKKw74BaOFRM3bitm8rdh7iLyVI5FGdYNTI43AtrelypLcpeWxMnxPi8GgGd
PYTrjb4/UDSVXqfFl0+lTXa/+ODTtWm7kGWXcm1nUUlD3ZlrR5Ue8w7dNZ6oNtwCsLM3lujHt8md
PPZflv2ZkdlrGytGL8X6IhQCKMqhRUmpRZvVMa6sZg/gj+ZVntBoJP9zXnqR71WZlzzeThfpUkJM
JtPGh4FLVFvUO8WUMEL7i/cM/Uh44w7fpSRZNl3ilJBmrQuudeu+Ni0fE4G4miI8FpPp0pEq4mhB
SCe9UC1Hb2657sNMVB9nMUVPVdBxB4qqNQFgQznYKjUwXOricJ9maw8bTo9OcGyeHEjMd5RPp9up
LfND6w4D/SLl2l481Q5nOxvK62JVAn937bkH6oT6qxGq51VqbgEJCHAJny2DZQB/B7i3Wmwzz5Ob
Os3UJ2Owi4dimv2IECozz9m1XvAmsWoFJfuzUIlwQxHbTLWJLTdwmxGrGNAT5M6fHFG94rnCWL3y
YNNZdMz65ErTnaQq3sqimEBvlKXm6G44fwZHbPBgzmFJcLXr6ZPpOHJrEhM9+bVYd3bhjQd4WPaV
KYjasjzhAxade4L5B8MaTVY7ghVQF/apO8g+MwM0d/1CKl98hYacbSUd4pu5oaPVH3r/ExrLcGkm
T9dKJ4o1hW0KayVBPeO7SQKZ2EyerI8msYYNudcMjg5rY56wQa1XwDuDEWZ3k2XgxktUMu9jex2i
vjLLaAIRHiVp3j6Umprqd2VwyTv73cR2gP8rBY0Tl+uGsEW/K5Vuy4Z4JJ8nDtC7eCUjE3lJwdW2
HQLXEZswqluZnnPNnTGlnWfu5wiDU3WXulI9ZiqYPkbTNYiP5lBxetvcmQHtsZnwh32ngvIrp5Hg
SfZJs9DvXPVfM2qXbHcwHpiPVY/WOKSAaRLzE0jCgoGw6N98KxEvPp0ezy2iNqbf1twXjRjux7UP
TpkpqFWEV06IILALFl2ZDi+pcOozJdLOO5LvcnScdrqb6UO5Z/SmjrPhWo9KuXk0Y4HnqZqWF5zp
QLZLw0of+jFkZ85h7Y5ERXw0Jf4CjIU5ua2AJbNIHq0QP2SKY+LJyAcf2sAY+KQZnGTrZD1SCQ6Z
9YyFR+5LJKOH1C7iz7JaJ7kpG1d9Y/unu9CNMb2zydUclR0T8V2t+deyJ7G5Os36yRmBjpFW9YlR
FSljVb9Vn9tksu9WGU93hEHGZFN4Zsb91sqr6w3WC1Fje7/WWbNdppZjkkfg4EvTNurJWeEfSVUj
mrEwtUfe6PM7rp7ikyMJnG2YzFKmiRMkMm3CUxl35dnt+ud+WFTG+dyx+v6r2Xp6c7twhMnNr4uB
zHussUGmX3C4xhWHFvDDvIlyM8ge11rCd2DWU+4Gy2u3izPO5a4x5/Uj6EnDQrvnGNzBqSbbLDQJ
paMAKZHLcJjM8tM0z+0hJZO24yaNT3yUxZauxuLZ0UoSnIbzkBjNtvW635iE/9sf/+3+GPjwf9wf
c59ViC1/CqoSbuWLfheS/V8Em2AnAO97a17hX/2zBhgwkAfP8zdJGPP070qyrffJ9NOTRmVaamr9
93cvs/dL6PkARrwQ97EWoP+bfTLO6X9Rktkd44o2Q6F3XaFWmv+wT049OFcFh7Hz3Fow1qem1uIF
hv3m5t1ftI1fMN1/AQhPV2ofuykMnDEg95iovm6PnVXGMQ4nYgHrLSFQ3NICPTrT83DLEFi3PAGe
rO5Le0sZjLfEAZZBj/wQJbl3xVQG7aaIGVGjruisQqxjC4huJBiUDjOst1xDpSMOa+E7eJThEJF8
wLR4VipuYLMERvsrBXb+91umm35ZRi2riQFONgUpceg4tovhahL2XWiTPFVsQO8ngd5UjsNV6WCG
f8toLLe8hqujG40Occw6zgHvvbyWmYENxZ9rQ0ZUyiUujaBmEmy8rLkWbjMe+PYte6N6OSYTB1hb
H2UtGRxQXzjdyjqt924FQgf9Xp9+byfhmSq4PckZ+0uh15LU6YoXi9YLSFHiWzLq4zT2y22lj9iD
PmyPNTEcadn4ZjmIu/pIbiyIsjM+tCeHakJSktPVNSeF81ef5jFmy++4JpqD0If9Th/7ofcVWxBw
7RUtH1VgoLLoHt6ceJhkhWrQawHBnHYt++WHmBHij4wj+X7MxbJXbhpESeerK4Rc6kxjSlFj0Eie
FiqAVKFW8GoHwIbzWcsZTeGeRy1w+FrqyLTowbZovjhaCEm1JNLk8lec5PLdrb0JdN58KUx32bpa
SgF8R6IFytLzyBHppdCSS5UX6DFahtHyA32t+XNXZLSRzMjoVAuoz7kWcISy54dFizqNlncsl58U
gYiKWPqeP62Bjw5UBC3APFiNId82y7qd2TTWxZGteV7M4QN5eiJPIgp8ziCFMVrF4dXX0hMmB8yl
Nz2qSdb1QSAxR1kzGgw35vqw3iQsmzsaWl5/Z+dCQHOxN01HN7DFbX9fA0l6o8HETbF99RLDpbTQ
XHNkSUeLZ22eT4dBC2oGqTQmS+psorWhO2nVTQtw7ByyKIA6eGRbwoabpgjsTFq0G2KDzri1fzVo
qpRqvQZa3Yv9ixjDmcl+9XWZhozaoO7RQBC0tDIYFuLKTqKAmd18V42PeoiMuNz0RFt9K/2uwC+m
xcYytS+umAqwZXxSy4ehdclaK5QItF/EEM4RO8P42Ggdc2KQtYu1tsnG5I3FUD3aWvfEhFXTqpK4
p0WrouKmj2a+2oKvMpkHQe1GRPW1mgoe5m3U+urgl92hANN5ytR5RYLttRbb9jS9gMGqtErL0Hdj
dIIU5ZyVvMCbdJ//puoimcVO8dxozXfU6u+y5rDIQo+Ik9aGK60SN1ovZq7t3Qsk5EVryd0i4nyL
gj89T6J/HazFOBrtQgeqINLAA1YrMZkvVWZQq7Ztrc7OnpabfA2VGo0w+LWmK3TneWv4KcNytheE
JDaSBuCnxQnSR/aJ7xWx4BNJNfiQqfXuNbAtN7Iz+2+K6f3BLGWD26mwL3qQvDdtl1vaTJhK4aba
FYssnhaWXTz1rHdF3dV1RIT42zqEWG1j1ueRY8dduszLN7wSCPplarYvBGpfKmxomySoSkpVJMeF
MSyG5ok2SuvkNJMkQmELnzicS0CUgCaVJPkYk+Kt+kKfGcNrn/k/mtqcosQmTY+XFneBiyqAN87r
gw0liWWts2LlMCdRPbjZQBDNMzQGhc52uy/34ANmHnHwnMU8vGIwU5b4P/bOY0luJsvSr9LWe9Ac
wiHGrDcBhEytmEluYEwyE1rDoZ6+PySresgkh5zqdS3qt1IZiIBw+L33nO8c5oEs8KIU8aqe1Zqv
GVXHDM0xVdRk8WjYwMzcSoFOIAMlU266nE+o8G4AoVd3FGI8ItnIrXds+0E+oRxuT/FSIEYjEUY+
99z9ia8rlKK+roUODktQyLegjV0jCHXRnipDuCciQ7Vd76VldAib/jgnZnQVY6a4c6k4nU07aM4+
pvkCrYCd7KfatbotBRYaVLxoX1yXCIdN4bZpyk64t85pu9MtwSNH52SBN3ccapfnwxwGYrCnRbtB
ETa/lpklRrSuxnjRD11Hlo/R0D4nZp2GEebaaJNKhcHSwn35KNbWTtOK5BPv5KhkKqQuurUFRACo
97omlSwwXELzVsMc+6gRZHQJWOzorI2kYm0pybfuUvLWaVJr0yla20+yGo4YRguf/g69qfmtT+WF
nMUNCVfuR7U2snKQVt9wDKRgMhXKlo1dJ+NNiIDwI+8RXA5vLbF5NuiSOE4dAs/SiSJs1wZaliSe
xWKEa8fLyuF6chqq1mKOtevkrQMHBo1m3FtbLq8proa3bp3hFcvRU032DZl5dluP5V3e5aPhJ0sZ
HjMgv4EOnJDRVdU3V8tbf64bOxfmEBm0xXYG5X1RMyr6JMeZPHY3bj7TpRx2JUpaeE+RF9G9ambt
BMVmuC4l683GRI/61RJzdzW3ZYRoFEj2QTlz3R4cbaw/e9FUuv68hOpY63TwgjRJad6grU4fGzex
LICqZn8LThRUsDaZzaXd1zmegyIBfWwI6r7Zmhpwx7G3NZ1WfCImKbS2DM4gY+iDJvcKNsFt6NVi
3zC89kuliAlqXELCWZ5TdyP1ofDNzHDO57FvTjoQjsCuLRHMw1qNG9xwK7/Yn8ik3DYCgZSdGv1W
xiXWHb2rbzC19EEnJbxBjWH2xgmrPpictD4SkNNiIsjL9hMK2J7pXKQ63Ve4mJ+y2ajLbW95M5iA
tFleVpPrBROPOkC38GxFsffgxGXxhUitamfSlMuDCc1wwWglq0gg9jJWRDnN4pg4wrnwFsv5PIDW
PdS0XSPMBxIQw2zO5rMztvFZH+rmRw+gHM6mwlzjzluUM2VlVIcIelK3yUBkuIfUjOdblzTlwZ+M
WP8yeAOFI+HtnyOAETfS6z1aG5MhPimKxpB57ai4l0SnNi4Ai29eYzTpNizsaPWdpuFT4vXlAzMo
u4OLGE9nqlPwGRB6xQGABQLxHDM7plF2LfAMPTWlA9GKllpcDMgGtO0IpsQv5967Ic9EXCrHisii
L1CrSg/5nJ2zN3TpNu8bm43FRraD9eyRbo/iqqoR/GPTBoMHnQGls2bqDPu6ROy9PIouu95YtqOx
hEcjzYf9Ysk+WGozRxEh1LmuxVtbtcULItu1qahs58WG5RsDHyvjILP79oH+ZPhsW1UIblLgl+dq
Lp1ft3QT6LICkWabhdYilKLeJG2UAhjIrPRbLbyh3LTrP2otzllazPGiCpv4MacBfp9IEe9hQWjU
B6E6b+vJW3ne9tpqKYA7CPaIxRid3KXQOhgrDWLZxKOrUhpR9tS5Di08inrM6DFMbeBgtcE0KVyW
sxWQfxptSz/nF+bnBi7kr+GSoFRJ+v5Q1M2wi7yVHp1HJrOy5bGGrq183dDbL5HZONdm02gvukja
41vp9+8q+S9VsmHqa0Do/1ttdfky/sfppe1e5h/r5H/82T89v+YH5jQMgCyLwY33o+LKkR9Yd0xS
gISDOPVnwRWeY4phA8CK46yk3v8pk90PHh8nBP+LAHSE5PVfGCeh7XpXJnuCuHC2LWQzoB4kTPfn
MtloWgYwSrYHb9ASk+gzs9+SINxmZyRlyrNJQFa9i2QXniqRxApvbtnfxLU2FPss1WFGtkDgCnqW
HmmYoTI34VraGDV7oogZP/qVoROAU0oSy7wm9ZdJGy8j3pdmoM9heD8ZpXyyy+FLzuMf8VH3QxPK
uz6rlpsOEhLrBLGiZZ1ZG9z1IeAGnR5Wa6bLhRotIp3d1NVvO5ss+77uka9nekqaIcL+27Ics1PX
Dv22Ktzke9D0aDvaFiX3dFlM6FCwVum34WJoNEQ177UzWlQN6F3wHA9w/Y6kGPKetAC+fTEHAiSX
sfP8xergyqwn6i2hpnXiZ65/4mtax1+P+tAeJdHp7p4thgcTrlDHJUst3zEVf9iB5DGQHQCLx+fr
Fd4jItEm8svchaha9MsFe2TYsoaHjIUW2qEfO0pjTXF03R1H5gREwndJ7xEPWZlqE/deKzesFka2
GdkiIdR1Ya0YdaR9UsqUdy7TFZgcytTPW7fzxH6Ueo4tE+MVGd5Kf6JRjLI3m3B0wQKOpyu3zrXX
JR49n5d6eIKOGH/T8o7kOZzq+7fvx+ajPXJnrxxT/nk08p6LUeJL9B3bKYFCtqrcKzUPPh6xZZfA
jNmyX+kxlw4K9DHS7/PI1SG2blRPQXhOORzHpDLq2XKwu741d7EkBHNvLibGmDRcNGRgVXZarOo4
tBY8nD4d1K4HfPNUa8K1d0AgXQGCw1oOqi+4F9w6O6VAKQKOnpC9Tn2/pVsk75hT5B9bzczv4rqd
nxpYUuduafLOJu5lF5tGa0NubsxTSVLjGTu/+DGdawDrOHfPNKw/vmun6PizXiY+e9vBTxc64RLf
cLknd8vaAIPqR1xFEJumFFXIAvRnzzbagy9lmK+jDd0abGFRVBsdqSMqDyNNsp2Xih6GdV7xWR4e
150NFpttoEXdnFDytJWTIuTPutuw8OaLZBkz30R/GEDmDC8Km7hiQotHd68z/9m12A4/5srN9oUL
5XWT2ZB+gqlPmFVmuuju0C08yT5X54VEieNOc+rPQ0PvOlWLRgYiKYlFFKJRYcJo7xLYb77lGLWv
YJydItyatHWU2wLUyqtrYITFTaeZ9m6cZwBciaXTuS29jW400bZwEOAvjt1vDc9aTrG1eoAyYzT9
MZfmw4TGGyjI7DI8xKy9GXm30ebIeDAMkrAIZAizXdkP5NJWvUVgQJgC/ho7bd8wi75QqCKviA/K
zkro2dcY54ztgM9lTRbohNpEjKpTxOqedZ6TJ6CCET3W07BoyUWo69HXmVoGWASZuOjB2WigtipJ
EIEep+Nf2DBXtEtf8DdfFrA/bqCl7VQeoqqg2PREnW7HQY+x4gz4CtEqLg8TBM3tkqKsGsy6Jbir
roh5lfPeaBxhbM1Zg3/ZRrXQtiVZv/QL894KDLIRt4jGJHxQFgqdqK9RBINtz2djWFc38bR0jx6/
3yR6AO/RsS4qGgv2gspPhXC5tNleQwtGN8PNtyYpbESjlE8mIT5Mp6xbH1BLfG87SPn8iZaTb7RF
ejb0aTb7AxAwUiwNG0eiXcOf9IZpH2MR98eZre4C86xNZuPIbsi5rGal3WcZlvONMqh4vXFKTQ6R
97W/uEt73SJ1PzkldgCU+cuNYbP9hoSpwk9vK0uT9eGrByrilKPJCUhq1sX3pwgnEW449DkfW9qn
ga0JltXBqNgzOTNvmLayy/0UsTwzlzYsHofRuNXleqA+bqegxLxvghrOlotRENO7iUfNKy9528+X
XUuYfVBVC2HAiuT4lv72v+mX/1+YFIRR5h/F6Tv6M8m3n3U33//mnzMF8YGPwMrBYm2tWnIGB/8M
PHA+2FRW0vPYz6KBWYXr/5gpmPoHqCkeRh8+bJXE/N/NkmF9kAYyRvoRtmPTs5X/ymZp1Z7/5ITh
vkPBqEu5ZnT94oSJWDIWt67UAVRVBJMv8wDWW0bsnVssP7gBZVueZ7ZKAOHH3I0/bC1/YzDjB/54
dBxUuMuQx9OeWfks75XxTYN6BOBcvx+VMWydubC3OsPGAMl3cfhfHMpzmZ04FkMaez0RP4xO2FwR
417Ifm/pZB2SXUvXpsPJyjCo+V/8Kk6lh0RK56K/T8JkDprVs2X1aMgncMXm0gQtcc1+Pznqexnz
dfo/0Uv1mxP4Tjj1dgLXEDdLmNwUbFR+/lXTwLw1l5xAD/YI1BHjpmyV/ToNdgAEI/WZIGC5D8PM
rwVW7j+fUu7BX66eKbFQrXcxoJ41f+uHU9oj0g/NGmWJVlnQORjxbEvdav7iifr1HpEQWg2GaBYC
Mdd5d5QuclFmNqHat55FnATd2K7fyKlB3QxH+K/5ce9qB86oNHSeLSoe5Nek/vz8o2QzMNnQMexG
s01TN2tfHNN4dXkrIqEuzkCG/81l+etphBaGHIAwTJ3ix35XrYRxluLWqxQkCSlhbOHopF6vtn++
WOtp+uFBf/tdGDmJJHTYqklzPc0/XCyoLrhI8C3szWRAq6Rp55FGj0w3DFLECcv589F+dxZ/PNq7
i8ZkM2rwE6u9CzuC+WCyiYaip+0EQbUCKLBps+z5z4c0WEh/+YWu49pyNUdyQ7Ju//gL55iGxUjL
f6+DvLmyKgvptKBvC6nBPaBXI1qquXWG2SVEw+q+2T0941qaBxW11X5Q3rBVkzFusBTUX6fJ1I4z
5IyNAbT0Dk0UYUdxRFO0Wf6yMOm/uf4mQ2OqXknZ/Msd53aRzfaPxygZ8XXABh0zBE6THLaaZgpS
CHRYOm41os3IarQ7k/UZutt0rXS3vnTokPtRHXlXOqbivzzg8rdfjfV5fcIl/3r3MKQYhTKc6v1+
6uMtpYwMaEdNfuOy4+2aqHuYEhMZIdNT5gv5Up6mMm3Pu7AYMiY6PQx7UW6ytbRsgNxvTL0OYca6
Ym0czWeRMtpLw140SskRUffQ98HoyBoRWAvHakyg9uPZ8D0TBnxrac7ONA3qBbN1t4rYij5r2VNr
OVKhUNIJzuVZbGUPanS7SyafBKuZJHq3JpKcUeuv4Gcshway72Zmr0mwQh6ei3gWjxrtgD2YHs0P
iWbLZvO2J8SelnCUHXC191d8crn789366wNCti8bA556a5UIvLtZpy6SkILXi97Fl4hwYh845FFP
pnu1AORVADn+5UeSIxK9i/NVOut68/Pj4UG1IJQ86/dtCKajw3pFieCV1nlrktmVefbTn3/hr+u2
K3FDICvWGcpBC/r5eF1Et5Fr0+/TOa83BtiXI3ZWc+sa7Rz8+VC/3qZw5OCHCFKFkbLZ727TiFEI
eteKt6BLe4cBlH6sRuX85QT+9ijWm4EPhTLn8OcfVIhQK0gN4XVnt4JkTcfTDsyk3Os//xj913WM
X+NCxmW3qDu8jn4+TpZo0LFrr9tDZQTer3fpzp6KKMDOCn8/7By2FNz4AkLJqXUfWyPaV1aW/G1Z
MjnMzy8Ml0aeDR9cl5QRb1qUH14YTYNSMBmcbm8hkcZX5eW7cEz7nTX2CApMa7GOejmByBXVy1sE
Qdan4z6SYrgolsU8yaz6m5Pc+O13onfI3NnEVf5+xxFZmqaFsdnty0iVR9HKrScwRS1l31yGXa38
2AHllUse5bzR5itVJ6jIEmEEnluSsVXmLzls28vMJTBrGT+rVDN8AlDqu7kES13jHTwQCDieyjm/
1ET/t3Da3/8AqEv0LE2L53+99j+c1FBvPdoBIyeVoQeijBojiBU9UMzx0m+cNAg7KkbaCj1vrLY4
zfHyxU2c+661vaOqmQ0zFBq2sai8m2px8J9Zy8siw/JkurG3G+toRjmfwtpK+3xHdkb9l1fCGvr2
623xwy94d3eOPQj4iDznPTib6BSCMT/14F4CDDBBn6AFMJVN+ywV0PNoIXW19bcE2Tc3wC93pgeg
DD2WodNi+fkkujNrySxVt0+1GBWDyl35zLZqdbgwT/fEtyofpkfH0OOvXev3aoj8tDKYoKziiCHq
doboqqAF7QAbTR+Znxmq9mMOuJ8k418rjfSXGTwXS6Vzx7RoK0VaUbN7j7BJ24M+SHGOBDNf83++
4Nm/s2cOFMG+8+vR6+RfzvmvWzfXXhma6MskeQdrQfrjTSMNF3snSdX7Js0fy3DvIIcItAVCCrAR
8y/7xN8s2zZ7YCpPml7sFd9VFKAJ7bJl0dljCHj1EpcJqj6k6/z6b/G86ye9u4wcaY1ltyya/+83
9k0YKVJNJXdSG91n8HYfEZNDpitmqglJK5c+D5kEp9DW482f19jfvH1tYTFyMJnMi19S6PsoaYww
FR0+wPlT2LvrRBs9efiaO/0zJa8d/Pl47zkm7L65hLS36Y5TcNvv13TmEN2UJNyylOHlrTLZ98yh
GUBnhOY/LC8iLO6JTkWmN9dsbtDp+kMXkYTLbuXPX+W3N5Nk4obO0cEw/+61nCgUFvHA8zu6DI3F
qm6wMFtDDaoiH0Pp658P95uXpi3YOYKao/amyP/53rW9NIsQk3CR53baRzXCs0W58V9qxN+eX51O
BncSpxev0s+HwSwSVbpVd3tqZGTeA73nAYCkb4eudmSAwNOJJzfQ5ibfjiGoRLoB2CwH7WzBIfKX
5/XXotxl0MVuGcSIAwni3fM6zkoSHUT0sjn0YhtHBOZ17XIxDwzJo0KHvNkV5T5e6fdVhkLmz2dc
/90TzG6Ik82+3UW6/PO56CNCMsxStPtZt+Ln2mk1uRnbqL/qEl0WaGcq20bbwwcQPbUiKQe7ySVx
0TWCxgJEc+aP2jxeAHFFP2H0vdK/pwj++Xv+5mtiKwN0wqPPPoeZ30+rWow1ZUYO2eyBqhLYYC3D
1sJusl1Fq385Jb85FEGaluMJhzac+773k6SIJprWafZQzIpX8jxIfCyxvSB6Et23f/lnsQeVlrDX
ltovqxq5xUuPtKjZSyNpb8iwsXfV7IRnadt/+fORfrOIcSTaImwRHZpa7+55ZARRWimOlEA8xSlc
1ndF1Bhb3m7gfaYCc2sFV+3PB/3tqaS+hsliQ4fy3l21KBJl78Wy2c+GPvgEquBdApUWtAJJ0Z8P
tZKef3lDsNMAxIHS2SV3592d7GZWpaJF5xaxVkqWPZMmThyMNZIvVoSrt6Nl7GizJ8/9xhxGbUfl
qKbtMjlmcUPOFg8XKrDFw8ANOsGoyWgN2jJzVVDnRHUikG7iL9VI7FoGqrrbRXEOuqIrdWYGJT+J
3r+N3yPwBuYWu9EUBENj8CVWb4Zwv60smH0oLGL9HpwEPJ7cQrm6S/UCQbDp1bEBeQwMJjIOmiXR
pqaCicn1aM0waJOsjR86WNLzMS/pru3jRC+srSZq/VQs06TtO9gO3aUsSuVeWDgZwhsUO3m54z9r
464Y2y4jNs9CkhWU2WBFF66DBiogH7ICqSAJUBw0zw5PLSPGg95mUHHnqDUgMMXJx6IDjrSZFGzD
IxGOUe27qqqy3Zxhj9kW9Vy25+lAOcmQ2UPst+86BEDBNMiZAKBhDsUZYpBQ0HcoaoSYBfIkAjuY
yH9xOlIvESVhrVlcq2rvagk0d1/1XTpfj2TR3ZWJ1TKS1xrPuRUMsnFJECakjmxip13jTjj7LHDX
9cZaxbp+B9NxX7a8okAXre0/oRletmk66T4AlCPvMC+QSndWPEARqWuSVV11Q593pwZZP4a1kT8h
FhS3fcn0K4QhcdBWeoXZeFcqn3fkheym2ClviS7ZDBYmnWwBm2RYGW5wwgh3kRpO5jCPvlF3X5iR
WhvE72Gg0sncEZP7zTK1EcvQTJ4l0Qd7uxvFFmWevUeeQ/LjSHhlWnrRWWfV07PTQz22FKPy0hkY
vdnyMCAo3AwTwYZJ/lEQzQORqrmWIDq2uiiTa+Q6DAYJbj9z4c5emCPXg2oB9Atc5wmN5F5q+k2S
QICL0TwfQ8/CG5Rmik1F5/gAo0hX6ZzlBvL4sekxlZFQKvlHtmbZ+vj621M2EQe3iIwMoB6VbIpU
gvRK/Hoj3rGEK3vNaPS20OJpq49uDKevXfxZ6xUUxdnYL2xdb8Morz+XbifOYWq7ASBjG4Vz377a
GiFtGqT1wKVhTUpjJY9t7i3Y/8LpSNSRcexmx93SpDgZOpgqWeu7TM5PhVDNU5mEB6xpd4manySp
wttReDTqVPhU2FpELAp5kcdBYUwftCaErcgQz3PxGoRmEpBa525FihwrHxtCRFMPkSV1w23SasN1
E7Xubacm3otmd97PoQMce0k2s1a+dA1hzRCikwOi9OJQFnBSrK5X8DJG3KhBRjAiUXWqapD7U5oj
GYDKW6E/u88qF6CWwc3zWBhQswOnoY7gZcoikUZq/FRz7i+bkbsM2SSCj0w/Eg41E0nRVztbX9wz
/g15NTwQ2xAvxMwsfybhqvs0x2j5UUMjtB+zYEHe8UkjAlikEYA8zeA77x0Yr18nZ8nqg5nlxMAi
a3VADFWYYM81lL4prC+3xX81D1I70Z4ViMaqJjm0LWdq02dlDuWxGO7fAqSNPDXuw6LMkuOYkhcm
vaS51Anf2VUJ3HEkmDTjYqwBz7YI2U/S362JlBL5Wc1L9mvfuZGN7DlCNjLKxDyfps6+s4aMUSnN
feWzCygovsNBBAuz8gfmTMVrW7eYBWeg8Z9LPFoBJZq88kqj/oQtYQy6uJv3PTuWe3e20k8DSRHc
jPm0rXqjOS3wzXDlkjdiWGb3SBeOMUiKA3fXD4o7ITa95imO3OZrg4R/lwHvfHIaIzmkLcQNbKA9
8WKz6B5l1aDPd6pxDGxwjX2glo6HA/sJOVfCyuBPEMSRsuE6KvDI8FUmCLuremWXUTcVSNygxoHN
joaPTThGy9YlGNTFJTmGiV8Jq/H8gtEgU9+YoTOk0fEUeWl8h4YcpbrTKmNHhmatfUT7yU8EsubF
Z5Gx8FXtbPg4GJMaLyJgUqQYMcKvRL1cVL3rnluAS461CVDcIkjsbugNuWzYiTQnG9vmFaweEq8Z
TDLkr+RKsGnsbYmEBO7slO3GarKKveM40VWe14Pj1zKWVzxEDQ8VV5cmfHPKCs+6cuK4fm6HqL2x
FoKsOxh1jwSlzftlJhbLjTmpCPznM41b86aWbf0s1wrTL+0F+0PWQNDmzCYHORV8rAaTXW+t5gRh
HOb40NWov+v2aSCrcrs4TvO10qMW2T1RcjgqyiI8RXQj9srru28e8oIra2k0hE6VF11NiYTvPNpF
MX9bUtNChlGjzUBoAfs7nM91XsuABrw08rXYbVDWl9DaWaEUkixQMPp9rc/yKpFV+FDbcXRpS1V9
tiM7C3q1UqoMbSEvYHDZREplGtuodxtMCCIMIk0NZy2E/wOGs+kBBTrrYhQmB7PmrxFIRFfKazC4
x65kB15iLruyIIORlBQCYIQ4mqUB9kFQBEXP/yEcPHcTRWPeB+lSo6QnLK2mjVV2j/NM09p1hu6b
E1nSD8M5P+ptv97lKq7R76eGvEuKePhoVT1ZumPFl8wlcepu3yIBS2P7DjgvdrG6HOOr2S5KfdNZ
ZfuUQ4K9du1OfRT1lN2CkbeuViLuuSRA/baxBg6UodvyHNQfq44pvrI6zpqbxvO1iLT5VSygyLVp
lbTRtA9vjSK1jo2Iy3OkQnxitWS3bNmnBw8X7DeszWRpLy0t8a0GyPLVIb23JFyekIwN/ZaOiG58
JyXWpcopWcmRo/qJZoe3VkzJtcHL3MzHYhiQX8WKO2nRME0ENJC401iz4qs8S5GMFHi+rkkbook7
zKv8TnRuPBxts3JLBFX9a+Vq1EyDKFKYUGPzqlWp/tGK6jEYxk5/sYcU+QmPXnPDarGQgJWiQbGN
clUOIvd/MVy14IMZCLTV6prTYvMm7/aweRDK2mx57xcj1269XrCaOfbwAqmnuelDYqVUY9QYeOf6
00QO1Y3eu9FVaIO/7z3lghBzTcw0MYDY2eX5LrWof2xI9hE3hM12rPEwieWxmnEmsKN2LqiJw12t
0GRhbDIc+qY9ergmNN3PYBv7yxCQ/H7I8+HwBtJveG2em5jScYWQNnFtWwTb16XVPbT1EJJiFL8C
1eK/AsEGAniozWeSueTOqmEv1iAZAsOcSl8OKxmG87VhomkFWd/yHPZmMd/qRTtdv8WflBaBCoQ+
Ek6hVXe9Z13gGYKKL0RCLdO2wai89LKh/yNQIJGvXbccNrOvxFgQHeEUrBsY9feTSLSLydbqq3KW
4R3GOfK6pgQCDYqwZaOXDBsbXYqjTPrTMM/46Hg2L0Q0tqQ6Oii+4nLesNVnC+gx/qOF+sWTcXPM
nJK8gWowvw25dWoSobOkufzD7CCs2XqN+do6m6bUemS/DeUZH9mzN65zpqoHlKwZxyasHKZlMRvS
AUPMI4i36FaURKU5U32wq7wJPMI0ok3SVAd3XL7Q/ys+ZYWzOLxzKK0MDcpsalPh+M48W/gYswzQ
tiZMLBYk62aFVe86IF5nBcSIwMqN4oZ/49CUJ2tQNZrNUudFt6rjIEqGzrUSxO7SmJ5BU5NT4CWe
/RFhYn5IEufjRDzKnnYpQnnBVg7fEbFcVTLGF4lL4waGx4ow1J9jEY47tPJi3yNxCtxEmcE48DCS
ZdbDAaZVGM24UtlcWI+pJfcliL0djxMLcJVSnUZ24yGJ97zXIVPG41Rb+qVXeAuqhcK6r+Mp9XHu
WTvJ2sVP6/C8Sce5mQeukhxgzu0c9oWbtm+xjQJ6eFkYNeEaiPrkEmRZeJeUOWBE/J+QcesatDT5
6cR519gPGSBsvKU3fOXYbOitKP0C+jM7EWF46HGUg4OCvlTN6XSzCChIiVbseBR3ibmkbNQk6Q+h
oy4JYA8f8qxim4EjJWMJTMlF7JNbV7RLkBWme9bNCauXiLcxfGSS5lp5hX0etxciVJ2hRb4c57ka
LmyA1iV7NC3jgbPLUx1N6VWOL6LaNOmS89zhZAEbp6U8RszQhgs41ulTYVj2Xuo04GmtQa1tlpqW
hkq06drDaHQ+08ymqnMGvProl7OTNybiVjrWqU2d6RASwTm4XXaRc5XPunJNOLMqcgIY8JCe0vXn
9H3hoEAK0CfNe/KYmVLnfGmrUvlgVhe/AUOD1b6M3c0w9PrTBEPiWBnOs77YL2FbNZ/Zseaf866o
WLQ67QF8j7YzyXPe9nDnb2abHUs+E2YKAKQn0Y1ktprt0HQYDBDsJ82sRisYHNE5BydbU40wJFdX
GuCUFUjrVFe0b5DRGW5KMrUCPLhwj8r0c1Gk5Y0BEPmGMBUUmW/5IWk8wrXtDPFckpjyrSHOo/YN
jQ9sUAFAC0iruxkG9vjUsuPhuiUUOUWM32MzaOSw5DXJMcuaHMPbkt7ZkutYUSMakmgHE+Oe/TGV
KcE81inKJkKhsqr/hkeXJgIpJ8VrZpV0FbqlDz+LLtWfs5iEhU1lEa3UYan7TM4IRbgVJprn1ws5
Hpqscbway+A52yWTmKfAFnGR4mmsdk7UD9XO8gBdBGqKuT1iQ7HBIT6xuovhM0r2mFX4WeqSv/Fq
ZJEBoQ6ZDIih4DYqTaIggwEgS7VNsbfDN0alRbwghJxikyZW2Z0li+ypG0WJDNQfgedFOzavfDJY
mYmU2JH2IyEW3qzttXndAvRMSEPIK4V3nsbCKgObTBNF+pDNVYKV7cDymVT4eWiHmBwNleBuDSNZ
vBoKhOlGNSYZSaNlep+/n0w5aJHaIEHSE3/pBMo0B/I5WV3Ehe7xyUe+2dhdRjbu2hQAlV3eSfRj
5T5PUto9KAsw8JXZlB1qAp29K6ORuB57ucizGWTjnRxRVHAJmbeuyEp+X+ZI+iFtLbL0rEPFMOwL
4ibiC28g6XKw6Y1ulCHr+MLW9PgeFLCxL8E6PBa659xkjgdhqibJ6J6MhG4+TLThwytL8aMPxiD4
juzK+dYJIGyqvHkqiRfEdYo1VyQ8u/T+4zmgL8NZHAiX6FkkYFAnVC/Jhi8L67gbupck7dJ876m2
YYDhrb40gdN3Ij2P54dEKimWQ0n/7zRCaxVwaXp2dDK26hQsbEsTBewrzMFNk4DI4Jmi4OYlzPvL
L0CzZpvSVciqjGVa8ivEv8Jv1i1k7pRGv8nRBj7oKWpf0m3FiZl0e8DGaN4UeLrO0TIlHxeksA8j
fuvvbfV/W3b+YtlxUFH80DkNvvRf/uO7ePXyS/HyX/9J8lv58rVPvqr+R8vO9z/7p2MH2jH8CQAV
SEeZxqwDlH+oUB3zAyIDzDcgkpkKgSn+HxWqZXxYh2PMrqAqr2YavkdXqT7+r/+0xAdAGCiWTIlK
YR3v/Csq1O/N6h+GgZbLKA7zD3pQIqLFL2MpacwgNGgnHIi505GMJ/k2XkosI3BbZjt7dgVDyHqV
OJdq8gAZI6efpjk7uTqPsOjde3dwsxO5ytkFBM1zEoQQr2r2pdG0WBwE4FcnxYIyK4tsU1TSO8ss
RNBENdmUbuPtaiYhIBuV5zuecfPWjBDAXjcpScNbvQG/HukcU4sE7zyMvb4QGH3TrHsiSeReEQyx
aUi08W2ZPrMbFUFe8H/PdLwj1eAg6x7aJ50AQn9hd7x5c1YUofNRG8VtaurPA91N/rZ+yqvktWKX
DuLKwX1kGwQYuR3hN2taTT31W8xLTzbV8aYHDYH8iZ9XRh0qPvzXAR7nY9u6RwIQ+m3YcWqIJKAu
LczNkmavBsTNjU39Akq17QLR8KGkv/Niz6IHfgKnQbjHAlJxQKQQqHfBdxhqS9vGIf19eLnVIbXa
elcRaR3YOCB9GBM3WCb77fqXuGbdTeKpdIMfstwgoew2dY6pSPb6QqRLfuPB64CcxiGJxJZwCRq+
/kjtrBq+0Ft1LJboIevWV4NDyeNV5etcsj9uzJZQ7XDG24+TFRpeHn0Nc6gViMXuPSF6Qrny2u8E
E/wY8iuUDtfdVAI3acvw/D50w+y8oR/uQ94A6LywSo4uZ8/sKMlH6RxdXbt/u0mgudG8tAiVrx2a
UsDwSFVlJNsK7350mXvAxGT4IeTNkPClojSzjqZGCpCOMSeoomI6OR70sv9m70ya4zbSNPxXJuYO
B/YEDnOYQqE2soo7JeqCIEUJ+45EAvj184Bq98jyhD197wjbYdkkq1hIJL5817Hhu/WBr9V9cUHI
l2/bujdDMSYZ1KQ78TGxsGRBHnXpOBfW8/fJz60NSmkPuDJ9g2Dk2i/8KYsI5RoNrdqqwSPuc6z5
nnKNhzAab2sSfnvWW4xcXd99/rjebMgA8nSkBYPi940Tlozw8bHVxFBtJKUr9IjE37nJWdUuX+uB
5DAuslTq9V6ISWB6KhL+6HrZG+wM138ChRipA75IPi5hi0eCqwe0QdwnAjPLSXnlcgZIbwJf9J9F
zg90BVfYkywmqn0uHx8GFNkIxciX0mP4VtbKJN0cYKoweyckvKFBho43b658477smWHNRlHz3SEn
sYam2S2lafIMq/VtyVF12+q44VSc9Fder8Exu6Sn4/BKkREuZpgLbko6Aq9TxfheSQxyVrUeNFWV
nz2TG9XS2Qi8kSZ5QmYLoOL8u16M6d2YkBmx3l748paDbkgznOzC28p6nbMkD1C95HLbic/hIdGx
b+DIJepmvQ1zrw4+rq2G4WqjRQAedDaxhbAEKlK1A7rwKKReV/ki8mVXN52/72ObHLay8Hcu7ms0
iyznjwWwrnBu8TtSAit68NjGmEeG0F5WO916mQepsAp2LCMaJgdaRI3otVn9vA6VDcGi8VqVNMgW
9C12Lyd9S4mzCojB+h4T0k2BI3ePrnE3lxYWPLMyopOO1e2apqHp4kzO3lPZmxanayqfqq4JqMtD
nHZpIBddOyBlBHlcHOOacEF/R70P1AZldtdaj6lsgQ9g7y0pk2ZzMLCIc2La+0kB7sIB7Toy1BjY
veUGYqB5uescjjImRjzl9h6SLUwHU1rqB71G66JxrAtEjGsxUlw6TeT+PpLmHYCutydvYd43A5tJ
Y49jQKwYbrSRt6Ak5fHcIjW8EDtYKTjKfOxNpg+s+HHTjilnGS3WHvnZya3TsSQ6x74z52wGn9Qw
7Q/1+tjBtja3E4duN+X61YW+JXumumbSm7CK59+RXvPRzNwBH5817g14AmJPUOtyXe3KzUN7GggL
RzfAMOW0WP216JZjNNUSdVvsvaj93gr+cykJwYxwmMcp+4mtFenO6LqvVIg7YaUZxHO04rmsCU7M
teRWU/IiaoB9S3nxaU4nTgS4Gwtj60pMWyYCW1S3k+bKLT0ZX3KnKMeNy0RAchGB11TGLF32ZhLQ
sTWajHI4RHOPDgmVWyLxmuw8x708pUrnElpgAxFzu2HLMNNbTh51OtzSYOWu6WxGEYtd108jrrsc
+cM0+10fLnbS0JmHmfvURPJVg9t476k8t1MdMDO2pvy711ra4rJLLDjauTFoo0OItPPLfPKbDUnO
tGZmHfd8Zo/aNuZRhL/Ki84+RixtV5CihOrXTDxxBCrvy8NABID2mTrfMUgkJlyGU99CeN6RSRy0
JF2nF2d0zTmkBDfS7iFV81Mi3MefRrHbHxPMf1SyvK3xCPf/9Z+/iJzWuYYToGe5ruAQ5f+qBSl8
zcTb2cmDSOd5vwJoac7Dxaq8R9nh73UG7jobXG/716+78vC/zFM2pwt8DK6nC0v/Rebjc5Kd4Q3k
wViJhglJ9MZK8/dKaSR9Nvn3v361X1QBP35LgSTAtA1fR5r3Ry3HomLNJtRDHoqZBbJOAj5BKyEO
A/3H7/XvQ8DfHAIM5vOfrsmfDgH/Xby+vZYoSH6cDI7v//WfP77ldxua/Rui2bVFB2Gxgf+CBfO7
Dc37zWaEtzAr4Zrgn6zh321oDjY0scq4kTKxhNfAuX8cACz9NxPyjFJUNDwAhv/iAeCX5cpP8XiU
GZwAgBkQtfxxAWVGY/IIsLWDr2k0JBDGit2Z2/hv7sZf1+n6MgKjnc+r6R5T1B9fZoFCmMdl1A79
YhuQtCWx71L3bko1gj/89Pn/H3f+r3cgr/Uhk7VNysfpdFrFLT9JfbkWGTucFR1m0nlvOHivQJ9h
nexFpxoaxvPvRI3k6f7pUyQdEMU2WqfVtKH/oi6e8t5pDdFFB+Qp7MVRWw/X7D2AY7VGbXbg+Ws7
lMcBcQfZPFpbEufW5xsTWLVvHaLznXG0aQOd4KUbokcOfj0BPbCFg5pNacf8jNkb5aa/V/A0+9Kd
TRxL0wpBGuVdkRdYwbVueDIGcEx/5KSgRWV6iWaAWZBWp9pakGz7udXLI1VUc9gOfXkHzL1887N0
eU5yu3uG9jnrcqbMQxRVIJtCPyzkmpxtFJ1ekGSWvDN7ELXFWuobqs6yJ1NPGTn0qNjx0K8CJDcj
tHylGBoIkWuX1sSIRMl7184qNJKJiKyB/gNhDPWlazy1GYrcetWLWCMDW9Fw2FGG2oL8xAhf/YjK
vpVRJ/6VjouFShi/XhKJC5ln7aajD1JfWfg016Dttsh7Vn5e/GDr6ZJeufukarKdqARRNipinQd6
AlW70a2yepOdaF4yGXufwOfMez/WfeA2vfffM69vCGLx14Neac51vgECnnYdjCM9356VACIifgZP
sosbZlaPcRtx9rWQSl7NslLP3rzQ3RGl8OdmwdrLlpga9TSD1bSM+2RK9SCaMipEORiFSM+7l1LU
465GtEGlqQsLNtVu+Y6lP9knVbJaypttjFaKxh2P5hBjcZIy7Plwkioqzi1l5J9sy9TurCpdyJKO
eO70k5EfScPQtW2eZhFIYK092ITnHCNbtw+jWu3hc5pfI2GQ73HvDm+5scpzlpjcPNL2Uv/ER9Bv
k8j92iL1UobqLlWh08coinfUFWQS5PZVpA3TJucg6/catXxRU+w1ADXQynIKeuZ94r9tPfAj0hdF
M1xl8NIcs4cYiwCJr6+Op0d8sfhiEfmxTWp3DifhtveRKkzqmPpbxG7K2HgE5rO0uXvQeo1nK7fN
MDPg8Eqh7WicGM65WS1vw1TPhDc2zhvcaX6DaMHc5ssw3LfOoAXV4N23rZ+G8JafNdlZF3NJkO7N
S3/RxEJKkO+qB3p8QJgNf9xRZn1Ho/knYUW1eUhzD6p0g9Izmb9WbopuMyIzDom6zKcMCN+jVGez
9BkEe1zmhNmZEm5yLmCcrz1VzNMRmXw8l0ESt7q+iTQtXp7zXhHxtZlM2auYD6Jut6iy+uzRJnwj
JnUAhyd2vkdBKm/oG72gjAMxCvW8UZ6SQ9rqSD9orq32alxc8XmCvPJ2Ys5Nh2YTxSiQgjJ6uz7r
icEnvWBwdySAL/H9mDt8JVqFEY697UjSqMuuUrcx6h7P2tAt1Sd0c2gjPsI+Us6L2RC7nm10Brck
VB3E3XMmlebs2sl3xLtYC+3JEEkG7UTZUSy7hxyMuGz3BB/nLwDr+YM/wiB2iKvWFxMQdDrJiiKa
NQIqLTOaN0q6sAITOUsb1D4KRnQV/jmDZZ0UecfXBha9g1lqgOZTPqfztlzo5zaTmsmbomv+s4jc
6GGepfoKN8xcVAEb7ezcgjCgXYozuF3RqSsL+9gAsp/SicrqoZS0JJerZZe6WlVftTaqWI77wtiB
P9Xbokur0Gn8Iah6nYOoNiclVyDyv0wd/9YOWvUAVk4whFNpstmOoyrvJstuvjEvete8kRXmNu36
qpnJZ9tK8rGTsJtVffT0wr8pnNR9LcqW92cVo7HDb1TerZbEPMg53aPiIjgu4cMYgO29jkIqfZhu
IdZdiMClrB/iMoFf6BkjKNGusY5z3xb/ngL/f3EE6IV/mkL+PAV2Ocfo1/4PY+DH9/w+BvrUfaDE
wyiHm3pNJP7nGOjbvzHAo8gmItJx8H7Z/zsGuh8Jx2Qp+cxnYMEMHr+PgdZvOhOlAxj8O0T8L0Q3
4dr74wiD2pe/LByKBvYu3ilv4uepqcWYYTemJF2z8LxAOtp46UhI2S9RMp2KuHUObEzZHKDImt/p
6hTXTm63xLkbhrqva6lvZN9or4Uo9HOOy+VC1KD16GYZBLhLvCU5yLa4kG3X38/ZmD5SglXsc6Ll
j2XsGl/qJvLCIhPZiVk5HOa+fWMHzA6T5nUpY6ki1rGXzfJVb/CYpRFgEw/Q3Hyg/R2CtSqqq0hY
xV5anLemoTrXyMADv4hK0lXK5GSMvTpWaQmVVUIqbk0tFic66aCpo2K6qRuv2DeFtxI9xDSh2ZjM
u0mT/kWkuX425lQ/E7CnYaytLeqEhUEjaW3Gnw2I/Av1PbfG5MpzZKIw0VFjGG4kN1Vr+xrDSmN9
tyjjIHVy7SCmpwFgtOyGW7ogiBXMhBViWZvIoSpSuXcKvXknUL3dWR3CxTal+xTwLH+iuZ0M0qkg
zZBc2OyAXgbXrq1KvCqzEQyQop9qwlJvkEipu6FOl6/+rObP5BJYd3HuEWZPs/XFteDXiYRIA900
0x3xWPJKn9z2DcJwwrsBiIBae9wLI+fXgOMHoq6Kw1gpOpFyW75rvkXCnTMH6KyvzComO0abQpkW
EF56XW17h+igvCmPGg6Qgu1rG7c1w8nYtfu2HZ3vyOyIq6Zl6WpwbbV3Ccw/mmVS3hoLaX60a8CY
J3PPMRbin3YDe86e4zn1X0TrlmGWus0panhIN6NqH31Swc4LJrQzz7lphG+30k/RYPfXRKAWD5jR
m30J00LFIMIyxG6FQINZWNbdQtbFOYaD3M1CYHliZBH3VdqQKI+rcZX8WOO1C3N/69PHdYIaAMHO
Frv4KhE+XCLXLQ4U6lpXa0zlvmzc9EV6glzDJjEuVdw46OCL5TChC77o2mhdmcqpDx1++JvBrnvC
oSwSscq+OJYakZhVRIq9XzkexEljvgDBuucWXPKYGkVzoN0PO1+Z98VO2QgCi0ZdmYmyWY5td8Aw
SVpQPLwm0qNBBVGFEZpNJF5bS31z2qk84m4a8XetEqU2snfCA7qe4RWfLTv/CkjboMSLbfNFeNUj
ypvlue8blIQ6+qY6oe1i7YXUTg6wAhoOy9Np/TYcAyzZbV8RndM9B55ZIFOwqHkgL3RfjSsNsaTF
k5fSJjGC0of6iKg5i7mIirq8oysLd+vZtIIJqx/e8J6OHQpY43GoK/IUlXuqVbuvKs8NmGpK4Msi
y+9wzBb3TlQc3JlyGZfm6aOdl/UWEyoUMZvlC3hhSqFGGdGWZbVbCnNhNKopu+dhb39bEM2SAUq6
0ZLMOaJ1J/8swEOfAM+JljXLOuCCUk7TJcQct8iNbrVu2qnCba/I0SRJ2vd3DiFo+wix+dnzfBTh
xR3xweNnLcJNn7uWcZfpsXWoQIn6gMyl8VLpY/fVGmbeCXGjSp9Q5RtqCsfCkHA8GG8/D2JuGyCc
pSBfXsw10WZzfLP0dY6Qb1iV0bMjgm6cXJ9Tkao3cTSH8Gk9BRC1XAkbf3yKaZxEsJL7DfNK3LLN
9aQ2FXRi486e2vNcRXpoGLQzonpYhY2LFaaFzyTltkzoXYVQQEs/Mebqx0Lv9bDWs5aCybx+K9xk
uaJ/279zSs89En+GdnuJteEuXbsrhUB+VqHSd9G4rIka3q3eu+UQNKWlX0av1gOPwpAC0UjhhqVV
+88+T40LAGXyiaNcek3a2xf0Qe6BhygC96wfLwDzKUtJZdd9RmTWMGv+dSnt7pYCvfac6ap91qK0
uPQ5Gla8k/HO8Ot4u5jkyzh9a33KVWkeXKIaQuST9Q59k/ltEbE8K8dvXhF+rg8Xudif6bhMnxBV
jcWGsZ46+syP93KhzKSeYxVoRpTcGqs7RQE042Vtpwdd8tFX6HG22GOasJ9M78qzfUpapgLpoSUy
xUIzSD3WVri50eWyn2NL7ivKT465vzRPhYz2KbAvBEi03OajZYfNOHI+nWlZzQKpVRgeqGVx23q8
GGNsnnwjzr+o1oQ440wOL8XjlqbS6aonuP4AxoRKI287/yV33XRbVkr/XEQAE+xMCZWo5nYmF+l2
wX/9tSEa49QMnrYrY9HfGEi3jiiwoh1H2f6umJX3FCsv2hnwrQ8JZZm8HMXmwTxrLim1ort0c4um
Z5mpmpFs/9RDL9Cakx1jlFfGdgGe3VCheeVUujkieCDTuN1IbD8lEa0Vtgp2tFS/AzLqePZnWQyd
yyBCXlxbzAEJesNdG7fFoU64pUFPBXXXyMAVpFfktVSnNvkRZ5EJVqC069QkuZi44NuRDpnD4MgX
p3PAEeoe2s3jZP6WD+6LkyaveiS/i2J58erpvoIACLSF/LzKastjV4k57Nr00YShPjWJEI/wbuYz
BET1FQxo+tRFfOOIHpalnuKLypGN8VvIU9P2JGnsC9oCFvfMqIWRBp4x150wXWPmQmj2hDKZ1Smk
JundtkM7u597N/ouoYW8QzEqLhznChP0BrQsiGp9L2emnn2ZNPU5bVqtfmnYQJm9/HFrTKTYtXBn
5QkJW7ftVWZuGfKoLYjn6iS7VLw4s9N+0QWOtdtoSoorkThG97iKqKM97UNEhwRTrxZUbPHgZO+4
HpCLOW00OcA1I/RiraV5fWypQN9Wmg6SDi+8G93+E8dQrCATdLQ+cyWH2P40aaY6wM+IgGI5SSFi
Ne186KpAFskp7exr6ZsAN7pGe0Ye85TRBJAgs8hTtcACJghlTzxBtIcEbeY1GIMRxBU5ayOn5UvH
1STMHsgoSdWrnfvzqfNdDe2cJvcEIsxwjOu4ZS0mxe2O1V2lVCBHKIvceTtS0nzwCou8DbKm9z3A
ajBH9l2JX3SbtVp8XOx4OEpC4E+revw06PE1lEoR4GxsKJ91aSGORftFWm4ReOTx7dN2THfZQKs7
0oSILDtiFlWEz2hTE16EJIvMO4fLfJB6g0ILheje0SP9O4FAjNFN3lBetiFuwXiHA3a9TwQLVqL/
Km3R5s4TKZFMHEHaFtSp/QBI/w3l/w2U7xD49leHuOC1QOLRVekf0Pwf3/WPYxxxHL8ZlkeCBKFp
H4e1fx7jDPLhbPJvdTB+fJokSv3zGLfKeQwCkqioIZIFcgz4+/djHB02Fj9QUIeDLvxflPP8GmFC
jq9LpJ3rYbCHODDtFaj+CfvmQVc3RDROF6QdfjiqVZdWW9mKIQg13oErzqdsYn8MdT0fGJXs8Smn
Rq7d9H7Vfvrp0/s/gHjjF6Ps+m5sfc0cxu/OjO3+AouDsqyuGTky0lYGOb0cCTdS1G4SkJ9G6/eo
bPkixgakm9TYoUXv1qEwjRbS1MHMRfXuDwNiaz9J5NYsCuMJhxlK8Nl1om/GrOFX++t3/JGr9BN7
9/GOCfdbsxFQZnnmL3yanYqEazsPF2ui8HLrosR7Gqn7tHaMZ+xaI00/+EN4/CAfcGeGsly39uXY
oZ/sCMJ5Z/8k9j3VGvSbQ1qPm6FMwEtF5+Qopussuc2lfyp7n30HaZj/TA/MVV4oxM1oBt0zMU+E
If/1b/XnyyBsKr25ECgw4Bh+OdoLCreU1lAFUw2R/1zHiNQ41DEjYTzBrMHR2n9oIqP4/Ncv+wsp
wsYomDcgRkzWIv9Y39ZPa9HRp9hu+ri6VN5iXIjtl5eKtA6SLZLnv36llT36+aqtrwRAQsAg/n8c
y7+sM3wS89J2SX3xCNt7bRXOrz3hErO5yZskJLMUfbKlz0hDMstR5d8tmnVR/PHlWSh4wYlzdF12
h19eXggrTeIKtmXduV/LTDqvZO7yHpyl7EOXmhE8Clz6vSraj1N0Lb4Nhd8fFWwxCgar05GlZHW+
arrLJ6trTGBwb56/NRrGTV1bSkFtPKbng2O5i/wbvuxX9ooLRbgf2wbZlkBQYE1/vFC6K53KoTHw
bMiofE07iixJ0M8Hhk9wiyo+qSTN32LPb66npU1IEbanNGBWFt8HIPM6mIlaCPAzj9/SzhLvIzpd
cfrrS2w7f7rI4F8sIgA09lbuzl9oPbfjINklg3XO7LaJfG+LHX4hH22y/B3mQhl0U6vfjSUBNZsk
STgqGdUeeqjZFwBbAX1B5T0VS+WE8EPFn1SGOH4GQ9k0Tts8oWb2tpQ5RtBXYFabdLAyHMtZX11U
Q15fq3GGiKEEUHcsINqBOSblwXGH4t7M4lvmLbpGCinaC9b2xwF42tq6I2o5g4xb9gZbLmQDKC+7
LhLHe4l0aZ8S1zOuaXFCVqT0xC4DFl0KbEIV7kbN3rI1lKNtl2z62vTt8CB1jUpUVQ4CbLiV4C6m
+dgmhsr3kaB+kIrxPHpDUtSNFM+02hdZCvpvmt485nXVHA2SpN7TscHd3Vhl/pD60SQ2Y2uTZhV1
uDj5HPYGSYY3rSqn0FZduzOMyUA2CGoYByPFmC3uqyQi39zqtrLxb0AFYnR6Rj0ceNSYCj01gene
IIrPU6knV2bnNw+ONdDN4WPMQb1Tkqvk1l0IWoNUEL0WvU3TpL+aFJR872M85Oi3BkKWq9gc4900
ZBzXlVLkyI/S23V1lGzhEHEF86UbHkAd7MtYjhSyghdqxMbjpxC1g6/bHooI4ZpWlfsO+U+M9Vu/
UxZVbWnf6TitWUnDzhpIDuLAIqZrMvdwfdxJ1Q4l5RspcqLunYwW01xeeqVNogT9QCeV11/NucwG
C9fHIGWjX4Z8QC5zwuu27EdfDtGRblfQ+MzEFaALDfPYbKHIl1wDwgBafdWfJSUJB1UU8TyEBqUS
zc1VrJOpPCBeR91Erdshn4VKtvNU0CyJXchiRamIk65CAYangy6xLLrh3Gi5cdCC6rDgKKIod1WR
dv6maHl4RcStpC5UBXlxzob8AFLnaqICIaF8qSKgDVFAJUZMBdSuxeUSeEQPLkRlA/dhOOm0giIM
dEi3PZacMqzj1PuOlQuN2lavTZL0bE96F0dDnXSqLDEIai+rqW+X+dATUdMlYRPjG0MWOy7tDlVS
le7mwi3ng973SOfQIBeIyxiqi32XtqmGHNg2P2lNiWnbslzqavhb17Dm6BpiyAHdPyH0fnm0On9A
PUiPyz16SMvaZVptGlcJjUwwtyIxk2GPnrapHngYW6cs5ji2kw3vALsyOtjQM4hXohtsbtS59GaW
tsat0lFuZMhThwS72MaRFctVDsflTAUZ4psKT+vyDeLaB7/iDZRbay4xrtGWYR/iVOQ01+XI+wiK
TzHF06rsbDTVNf5tRpCbHVgp7iIKPbNFu4I6p+eswYzB2/VFExokj9VHIilosMx9O1H4SAmrX3Fm
KPk2ttbUAJLqNsOUal+6CsehtqFG2DMvSPxScCIPM6f1ONP3Iy9u44NGV5S0nh1JB9c+7kXON/iE
J1i7KE2M6oVs7Co5Ybcupl2vnIUuviEeHm28B6+Y/rFEeAhxrZ3EDm6F5LKnvHlpZFQDW23eB56K
wpQmq5dCKSaLLM7Gh95x1VvTJdZhFApvvpeT1IS/IeLnOEWdTZSZjMZlobjavusHx3g0Bo2vUByr
PbDsWYCNYVrFGD+ZJsi9QIZ5Q5iF/1zp7bo4swwThiiwo99ifxq8AFEA1yZRFW+s7tl0r3iC+c+A
lazukl2y21JcgX2GI1tk3madzPN700OzdpzsTMnzgPmc4RO89pYcOxdHO+CROhLvvUB4m5QpYPcQ
6y+/vnXF/sT7avBE4rLlt8CGzkeV5HW+BH4+cus0BcAAucBidZJJpoKY/8eeag5VctMa9kxjkNUQ
KXdMoFLlmYiHpt8AJbTTjnB43QqJz8fqxJ9hIvmN2EAm31jn5KEqn/G++ydvTFMPBbGTsy7m2H2l
Dpq3MXVoC6xh0vurmDE3u6KELM8ePJ4W+77SjUvrx+0LKVVQComdpOap9mJfXkWwqON2JrKHcD8x
W/uGXAO6XUU7f82L3LmdZK8jCddpJvqEwTvuD2Wkld/nxV/3EI6ryZZzgAeqaM5Jv0Nu43/SCNki
NaWJEWfYbHNzpxIsyEN/hcYwc7aOSZQi2x4ZmpsxMf3nLtPGOCzMittk0SLLP9pVbbTfSjbkGeMB
SypU646Ng0rjE50AS0IeMqq9MjDuu0hAi4G+zMSijk10bfaF8Hn/UZsZ00+LP3TG+0C7b78p6WwZ
j6lCDB5OpZEsga1iN17t+wmgH9mctOJisTtPsygeMioFN57oD3ZJGsthUbD7hBEY/QJ1lNf1uXIn
+1obCHwOEyzy41U8qyYJPKcvk0cmkf4dEyjbCFtnP27yhNqLja9Gr+UpMLcPsGxG+tmowc2oTGQC
m5+awdJ8fhgYOyixlscnLWrUWxLDKASFQEB/THGf3IHaRMu+k22fhintSsuGBsLMup1AeOjWc0nd
wSUx6u6ZLj57Cmammz5ECs1VU14FR9ctOHs3Xt8XoTFZU7cdC1jm/eK1rP7cnmKxnSOSGQJwDbf9
pJzZeMw+nHQ86fxn1nrZ31Z+ZbDBmo2f7TwsfIqcmxcT7M0zEIiM4skxKzJYlBMP9tmOCm+8p8x8
NVXHrOiwwerZ7jg4zNN1atHaci26JrFuzUkv3GM01eSWUIumxee80zCFl8TgoMCoSjmcC6g+jpF+
TuZX4uXJ2smg05loc9/PKOyoPIwScf6YSv+NpPwNkmJZnHd+GuD/xIc/fsMa1fffvv1MiP/ju35n
xI3fXLzDKOZ+8Nr/EEX6+m/o65jz8UoJC+fT/8IolvsbE7FOtNqPsqI10+53GMXGFcX5hcAqMlzR
nNv/kivq4zDx05FuJQRBUnyb0Ef4RxxYfzwSibmztEQ51ZFCwN5o9gDfPNZCOgw5wNEGw3peLV/q
ejBnij6JP9ga/WTtRRyJQ1vaBEc4UV+GgL3Gpafr73HK9TwkERUiPHZJqlSdFcJ8T5/LaWrXlmvH
evVBO49moxeB9B2Ffz22QxGJd1k1wxELdrx3KHHfuh6bvRFR67osg9zPI0oixJd2vVn8CZ920paU
HHn4b7O5/mw3rfdadX15lNRc7Mgk2cleCOwxo047eUopOdzIoWLcRURjjcTS9Ta14UTP158TQ7Z7
c9SWU4/bau2Vcd23yBNNsiE2hG7Qsovjc93Nw1OeDd41M71+L1VnbqtC3I3S8M96BgnnlXH8pUj6
lT3MR5pbJAqptEXNThjEvhNRdVAp4GxnzXd1U+OloqiF6TafSRwZjRsEfKe4yrdOPeW3mhdpMAA0
FBmQFGFBa95G5q3z0OkWEUUtWjN9sW2Kkaf+KPsF+4W2GCc7T7RT0ZP1kJvtEiRatmz7TK/PrZuI
JGzJnsDsouSjkTZ2aGJ8v46j0tnbjVHuzNZy+Kn9ctespbQi1aINDvpHAoKnr3MuEfGpLME5lfd3
C6GhHODcYueSlr3Vmmm+R/on3mQ0UbA3f9Exeu2NxsoOeP7NvWX60TM2p3qXZZH77qVuPp/lbGbn
2CmpqPcaOpynaShDQqjGbZp43qF3u27XAp1vZzL8CbdxTPpJ0YpROeO/eYi4vsdq9ndQuBO564QI
hdw39p09q764nrPmKWGEe4Iuml81F9KAqdbRz1QijVfkCxCQWOpc5NSHSWtixIQUKuE5XnJiQXW3
urGMsT4XynhKJq0Z6KG12wM5ZvndVGM1oP1ovDHLzr+yW9qTsaLZBACkhlaKg9RgOzAq5DxXfHLX
qa2Xkzq56bLLKnP0N8u0tjXZjQfEQPMogTBmeZjpLg2qBevxxrSlXgWkKzF3IxAzwe95OPUG2/9k
LuUtESIH32mpjpVVe+5c85W8BxFdt1YxJVeNUXxy007co8vd4y8xtGOfSs7Se06VGQHwo68q/+ti
z20aQrEuN8s4cfSRpleS2m1Fy7VdcTr1BvnkNJN121Fb2MkQpcMjGdFZ6HfSCOmf9U+qFma58UlR
mLdN4jb3DRZvSMGUyLUD7FvePZlElNFeSShMRdc2HdW1OFW94/XatiSDQYdFJElzW46UXkVuVhEC
VceRTulNq4ZAb7T40s6iFJ/gWzFchj2P5TvCoWX0DkMKAZEu/oYdbpMYtmaHuqwfWLlOvvH8kvxm
v7MN8srGgqFEp8H1TWgI8Q4emtGadtNCafgVpcSvLj+AWYpS7bOKS/+5nBtQLgNhOU6/2YiPlGmC
c/J0n26rQdjvs80DfG9G0wgtObei2lIJR3YcZ9vIDysn5yWXIu7cTTkRXUNYIM3X6BsQ8em0Ee/Z
+5jGhzwimNb0GaC2ZZxmxG9wDqpvBOBe7WIqbRNr+MBPdXp4Rm0Ti0nEIUE37s00utPOYaALdSS6
2aZz+IwDlwCix0J55lXHWaPDpN3BfC+lr/YZp+gz5wEiSFJiAYkUjLZOXthDYEpL7KVhomsQo7ev
EV/eVmYBeEOd/aYznPp6SpzkKmoasavVYCdYjIBGN+upETUnHjD6xVzz5Ilu72i0knKvZuxfsZuG
XUxXyA7Dp/5A+2iGZrRfDDAPR9u4WlVdRCLre28U7mVw2/HFIfSKolbLv4IzxMrUdsY2XznX4YN+
XT6o2HJlZdu5feMZtWp+bGq0Vu6WODloXHNldMl3jDhmZN6Ts/K99sr86isHjI+ovyHKCm8P3vTT
iLz7K65Sh7JmY9sLxmO2zuhAUIT+ORdGuu1L33sZjRbqeVhZ6MyBjyZKZTnbjonIoJ1IXlJz9iUx
LePkrFy2DakNMEMO4gfRPdD8AViy8t+ksi23pNdmIS2A+56yvifitofj7I7QfF217J2xhE7PDKWC
pWcMVivbDqoJ8c5h0btKLbZ48Ghn25Cwv1ErVz+trL258vcxbQq3tKaqYFzZfVLp4v3/sHdmvW0j
WRT+K8G8S+C+DDD9EMlLnDjx0tmeBLWtJqmFlLlo+/XzXZJKRFp22lMGmhg0kZdYdpEsVd26y7nn
EKR4wnFD8V8HXoNpBBFgluAA9IGX4xUCzJe6u9Mnq8JAm17wBDO03M8dwRgI2ckJ2nzBcCkIBLhC
lidA5+YfZ4JPQJn84ZLKeHplQxnywXP1GORJPP2ADh5gaTNcfZwlcHrYxtw5nwOBQK82+gDlTPh1
JPiI0UhHkmGaOXgCAp8oBEmRCKYi20BRRbuY7V3ZgrlAmiMdw0Q5eJC+WogN8+u0BGlYgtdY0EBw
jWTb7r0uaI51RjS2JEcH9CDR3oVa8HUk6A89Xmg4Dy4Utb2tRHECE9EAjGwEObIOk4fLTexv35sl
sITT/2G46ZnLoYQV07cbPf/cM4qcXs0sAB1hEVf5glXJStjKA0TFg53vUTches7heEJG0nmrzRw9
EHGxtUfow6ZGZXEItYc9NjYQqm2skDgQmhcsQZqik8Sucrahe2vW8OhggY7075mzXUbX//j3cR7l
21/4964j2klPa5WSiU7S8X1y6N1Xf7Ovk2qUPC0gWxTaKYmUXnzt4EMrC7kBfDo2rr+PA4xvXXc9
WTp1UjamuN7oHjgSY+wdfKcval0+lU2b6IBBXuTgt0s2HqpGLpUERFGhDPatln8vQvEQNZF/80jX
T+kfJwbYFt/SlQ//2gVsTC4wFDi5vHB65ma0CtofTDIc6xPOPgQ/0UFKtlCkXpBd9WbmZdyjBgb7
fi8nMkenyAMsDkUILvFmdDbzoMOLPtjBegUQBenl6ahAKH3HvT5rNiDGXQAlywIyGYh/FvZ2h/Km
58IiB8pr0FuBDlhcwChO8mdmruEMElmplfbdiKFMHCQOXHLbW1SldR2JDytYu9eAOIrQ/xRFdGfD
7yXM7p7RWwzIAIrufZHuerDEbukeGATwLHq1rtI/UfEvdg1KPaI78fS2uSIqhu94NW5BDOo/rPeO
Cx4cHAz6CixR4f4gAq73jqf1OSR0HVMu+nOmsIns947R50dADDQOUR+ZFKp4+73j913dhnSfBkRy
0kLS/gKouOG0Ng+Oi2WZsgepFuqADVr15PnCzHaLpbY9t914th0WehLpdLSt6aWRHA1n71Q34UiI
0sXpGp8FLacsTd9ZXqJrpxRq1/BEQAzic1Dl8J+HNPQB45mRZU/9u+UqH31aO2hULra6NrSiYgNl
F5TS+ltojzM6frbWcOfMjSVBR6b34DvdEoBQlSIMSqeUBHu6kXxJs216sRXFTN2ztBOX5ubPI6OH
oKYFrdBJWspshqK4GcxEfFMrhTh10q5jsvtgDWelVGeCoYRMTxQ82aAQD4fxOUJG0aQnOp9rUfyk
eOV+s7fJtBj6PRRBQRIS/sHaQA2L4njGkS36oYkoifpeMH+/EnXRKAnzS0gNe2e6aI+OtBHsmEmO
Iinp9Nnp1CXdMLBFsXQj2qW9FLKIeUk74S/p5FqJyqmXMs06rfjcwgi1i9gJipOYlshzA/QaLgkz
b4lu6nrnL65y0VLN6aK7BmKaXE0LlFbDUnR1JfqryO4sB1PRZJ2tQ/cUGSMtH6Te4hKp90A72boO
Qq7pbAksMba1r1Tk8w9FYn3LyOXd6lkWo1CckncFcjoNlhQI0IkV6PmXzXwGM3dhemCkgymCsrvR
6NISldmtqUEhlSCcadu0BQjjN94vpKQXsLFqfwKHiE+shX7jrq4W/hxk+RrOdSvQrqyiiJJBlhgm
0Pus+K7TavQZxqvNJ3oG7IGPmiFlhHxA9EyiIMwXZ2a8mV/483T0wV9CUWZr5B/pH/sarS1nCKHF
jBxhIXzUAY1DhU0prmcvztcgl7VEzwez2XR6MyoetE9FL3OHo41oKkGFNZua3snCwhMNCy0Zjohh
wHQBNjuf+iP7tHAWEBOs13f6yO+dJpYFnWaYz/UbFnlAe97m4R2uPijauW+e0OsB6TXojaET29cJ
q20AadD7BG4p7Dd8zr0w+7Zb0PC129DwFpJmf2tvPZ4yC+1BUEANoBd6dDFfhb1vlPnJYs/Dhxt7
vlxebi3bv3C97AG1mBB8o74hewyH+kdz9cC6YdmSqaWl9AzGPiA6cRgNpxqEIIMl2ACKZPbmBrS1
4F4jYGlnjrXYBvpnj86J6DTzdfDjb219Z9FyNF2HQejdrJ3NHHkH8LpecWsYM3t9a2cOnEd0q8Ha
/gV6zGB6otnT6L2Tau517lFm/bqxdmjVkZeYm6exD/LwLVzxW+6/ij5yPhtffXNJV9h8qqerQToy
w/TE0pOe/W2DlP303RqtGRpMk92Ut5mSAorP0qSXrm6pkVjr23wWFTasDkFvan6cmfAafZ/BkLmL
h3BKx+h9hDZsPtsl6OPhKjM2WLYiCoLvCz0K5oNpqEd8P71kwfJcJ1A7bFDaJT2BdBiv7623tOXN
p7HnnTxA5jELzre5Z32XZtj8DrYMfQb2VN/5xYoTOE8uojw2IZaJR7Mc5EDsjGbvyEURG74NNerH
v8fklLYUtUjDDYw8hfTcAO908v/l39Yuh6SXT0q/9bqYpNubSVbM82x/hsmnJQvE72Dixbl96S89
P1Dd2P+Lsx+eCTkHG2d/+VDlwzw3xnzMMxf38IlZHPzS11+mnHFOBa04h3ar/rjncY6TCwSQCK2E
XJWzcTBJT03D829Yzefzv/PcG1QddMJ8YDoIyirOgunRKUdYYKHAW164P41Z0GiXMzk5tfrz7s0C
HX7t8Omla8H0+4J2ogxiV7OAp3c4C7pO+YToxSDhfrjnn9sMz3/Dr7cKDDBCbT/4xe9v9yUfTZRY
vb7WWgW+S2ckjQFI2JQ7pUb2dmgvGAS+PLSSRTCZBZP+TtukCCUXGMrDVeD6fdwC04MJpJqm7q0F
E7kaxVkAPu0DICXmMKq3ZHE1ZsHuY3fIKYALLK/OzQKYMp0oSm0tmH1Uh3xIQX/avcNZIDb0KFjS
b0uyQq7OzQKBqdAwqc0CIHuALpSN6xXfWguUh/tITXE6SNjMrTpkEch3ecrv7/dF1hW4c/UlP/IR
nD4JA/Sz/dpwVk5Jh2ZB0OBt7MCLTwdOR1KIcPvU04DTcbgXyEoALsAwkuYrTUbn1gIUSML3qrQX
SJfadJqLl1DZxZaP4Pt94BKuSI9Xn1fT3qW1QFeM8iy4fY10F7h/6+jpIPlmx7JF/7F7ewHKKGWL
YEAjrLHS6W6qruZeIGpAvQDEjFGfnt07F2gVV54Fr29SGpAOq+N7wYBrzYWC2aYmIVf3ZgFbhnun
ZhFMEFL4Qb5ZW//W6ehiMSSm4PT4MUsdOyOlEUVxFoggyXFj99B+KC8GPDwdfNaKp3FIkiQvr2ra
O2UXLeUdYTl906KMBhju+CzQyQhmTjONau916PWlEUl5KxA0sMvJgtZfcttF0IggKUHSyln7EF1z
F3H0ayt1t/l3MEl+hPYvSylRrREVzzooaM2CZ5NSwu5QW622QufMIjGd9wprgd5A0KbWcRfBN0km
0Lira/XnnZsFshyqeTXxFl1UR/CVjtoDFz+ixNvWyN4O2QODwoBqQokkQqW8zXovr9ahwNFI/QFP
sl5tHXp9vrDaRisZAvhkaVIVOtTDw5CvHeYxqRyTepare0ECRK6qyRNUMyx4zTgQa5egNQseix+1
R0CStR2sopIuLQJSSMomgOQJWUkAKnXSFMN6uBZwnfvMNV6D07lQCV/FUl4FNi6RQzB44Pgdvr/j
92mQB3kEWrC8OjcLwOHqr0bBFGDpDBoc9pGQnCyHsyBBAhQV8FjUnlNleru0F2xInBWDBMvFIugm
8LMn9oIB1oYc04+Isrphh2bhGNzopYk07CI6I84+RNDaZRbX7XuQgkskVe2IygR1aRbgqlReC6TW
KaLAvy3sAnI1dwTs6KwFMutm9xYBfHfK7rEGpw0pAfBklWvUyiMKII30kqHtz8bumUXoZVRngawB
nOBuCZxrmEMH1wDkKaWXam10zhzSp6acULf6vCFJ6X0Jre0ZSLlZDgRSiXvvuVuJI5Mam/Is6H3R
DLHY6UdjBBLqtMVLXomculyds4aUmJQBGJwJcFkxm/ZPm3+4IUgocxvJpO4zzl3LnOC+eqq+okl6
CGuAlGvLPSJlYnich2ATqkXQOWvIcaVVD/W/O4kmYSFdsPBVHt8Kntm3QAFTc6mzix20ioZXPZTC
LIjYIhMArVP1XbccA1/HfUK9xfDqrdK5tVCx1ykVFdgJhk3YRIrwqFUkTQkiy6USKex2cnXOHoBT
V10KgPNoZ6Gaun/JllkQZkAHZB5Efp3LoBxp53lpoCDeEa31NmXE44tAA6oEiyEVtq59+/AqqgYI
oPE0Sqy0d/w88g6PRNfGcRCxVr2uLnZuCRxjbHjxGrD7UC+IgEH9lq0t4EnFSU7MA2xOt5xEX1fO
JMpG0FjouqAJGmsAHAI6bD4OZGUF/66z4C4p4lxQ0kGUxIcdeob1F72C1gg/EcrsA1Lkgs09nkbF
Qaauig3Yx0p/1xyM7xdRDI1bnkZ3+eEcQHGmbAxE0Y2MCTQl1Rfd2gY+UANU2WwyBpWp7JwxEKUP
VcCF4fVtoOi0a7Z8IlLppSwh3lf1+p07EEDmCgeqklMk6UNiRVCGddmkNQs4jRwJElL/9By7ZQt5
QlWfiCBB8tF0CNaeIQMemkQOBJL2Atut4+XOeYaw6ijn0yVSFCF28EdH7YFLQwPmgm7oeim8wB78
hUTrjz6YAdrs92UHTDTJjvXAPPUL+76Ax5/XXR/S2iGHR+MXpSGmunfV/yH//61hd0vs7cGHeyxu
eZ/6z+sXfHzrxr32b7X/4Xk0ScfpHa1qZcNP/Zgfxwu6aJ4W5Hy68/2HKfjFwNls3DhMwAvs/3+0
P+ivjZtGuyRuDlxm9H5O3X/+1ZjYA9v17AM/LUqlOBXPMqWrjv00t4DyyJCS3eXRXdFwCSpshepk
Dyfz8XqcTvbrQfZMFXkoj1y7MW+SP99AvFAs/mgS1FdOrepdTmF0iO6bq7ByE1RHPpskadB85DpD
pTryOTMeRYczDl2bsMKpDvzufhw2yC30KoOgPO58HsVJlO2fsFQLrlK2ykPH99G4ZUWqfgPlkZN1
c1lUiCzVYd8/FsyrsJ/KAzNAcTfbNia5ygirDv0hKaLs0TRD1oDjozr25TiKG9ajRjyoj5tu5+P4
fv+E5WFe1cvUh86y8V1YZJM8b6zpGrClPH50F0bBuBnEVqhI9aGFoDLJGyvbIINJXKQ+dpZF/Fsu
G7YJxkAB+7/G6AnaPfuRyu+zQtArD53EecuGGFWHhurIHyd/pOOW91S3wKgPvRo3z626w0h94PWb
8/FimYVR81hnfEHqv8b4F5M0mzQsFU1yUtB/jcEvJ5vornGM1R14rzH49ySd7R+zXIJVo6fy0Ema
h28G4zThpGxuzqqf9nVuMBzP2nu/SgqoDv8pjJozXoEXlYedzfFIFs0JqdqslYdOJ0E7T1hCalQH
vvoF25GiN38TJveTN++yR2dbBZFTffrbpHhiIdbNvK9zg8cLUYYno6g6/LMMzIpT//tk05Q6rsEX
qs/8GYXS/ZuLTQGsKUQKqsN+maSwCDVivhpSrTxyRGTTIvOqU0qqQ38dc+7EAVqn+wkoZ6RCPioP
PsnyN1+OPXxF4KE8fpTdJXEWNZ+9okhRHnsLiVIcNGal6hd6fuRjmaYf7eGP8097Ooxjf9ZMrslv
3M0n4/S3/wIAAP//</cx:binary>
              </cx:geoCache>
            </cx:geography>
          </cx:layoutPr>
        </cx:series>
      </cx:plotAreaRegion>
    </cx:plotArea>
    <cx:legend pos="r" align="min" overlay="0"/>
  </cx:chart>
  <cx:spPr>
    <a:ln>
      <a:solidFill>
        <a:sysClr val="windowText" lastClr="000000"/>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7E861A12-EEC0-3C4E-9346-1222FBE0C4EE}">
          <cx:spPr>
            <a:gradFill flip="none" rotWithShape="1">
              <a:gsLst>
                <a:gs pos="8000">
                  <a:schemeClr val="accent1">
                    <a:lumMod val="75000"/>
                  </a:schemeClr>
                </a:gs>
                <a:gs pos="100000">
                  <a:schemeClr val="bg1">
                    <a:lumMod val="85000"/>
                  </a:schemeClr>
                </a:gs>
              </a:gsLst>
              <a:lin ang="18900000" scaled="1"/>
              <a:tileRect/>
            </a:gradFill>
            <a:ln>
              <a:noFill/>
            </a:ln>
          </cx:spPr>
          <cx:dataPt idx="3"/>
          <cx:dataLabels pos="outEnd">
            <cx:txPr>
              <a:bodyPr spcFirstLastPara="1" vertOverflow="ellipsis" horzOverflow="overflow" wrap="square" lIns="0" tIns="0" rIns="0" bIns="0" anchor="ctr" anchorCtr="1"/>
              <a:lstStyle/>
              <a:p>
                <a:pPr algn="ctr" rtl="0">
                  <a:defRPr>
                    <a:solidFill>
                      <a:schemeClr val="bg1">
                        <a:lumMod val="75000"/>
                      </a:schemeClr>
                    </a:solidFill>
                  </a:defRPr>
                </a:pPr>
                <a:endParaRPr lang="en-GB" sz="900" b="0" i="0" u="none" strike="noStrike" baseline="0">
                  <a:solidFill>
                    <a:schemeClr val="bg1">
                      <a:lumMod val="75000"/>
                    </a:schemeClr>
                  </a:solidFill>
                  <a:latin typeface="Calibri"/>
                  <a:cs typeface="Calibri"/>
                </a:endParaRPr>
              </a:p>
            </cx:txPr>
            <cx:visibility seriesName="0" categoryName="0" value="1"/>
          </cx:dataLabels>
          <cx:dataId val="0"/>
          <cx:layoutPr>
            <cx:visibility connectorLines="0"/>
            <cx:subtotals>
              <cx:idx val="3"/>
            </cx:subtotals>
          </cx:layoutPr>
        </cx:series>
      </cx:plotAreaRegion>
      <cx:axis id="0">
        <cx:catScaling gapWidth="0.200000003"/>
        <cx:tickLabels/>
        <cx:txPr>
          <a:bodyPr spcFirstLastPara="1" vertOverflow="ellipsis" horzOverflow="overflow" wrap="square" lIns="0" tIns="0" rIns="0" bIns="0" anchor="ctr" anchorCtr="1"/>
          <a:lstStyle/>
          <a:p>
            <a:pPr algn="ctr" rtl="0">
              <a:defRPr sz="1000" b="1">
                <a:solidFill>
                  <a:schemeClr val="accent6">
                    <a:lumMod val="60000"/>
                    <a:lumOff val="40000"/>
                  </a:schemeClr>
                </a:solidFill>
              </a:defRPr>
            </a:pPr>
            <a:endParaRPr lang="en-GB" sz="1000" b="1" i="0" u="none" strike="noStrike" baseline="0">
              <a:solidFill>
                <a:schemeClr val="accent6">
                  <a:lumMod val="60000"/>
                  <a:lumOff val="40000"/>
                </a:schemeClr>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8EB29ADE-57BC-774B-B9BD-75F6D80396AD}">
          <cx:tx>
            <cx:txData>
              <cx:f>_xlchart.v5.8</cx:f>
              <cx:v>Sales</cx:v>
            </cx:txData>
          </cx:tx>
          <cx:dataId val="0"/>
          <cx:layoutPr>
            <cx:geography cultureLanguage="en-GB" cultureRegion="IN" attribution="Powered by Bing">
              <cx:geoCache provider="{E9337A44-BEBE-4D9F-B70C-5C5E7DAFC167}">
                <cx:binary>1H1pcxs5su1fcfjzLXahsE9M34guUpttyZtst/2lgpbk2ve9fv07MEmPVFo8HdSL98iZaIdECpXA
yeVkJgD++2r411Vys65eDGmS1f+6Gv58GTRN8a8//qivgpt0XS/S8KrK6/xHs7jK0z/yHz/Cq5s/
rqt1H2b+H45N2B9XwbpqboaX//tvjObf5G/yq3UT5tn79qYaP9zUbdLUT7z34FsvrvI2a8yf+xjp
z5efsrC5uX7xsVk3N/XLFzdZEzbj5Vjc/PnyzidfvvhjPt69Z79IIF7TXuNvqV5wm3LJqLR/vujL
F0me+du3La0XNlFUUM30zxfbPftineLv/2uxfgq1vr6ubur6xfbfe39+Zyb33g3rfLlZlGVuZP/0
8edk/7i76P/779kvMP3Zb27hMl+r370F0dMwW4V1U4VXDfnz5Um1zq5fXObNOtmtzAaVOx98SNDf
PWqjOA8KeE+KL2F9lWd1mP1Ohrtr9ZRmMLYA6ppTYW+Q13c1Q+mFpI7mXNNfmrPRyo1m/BLpf148
oSR3V+lhJXl8pDt//efLL2cvf2M2/1+q0OebKs2z5lmhsyV38L+ZNUtnIYQjtFBA1rz47qEbzLaS
7I3YY+PM8Pp8eZB4Xd5kGbzYzc1u8R4z+P/e2ChfKOZozYTaAKNmxiYWlFGHCSYeNLZfIu0N3eMj
zcC7vDhQ8Ib1LH7emdg/jZ9kwQRVTBGyAYbcBQ7xk1K4SSmBrnkB2Nte8vIG4jwDaA+Ncmdef768
/PsgAfuYt03wYrmu8iTM1rvVewaTowttg9Y4O+RmvlLZC6WZDWDJBjmxe/bGV96Va28IfzPcDMuP
y4PE8jVUv72Kx91KPgOKcsEd8BA4zruGp/jCUVLajIkNfDPiuhNlb+AeHWgG2euvBwnZhwBc+8VZ
nYDmPh9sjCyEo8Aet+HOuMXbaYckC06UsgXjG/RgnLfd5m2p9kbwycFmKH44TIr5DpSlHpNunYXP
6EKZcZFCaLUJfbY9C35SLhRVCsFvm0LMgt9tqfZG8cnBZii+++sgbfEirxAKV+sY2ebOHvZ3oUwu
4CQpIt02KdB3bRHEBhxHU8fZBkK8f9sWb0u1N4pPDjZD8WJ1mCje9C++5lW8W8VnQNBZaKodBqL5
Kzu44005vK1tc0G2RZwZlbnYSrQ/eo8NNEfuMGPhX1U45c/KQdnCMYaldsDImekRxEkTAwXf5H1w
sLdNbyvQ3rg9Ns4Mtr++HazBvbqp6ptxt3rPYHL2Au7SRnlsm/c5d5GTqJ5JxVEe3vAXPaOfxuQ2
Mu0N3hNDzfC7eHWg+HXr62cMeKh5Uy4Y4/Q/tOS2uyRELATnVEkwUPOaWd3FjZHnGXB7cJg5Zp8P
ErO3cbIO8vQ5UeMLriiYCt/EuDnZ1MgEbYVatJRbk9tZ+yZf30m0N26PDjRD7u3rg0Tuc1j54bOm
CRTIEEdpKrbIzJM9tTA5BKNq6yznVemtRHsjt5vavYFmyH3+6yCRu7j5Xq3r+BltDmk6qiuESrkt
O8+iHKqbitimtLlNAWfI7SS6t+AbEvNQGH64BfToQDPkLo4OErlztH/Wz0kskdPZlHKiJdt4y1lx
k9h6AV5JHEFnxGQryt6IPTbODLDzy4ME7G0Q5rvw8pAW/7MmPOoojIBwMP1wE145C1RQKFePZOBG
mr0Be3CQGVpvTw8SLcOQz2+G8OoZMaNsgdYBleRWR+4OibTFgoCPaNRVdpqyISL/kWZvzJ4Yaobc
xflBIneWXYfP6hjB/TVYhkTq9osl3oZNCbQNCArPekszZ+5xK9DeyD02zgy2s8Nssp6HdW3+XxTh
Tvf395IUXtCxkZRtWwIadcg70CGkcdS5mLOtgs2qXLeE2hu+p8aaQXj+8SAt73xdjc/b86FqoU2v
js9wkwLRjaAOtttiNuv17CTZH7TtlO4NNEdsdZiIhWZbyvO2Bsy2E00Y3fF7hLLbJqfZgmjk3Chh
7ux8E+POd7LcW+t/yvwfH2mO2oG6ynWYPeNGIsaBmCkZw8x+vmYVZaEXDkEfwJYP7+c8N+LsD9qD
o8wBO8xczXCu03Va1EFYPSdwdCEUOjSg+Q9mbKYjjjTcAXHZvD+zuDti7Q3g06PNgLw4zKzgTd6G
9TOzS3uhURCxBXDcvGb+kqBhThQaPlv6OWOXv0TaG8DHR5qB9+Ywa13n4VUQ+uvn3e+sJJNa7qqQ
syolNhRJNAxQwtxie49ebiTaG7rd1O4NNEPu/OwgacpZ3j9nhdJZIJQJHGB4uNClKboCMEhib9+f
oWakubfQ/5SjPDjIDK2zw7Sz1+usftb9smrBFEPFGHuCfr7mjFItqMKJE5xJ+cVfbne8N/Lsjdgj
w8wwe32YqduXNbhJ5jf5c3pHbBIiBAeF1LaHM+OVxLEXHE1VtHE2DXHgehu3/8i0N3ZPDDXD78th
2txZgp3OeVjvVnD/0gkKzMRhhHH+cMcbZ3kIUwIV5l1tZffsTTq3k2hv7B4daIbc2ZuDjG0nNzma
p+vd4u0PHGpesClHIQl/0F0qir17OLuHfeqb92e1k61Ae+P22Dgz2E4O0+BMNS9vq+esVSKMCcl/
eUN73jh1FkxKHKvcbYCe0ZKdRHsD9+hAM+TO3x6kwZ1dY5fJ85kbzjxSpdHQZluOP8sBCMG2Lhx4
lMrmu6duPaQRZG+0fk7n3igzqM4Oszy5OeDy7JuX0YajqGehNvKLL96uUMJtLhxqw3+KWa59W557
S/5PM4AnB5vh9/Ew8Ttf1/X6Kmjrm6Z5TmriLIh0EMGQXD+UEKDuJWwcUcduvLsWd0eevQF8erQZ
gueHGeY+Netgt4bPQE2wixK4oSS5LVjOQhzOzZktsI7jiFlwM3LsDdiDg8xw+nR5kEHtOMmr8Dk3
vDpqwXFQnzh01nrDxhKmJGWO2TdpXjP6uJVkb7AeG2eG1/Fhsv7lOgl/5NVz75l0OBo5KDZukCF3
K8k4lLoQcJzYf7KlKjvL3vCR/8i0N3hPDDXDb3mYfvHLTd282O0N3S3jMzhIbGtljrla5ZHczQaC
VGKH0Pb9mfHdEWtvFJ8ebQbkl88H6TjfVjf+sxa9cEScKoHCyPYM8cx9bopeOCFOYZ23q10bQfbG
7JFhZmC9/XCQYC1zbFe4asKrttkt3v42ZzYsS0449r4+6DZxAYqkqKcQZ5a/3ZJmb9ieGmuG3fIw
GcrqJln36+dsf2Nfno29XcLZ1f1npiY5zqAqAV+6PTE+w28n0d7gPTrQDLnV0UFa3V9V/NwdHYae
NvYHUbKtHc9qJhock2psb0Y17OdrhtxOor2Re3SgGXJ/Haa/3JyM/r9wDwrOVVGUtH6dhpt1diR6
AwqH4YTYngGZZXN35dobxd8MN8PyYnmQVrjMkeKtr5+xcmk2V2qF/g7bbn6d5ws2YGbS3OS3i7bb
RGEryt7A7eZ0b6AZZMvDrDR/GXNc/OfvFu8ZqAoO7WuN29ge8Zs4V4WOKsExVXvbtNs9ewPcVqB7
y/1PS5ePjTOD7cvXg7S03U2NL/IfL6Chbfr9WdtzsDobVkXMKarbZWfcfGITbNbD1WCbsjTev50g
PCTW3kj+V4POYF0dpgP9K1l/Xz/r6WIkBtg26+Cyyw1LgZu8DSjOhSiGKrRjb+9xAz+9DehWoL0x
fGycGWx//T+qlD1+keqvq0RX62Z99PN22lsXnD797u6O09mfbhf4QVe7Wfuz6z9fmp1dty7tM2PM
kbl1JvY/f3Gzrps/X1o4eLDQ0lE4gYwOBHIM0NceBSEMjGQRu8pwVBI3aWrYMiDPzA08f75EU4Iy
1EyZZKBGyDfBidBBNm9xvIVdFniXmra8A8+wm967PBlRn/i1FtufX2Rt+i4Ps6bGdbwI28XmY0ZS
Iw5xCGfYso1eMo6T4UHF1foDIhE+Tf5HyW5M09ZmN4E9FdGPJJ08aq/63rHKZtU0kTN+jhLc5ntc
jzRJl3U9cn41eEmRvSE5z0vnuLBY6rlxqaw8djPt2V7gqiQOhk+VnVrRuKxYISbhht7gd9ayo13J
uiVN2nGiqzBqa+ctkbKQlevbhdV/CprWq46SqPUbtWKjDp3SnVqbqxNa+2HJ3SGMuK6WST9YyjvO
uqguwuVYB15mwRn9ur34gdUhAPrO6mAzNMV2dpyLFBzXY85XJ68FyZt64jdF3Xc6cVNfBknsVrgp
Jz7XPtd45EDCLP1RiiocL83GNIjmBG2F+WSk94dPT4vk3BMJjUiCoh+20hjnT2aAycgZ0ryu/GuS
2Dw+L1jox68m1pZ1eBJYIuxjN5VhQCI3DgrVunE0FLF0I7vI43U+1GNZurLlVvQqsbvaDo4mz5/a
1ZQMgOKoaaZg+hxUwrOGIzHFpbiYppjgY6lmNS9d269bqd2nJ4VgdXuZJc53QAdNkocTxYhq6PTc
VkIviIfQipPsxu6tUXzkWWjlH9LEy6d3Tz8IFjV7EAo3jOG6G9w5rfC8uw8ak7TUkxi8a3MZKqFH
ReLFzHYdGxY+UBmxt32dcxq4o+CJ1SwL4svuQxzyLPrxtCRISueS4LgttQnunJC4MNcsyS27I9Qf
bT1E4rqrVSUueDFGTeNWqYWC7iu/FhMXv1lkoxi3LB2LDGeCYj6FEuLYqJwtshNmSVyE3LkeiF+H
7MYZExkEZ17RQhf8vDTTTkbRthqViaes6B66uOJZmZqZBOXE8s8W3SK+JfNE0qukLat8XJVjYXWx
26nJG/vfTJLcX1dNEESV4A5gRqy9u65RnpO475z0uk4YT+VpqL3sU+I0cBzLRvqeX7wd9OTZ6Zs8
rDJhH/EuiKfPUS2LgrppAi/luXbkpfp9FAm0tpZBlznJm7jzKzWetj1jaXX6TxcIio8mtLAd3OiD
evBdmWmV1JWO4vpqsHWrJjeSieo+eI4VQiWeftQ9JeAK6QAYJTQBBHLu0IiOlTM4dnaVjU2FCVeW
jqMfHRkt/neepyKnKy/t8sb7zXPJfSXQmKAjsPfWMVeiztyWZxF7KCpufZ84Qua01JKHbb2Uqggq
e0lo4tTJKcwklusxSPwhX5VVVelimVqD012G6dRXmRuoYWq++xmJ9DHNhDO+5unIarX6zSqpuRpB
QMl/aqs21dy5GnG/L6q0rfLvgQodmGKkxmZ6V4uhAj7TaPtjd6LrohYXFvVCKHWdMYZgkIlxhLPU
MfPHK2CZRj9EbW5OQ/hj8dS7HWF59GPjgJlXwLvwofXF37Wvtdcsu1TGAL3Dhf9AJ6sagTCcUdIB
kSD1jIu26iDAA51xSNR7Lyia4es0GgrhlsPkYS2cKKJw8vYUijI6dljJYWZl0IfDu0KwKL0RfUtC
4tLGq6d3sELN/87CDFZQTXkEGUkR6ax1SdaSv+M6L6LsqBVDMn2eGiq7y64qRfehjvCb3g2yCIbs
BoHIgZkTDD0endIgjMdlRAsLTsVTGIO6uR1FgX88BpnIuFv3kYNPChJ6+EgoZJ2KE94NQfO+6WWK
YDaWQwQXXFcs8sejyNd4tBX2Gh+faG+eZvljIS6ojsPya6lC3p16rCvD84RlajzpST1kr4PSGttX
7dAO0KVBecYBhV1IxteqqwMES9trTMwslefAsAtVNrWzzFlWxPHpdgI8agJMNcMdCiJa2bZnYUG5
nUH96sE3DjNJpW2lR2XtCfwTymJMo2VdxFG1G6MsSqs6oqHHw2AJlcv7waXBxLEGLQ1HPHooAjji
keaYk79ZVRbHPVaOq6LFB/q+CeJXWVK1VrIkgTZPpJYEaxsLT2BZilGWmB78rVGXXDeIWjTOMyhN
5Iko/ZA1PJfyOKKotQq34JEDm+oyraE1vlMlwIwONgbEZhniyePGb2JFX1lsCMerMh06rGE+dBGe
j5vJFPE+qgRnlaLVJFuV9GeeyLo4XPoTNo+rVUQGivdGAbaISUS6EMN5Sb0u849yqzK4S6eDFziq
JtphMrnjGf2taMnwk69oSbtXuu4YRsnHnMEU2giFxAjINxIhpHLyBiKNmD1+2beRkYXpACcYl0JK
mOCoyhiaQifkZqcdrq2HeFEaKsPbvM6Ow4uaKeh/2DL8sNR0lBArYtqscdmlWMF26Fss56Sk0bkE
FJCdRs3AsD6+LYyKGmrdXRYqw39LohIYsIwa+AZQxwksg/Uh7Hysxsk4jyAGEYtKWhmTZtoMWmHT
O5DgNXhj5jYFod2lDGMHqxDksqjH026w6yg97xKzif6orOoK8k3gYkaraRhWzaqI9UT46aASPlSr
yL7UAQ91tyI4LmE8U5AE0XQsbOuYx9ov6HETjz6zV9DtJFj5nV1M7/g4DlB/VStHsCOd9smYIV73
ubjAhWZdXLmB3SSlvRReRMO3OQlCr3bB1Q3CWdiNNjl2YMuddRbWdhKO7lCVTV4vh6Surf517NUS
MnpWDWxKpsKco5tAMkwm8yIkNx91Wnosu8D3pehBLYUdsj45giOGuzlqqB+N5dIv2lxrtwVvHzrX
c0QTnHo0arnvuyqGmxVXU88tFhhnO2LOOhriKQzcKhiCwH8T50FL5EUz6NooTxgZlyKbfiyL43j0
jF7a7VBDhzwalrH/Op/yCe+VTtdW5GLiFK6yLjOs0iqNgUfmDrZF2vKi7oUDlxtlZQuUMoJaanCU
j2mPsXRpGy/YYvGhuXZYeE13bDdFj08ihSnxXlN5xi/FdpcO73UTGUYYsNaHeyrYILB+TWDBO3RY
RdgCcZoaCtWVFR3zM6Bfjvy1Gn1oukrqCYIHg9Xi0YwkA+SHu0Q46sZCIsqnHi9geYolJsg2TVtC
HQfBw9xCUK5G+IdRBRZ7O9hjVfguXBRnp0XZZJiSyqu8cqfUMWzFtvp4vEpViWxkm4fA65vF6fOS
5vokruBV9ZEfRD21ztpomqrCVYr6q9LrM++I2a1XfvTKAZMPcwT/8agbewmJZdRbWKU8DSQMO2on
0OlTFbZmBbdqnYa9eW9kOYXiTuFgiLPILePua0shaBELWkmPqKx01btgvb4N+7T8EJbLlMclcfuA
yOLCCeF2V7WOq8Zy5URG8c3K+qT6aKdDcqkdR0fQoaoMy1ciK7r4WORdW1wVKWLM68pPLXbuQVKK
9m0Rlt9C+NzpOJZZnlyzKJmqD2kuUnztz0SS/u2krcR2eytp8tcF5X2RuSrKNC+WJaOsbo/7nqvu
oioDb8hdkdopeUMThNUjTzUdWZbAqIKTH1Q5RYjCXcWGpT/EnWHWU9WPicvkmDjaLSprbL5qh7Ts
o0iakfnLqGTxYLk6cUYvdwuN+XvQU89vzpoAkSxZyinpp2mlw2Syq2PPmfr89QDjaF3RxOc9rjQs
jjstfbriIGjTpR85QY7AJxr5qh7HVrmUNQ5ZjriYNB9d4Te1Xlm5I6Ml7tdzqqXPE/8U+zabVZnb
/fTa05ltn5CeBM6xVwwka9xGJlO4DDzKrXdFnKfsU1uXVZSf2IUci/JI5/YwXA7NQJtzq24y6wOz
WD19bjJotcsrIapPk+z8LHeTRsiqOFED96fBtTtZiJUepiQ+8cImGo6nnKk0d3WcUydYymqqS/Wd
pJHKrgOnyLthFYtmLG90xGnbLltZ5NJ1aM0b+6TxspKrVRvbPBEnXmrF4kITacXxSScK0NrgJlAZ
bTRZ5ipunXxFeDNO4kjQhlr+ReVgMtG7Lfu2x8QT5EPvp3leu30emoBapDQt+Kd+5EXBVoXXV14H
PmX74ChjJznYmGf3MJhqGA3XzKwqAoOq6NCZsKLhSGDcpTL0sUIAhzkETBgPl3LbMMzQGj3iHUdj
0vuJmVjRq9dT6VugpDwoO4QeHqQRokyTcd+ZTkYpMeZxy3PD/kQdm8xBRmSCtCPr0kSftGUair95
VuNrhU5IYclYn/hWg1pD0ZYcbpLXNZi9ii2s0gk2OoEF9za4m7XUY1/Al0UqNEHDs3qvRwxPa24f
dSQTEz3F1y4koESZg5KqdZa2qY2Jgpco1Js4TyvjENPEQYzucecjqEk/6gYLVGTSRE5V9gMkrfxA
4tmtnGQ+fewYL/Fe7ukBg9lR7sGWap5XkL/WkfGTMZMJPuJEREOizCtqUq11pQ1f1V4Hb+M0bSW+
932Z5cfCiWT2xs+jDmGxKQrDpbJCGsoS6MasEY7YiYb8aK16jPWqT0jXJi7iIeoGriy8AWur7Ypj
+eHDR0ORfpZ7RJ2aKLWNYIzkWMc4t03FQujeSE+oZ2EhC59FOj8ZwxRJR9JaWFi4mchI0NZWAPXZ
rcRUwoTctqATGKnMAoyYp41I2Som2agSF4TIqGJogwd84Ong8b+TiqD2tIERAZOQz0j/2uZSld6A
GdMoI8CorTtJqovMj7s+eDf1ke3pr10seRSfBoXw0/4Ml5eJ7nKSuE0ucMlUmOJTVbVdGJwVdmZI
hd1EISh474wmJ1aihLKkqNeRYRn2diWbFYsdsBTf8Qyb7/KiqvipXfh1p95NTeDk4RvhSRvyjBMz
dkBpZWOqXQySeZnUzJhImZam4JVFJT7gdcwQNZIgNQ5LYhSMem1YOielIxPwbH8TXYOu8xE027wH
UV1SWoAFCloZvtkIo49eEkVg1jZWIPrhTTLDD/i9+TRYSTW96xMlES5JALmcZRBIQw1j0fqGzNPC
SLsxj7jhwCVp+xygVjUcX/qGDrTzv3Wq98PqlBMZS1h1CV1IluEIThAds4oZ3U0yR2fnaU/8rln5
Sa1I+woDpBSkts9HYNtaXYpnZVOFKdhFF5q6CDHUWnc5Uj5f6rBad1Ub0tSt47Zo4FzGntE3rCdN
nLked6Bnqe2YJDAqODI2mwwGkJpp0EsknsC5Gfk0vqa9g/wJN3qOQ3cyOLSM111ABiyKt2E+tW93
4Bp1rirMNhx0DGKwzYjVlGkQg8H3bWRfmV9S/OQjZ6mORsuyhivateX0zrY6217SoAiQjnRB5dfW
qRIFbS/FlNDWWlo9wfpbgTZJtxTKsLBqICbJl7oyRN4vcuiHV3s+UGtSFHTz1aCsSS/DquMZOIrm
+fQZq2487kRK5LxnpSyyvjb5A9RJcDwepT1vMq6ygE8Wp4XkQxMcZXKA6p8SRQKkKrECj9qYXtYl
hlolVqqz1B3LPKnLVdN1tVGMrDelKsujo1FJaas+e2uzYchKLMhkMm6urQYL2RNpTBzZsl+cCxEz
kNexj/wTL8iG9r0Y5FSfqXYgyamqHeQUCGwWAz+gQ9PBdYokzjGMZk0FXxWVmWGiTubAiy/7TdY4
xH4MKy2jjsBJgfC3YlmjSOYkR9rvTBa4SSwSbzJC59PQj/4SVjaGhduoCRkv61QERUeSZEP7+yDL
AGlIWiN6mw2IhEdD0HpNc2QNGYvPZYHiCD44jdCo0YmNw2oAoxUsh7gOw8wVVlhP6AwENIvXNB9M
hj5uPIceakN0UxIbrXy6avRAzQi7lDS+rk472CM4r3OqIVe9p5P+++A1Js/sAisJ+MpiY5lot24r
zPc3j5xX1VCmwtdfcGbKeebbaJy7lcOxyDJlN6L5zkVvujcb1UiUZQqsT8/u/qOkuVgE+1XRMEJr
alakdAK/mDpUJ76HzDP+Kcdeug6kEM4avuvpZ/2sBt6uVWP3OarFFLd54fDV/a5UbZM66ZOYfh9o
2iKRaYMU39Cz5A0LYIZBlRLEwknkcBptxniNIkqXlCpZFo2DvBtVCNPZ0Eh5je/ZeOZt7yOrfJMi
ZJLXiAlSlD1+elr8e0tl2rggtsSmSMdxYdxdVIbKSxu/lxxfkkkGyIEAZdJCBFekUE8/6p7O4RQo
Ls/i+Fo31FXVvHQMGhU6GQjUWgeKtuOpN6qo/0wmaUxEeH7/W5Wbt1DMlZTYRungMD6K1bhp5u7k
qrKmykevYF2wwPioZoCxvWtDePYPvqNNzPI0+D7IxIifbxJH2tVbeLuUnz099/kym+8f5KalgDYp
J7gL864kfdYMXa99+g01CaSOYxCgSqUyadL5p580X2V8z6GN2VJb4mkojs2K1zGIoaIkIt/aLJfx
eVMkJjUPI2Rqp13gGNb49AOxJe5Or8bBNzKg7IwmL0eHD+Wju1NrIjXBmYzVtypDnyg4qqhn3Byc
4ghcvapMBuLi/pox0EsZ8wCR8WkB2L3FFVBifH8Zzj2aGxHp3LMwP0hIIbNvZWCPfnaEXtYUH6Hq
EejoZENbuiow1BgX4Rv/vS2KW7wxJa9UNBniQr9ZnDTipsSD0v8IK86ZpsgWpkRlCAl13OeqXina
WKp3QxI38Nay5yZYdmObd/kq8GwYvotL4kz9tZEtikekr4Y+BH1Die5Igcw7zVmI1rKaVnlsGW5V
d7WhXVblSGQxdViacC6KENxG1tSE+KKoCoglNwX6GtQeXjOOHUOaItX8ZHwOMWTZi9IInsSu/R7r
r/yoQmXS6YbOFFmyGGXZp5f/nsJJ5jAbt84o7dD7qt0iswgsexq/5kFJwVn9ojEpkJ4awwC2Jeun
H2ms5bbLNa5W/+zRKOwFkGbHwe2GJHpOY1PWqv+qfWFqjG2oRXzOlXRi68KubUjgskS3SKIG4hlS
aCWpkeZpMeYzp1QwG54TB5PwH/Wz/X2rL5qJMuuBZfA1zlH+fBWmVZN+cuLeqd44dYMr+v5JZ5KC
nEmKSpEw37DI+EzJcamPHwZFXX/ryiKaPvNIGrWIosIwq6cf5cxMGqNj9zmuLxESnTeK43B319fv
BztJss75lNWNrVYeypeNf+yjjIpMN4x6RAcXDe8U/0gUbKCXA7bVfkayxivlFijrogSDlMf074ue
JuChZGKGqIc+MpRAwglcBXkUmLLWYJkygGpEDiPslDBl4jhFd+SyswjF5KyYIxb5vmU6RaRLjb9G
QhAP5ZllwY8mx1lu+wyX/v6D9cYaaKRwNuwUp3HvN2c59xudinb41KaRicxejlZF7Fp9jsz56UfR
mT4bTOG8BDZcYFs//OhMn/u8QE2VMO9Ssfzns1qO0mnclYbqt3D1cEGb3nuCTTpYhWzITJV0+1PV
taZCYPU2FpczaeqZyAULeDonrT1UFKw4aq3pTQ1TFehgFWncn4y0RcJ0FGce0uNwglPrjreNP3SL
TBPJSiIHtjMpe8J7XZ4awCce4SnWz0683JQmOoIKaLOyeGCQjAhYS+/KDo4/X+Gro01hedtCg0VC
dyP0PBD3PA9VDuqOJO1RAnl6Se+appQIsgi3FGdf0MFFWJhpcI5kX5bcz67RCBveacfL4iOR5E3k
isoWn55+mLobgPA0XFaOzXDYHYWLy3FAe/a0EsvVKbvwrpKOyr+jKuPOsYNe7KmIVcHQUAiaY58N
+vWowsRbFczLTlMnTj53fmh3bqbaDB1an7raGlXtiqApP3lIlut3yVB3wTJQnXMa6uh9iulcdQWr
C8zDCsYlGkfibce9/HVgh/U5wl8woTQQdPHKqiP6ZULTunvlVX3E3SLB/s0VSpTxZ2uyGmQiyRD0
y1pX7xhCYHzMEouey7HqVk0xlkdowCefA+xNeJUkDloSUdGgdpjHPfqFDUm+YacEfz0OvhW67VTa
ZEWLSl46IAPrIsgJd71KBKiX+HV94kRZdtlL2n4OKQ2w6cq2WLayUCT8Gre6vk6sovooGL5oGIWw
9jQa2ugYPYmxWGKrmBiWQ69Dy21Z2r1Ksvyo6XWH6lAQRV9abNZHid5r41XTV/nlFLWovzFiBSgt
WmxpC/s9a0b7uzM29TciJ/YpaHm7DAaRvo5lHR6xcAzx9SVPOY+7Br1RP3zptPk6K1ySByW860C9
iYHaVTq7FrZMsUdosC9Jhvqqm6bxecdoi/zPz9P3aBHK+Dd87J4y/lR87NVBywZOfL5touW1zmNW
pddlliFxpUkRD8cpJdj49vQkf470nzD8c5a4X9pcYvzzWtx5Ejk4aex02JdzTfocakwdhAs3R8IT
roYgkR8yJ/U+hLVnFa6dcF2saFeEyUkXcrEakgbbvrBZT7ytRKVfZVYpPyHe1uBJbdJ8TlOQF6fJ
0sJ1GsLe212U/Uhbqt5kKM++75zR+aIj5KkuyYldLP3Yf0tTDdWyZCpQvYnRiyO9RmGt0uN1lPsN
WgltdUx8bq/toaHLCfj9hgvNNuFhSQwNAA3CulDE6DklIJasB6bG6Zq1ZvGDkAYnNI+S02Ea1hnR
yVdq6WHVOj6aHmVliVOWjTxbPY0MNw7nDjLmCkBkdeZLEkwYnwUUEnsp2geBvPZbNA5QTqtid1Bc
6lWNLkmz6lj6f9j7tuY6cXXb/3Le2YVACKjaZz8A8z7t+BYn9ovKiRMQVyEhQPz6M3DS3bGTk+y1
nld1V1enYk8mQvqkb9yY92EzzCYRjmzA9nTNvgNudTFKNg5JHebOu4XkdO8vFsCZ4vFjI4Cnp6py
LoRtw7P17a71G/8OGGj9rnPw0BIGYsymyzCDdik7zdNQxuENjo1jt52o+GpZKS79UIpdBaR4L/JO
vmuCoR6yjmvzydaFee8GXnXttBE2CDaTaet7w2QSX4n8bqrjokyL3sUNFDOJk3HIQQGEZV+CCMGe
eEsDJzqLwtIPBKg2T0A6BPMfpv06dm/HFjFUOIMydLOIx3m9tg0gYTz3kD/3ggaXTu+X91L41mZV
37qXZEIv8YcrktfCV8wqJIKsqlvokXxI8Oib7pG4Xq0abJ1fSlnSI2Azp0m4sc4JQGW5BRExoPgG
uXqWvlvfi3wezkLE7rUzxv7291OL/Ty1cNTEhoo31oZQ4r4VA6qpCXSUw86azyAY0Ld3/LFTSzFm
fWODpHe9CghH0/E6GQJghVlZsGBfQA6bASeJ4xSEZ1NkqmPhRzHU4wr9AkJvHV1cVEzofe/78yUz
RX7IgzCnSRfG3pRoS7wCCKfbmESRqEujZgnkzsGwbMtqcC5iRkb8wBQ6Z6YLe2XnCTtMGQi5zSds
qGlHRHVuQPPiROk3Y57Ufd1CUjKV4HBBet4HI1pTnEX07eDN7aFoal8lKoRcBjMRdFHKgPpd+bFo
QblCvDeD0QSvNLC6zlMN7cPFJGOtk05IBl1t5HXkAHHKpHYuy70Pg+rER9NOw1cqPAGoZyz5n4Cv
n+vPmtoK0RykawzP521J9j0wodU8VV8iBnwgiae4/ASVhwVriEeGnip8XrThB9Y6n+xYTi3Uo6Ns
/o0JG60SZGx9eG84sIHXawRKKd3oJay/8IZZk708ELaYoj6Lmg1bdxnju161ZmtZwTcy5vNDEalR
Yp4s5O73M/YNQPeyeiLEwiEVLoCl4SfF7tKYaezmqvyShy677RnRN17tOFkIYPeEfdFcmrofjpK2
zaGefXIxtCE2srAe5isRFhEEye00noVj/K9QzvdBEvWiuv3Dt/zpyBDC/OQHWOLQTKOpfDNkY8Nt
E/fUfAHq3efvcbIIdAok0SZGu+Olx8YKnJJeWJRFKui+FosbVsnCPTnt/LDT90Fc52c3nKr3nqIG
DAl2ga0qVY3hzsswpT3o3m8P+ruz4epb2fum0f/coZMUeTG8+eP/gFvDv/+9/s7fP/Oi8v/nT0jx
heql+zr89qeQq7e6ufTbH3r1ybj692+3mhte/eEno8VfXoM3VoqbLxqb0f/nL/93PgvM7LVp/vtI
+JPR4ruR7C9fzOpf+P47f1ktXPpfLqAqvEwMr+kg8Ff8ZbVw1rAgF3sxXBPxOnHR23y3WiDQHhYM
7AEMZgu4c9ZG8rvVAqmWMFdBtQwEGq/9A/D9r1gtXp8h8epANDHrmw4Qk4NIRcSwv16/3ExEBLyf
Lk3znOs6K+pPP4zG93nzo5fjNcLw8wXeHFDUDIOGnHGBqGRQyjaJiZ/EeCnitGief3+pF2Tknw0b
18LL0/FqUs/H6xuC1UH4+mYs0aQOIEa7KIPauqVMGgdid2YTHJ+qPniEXCuPAEdArOJCr+FpZ4F7
LrCiPbq+2+fNc9d3UZi/yw0tEIq94yp3dzZqzRcRuZFozkZR7dCTy+RyqEG/c3UXlS4YQ+p0/M72
w7b0RHDUQ0muyr4rRWJL3rdDuhJUSeSrYEi8EaIpqChGPx6yAOL/orrtYy8fVcpoO4YQGXdRAySX
WfQRrfGOikjxHspac6p5b8IUlEc9bZtR1H5zCoegzIKZLZcRqYLp0elcllRO3ghALdC0uCFMJO8o
JJnLCRx74dwCPRC03YCh5bEDmVVVDjPfhbUSevfyRP5TNe6s/PJ//88re9rrCsBW6OA3VUPoz/BE
ib+zir/VjZff+l43Vu8dKgbgDQ8gHfIZsXK+WbQchAvAIQVLSoy3R9IQ7//5p3DAgokNmcKcGa14
yGrR/KtwwNgFAgvQBRx/Lnwm/5JHa123/6w1yE8BUgICweu38Wk/a/YBkRSVCQp2Armi9mgF56uA
tGq/WFst6aB08PTDAP2ikPzqgtBawGRGsNLZi5b/BwwWMhVPerIJTiDoIEsYJxDbsZmvWB31+9xq
8gcY9jWw9O0GUXsxXiBPo58w37hki8beQE9hV7CnMsYF/LIkdzoYxbdlgn0y/9L94tZenwheLoVH
jWcN+gpszgvt8cOtqWIqclMReqqaKXgSIQTaICzQVTIvJ5fDssT3YVWSS8WD+eb3o/qLu8RMQh4r
XvqL9ya+JZGmvoI81lH0pL2SHtpIEi9xghYaUkjUmj8AFm/am5cbXSlUWAuB5oMkXnejH250hmKg
CWdBT9Du4kKhVEAToL2pwUsPYZknrV/K4tjMs45Sq4pRf4SOCELguRZO6nptDIfo36vuFyP/8+0j
3gG4EbYOoLJIhHv9hUpScFPnnJ4i9BBNCp2v2LlOhf/8e9fC9o8NClMYE+fN7gRQ3a0La+nJ1xO5
NNTRz+HQzDem9OTD729rHcfXi5NhVweyHYSwIOI0/Pq2xAB5JesMPY28+Ko9HW+M1/zJh/irsUMR
QhAbLoYq9eZhAqeh4eDV9LTAjgFZ3FgAnWPSSaG3A1L4+zt60++sU4fBkBe+vLsTQ7gaVn+cOhGH
3WQBTXDCBls1AJhwTQKWnyW10vIBivrgiTKLRSri+cYWg3/IR+7/AW3+xQxmeGWv60FQhv/5iWjm
HoEdAKKV04zN9ehXLXGSnsfRWToaM7SPm2YDsk5BqLwYS7KXxRtIMJKoIH+yaP3qCSAHG28QW580
Xi3wekyqOmZzU0ks3pHPN3B4o29oTXeiUv3JLverSzEQUtBqYWsByf36UrOMIK4Oe/8kAgxvHOdY
sk4NBXsaMTyJ3z/s16Ue5RuYFhrUmGJnWUOH31wMyqSu7nvpHDlOcUviOEo+tIA3H5Ypmq/G1qI6
/P6K5HUJXi+JlBC4EZE9uD7gt8SMrBZgrCSMjy5XYkdhxYDkEWK2GzY58wpt4rn6wTJfFVHp3Ykc
S6qZoZIOnVZOWSRYv196bH8vFWSgldSYAJ5YEl44C8kE6f40SPArYsz/WeWgd6BDQ9MQgLMCQYmt
8fUzaaO5pHPj06Ou3Qa9X7FsO8GcbU4gg4MStwFkn9Z1qTqedqAP2QZ5RexaQWvabGxZ4zvyhuNB
clBgz4vfDM+zV2HqxsWCdbUqCIrMVSUZk4BMVZ6QPKZPPexuNzXr1d4t8WsgWfxDCMWTynTp+YfJ
K/uHAafYU5RT/6hKDGBiq9Je5aKG2YiB4L+Hn9cBvhfznuyJDvDROizUlAHWZQAxFexXSQ5BH9vV
bY9rRBjpF2ih7xG3lNCRAiIyQpJLDXIRnDkl8sF24bDsHL7E7AiDUnfSQ96ozCrSFscKzMxzVdb9
A1RwnjwCurY3kLjNV443OGOyyCoXjwTGbojsFp9VVTJBOHXf1x3m3lCxJ5D5mO209IInS0BkaBzK
sUOPY/DU2Mr7LNGh78c+7G8UG5pdAKYsDUVOxwT1dwwSINTYYYgl5A78JhbpHEVnyisn9WeKEeWC
31vqiR33ff2sNFRqkKaTu2HxMD7xxMMbrXNoecdAP8uY4jk1bIrvyaz0c9XknpdAux1vFs2Jn0ZW
xfcGjT6DJs/6BxhO8SlNacndMmDcqHF1/21HbbFTb6VmNRi6plDlHgTWUCcQU2Nm04IBmGhau4TH
Yj2YOGU4X+V9E59dmL5vqs6yeVO7jsOyoK3JJYwImDUVyLOnkFUYTQvmGhbCLrJtOro8ZEe51ktn
DHu907DG1TuYP/FlQJxWzQY2B/3MOqjUMINzm2+aJSKXhdPUeJRBM0Qp7yAPzkJLsd8MFQf8CGky
5jIcYPG9djk+NhpMlM2OD28hibAXDUMIasSiNfQSYNuen0o/Xy6AWy15SkQTPI2wGj+xwsReolsV
11lgibrN/cXbL8uUh5kHB8tjO47tXbQIe1H3Y531eu7IKvAm0ZYIVx1F3Y2HvAaCmeh6nqFHXDqT
uTDg3dWwDUwJxAVtlUBlbC/RULqnhhYd2tQKaKkItA92HUSWbRd7V0EVsTFdIeWxcq3AyYhV8Bi6
ur0epI6gK+em+dIFavga0aU7QLVmLmExN21q55LPqalQmdKlRuGaXKkwCI6VH6GeVHqrA8s+z0tI
MjgU2nOnXZVv3RXCTGIjRUbKrt2NnekuY2gop7RddPGY+06QhN0gL4DlsV3fWn4idgj7XQSL0YMU
zbC1rVweWT51R582OYxWE10e27qvNkEAf60mIx4j7C1jChNh+wiUGyLpdix0Bp4g3K2HUZ2Ec6+9
TMF2Dk9ZMYIm8pptE3nDWph4Ag0AvzGVdg5t1ctDqQq9tYGxX3jeTZvCEc61jbvmo6hGmsIqNiSy
BQpbIosgCSv1FA4U60MsTgZzZZGaUZFtIzt8UORc0rlwUf593nVJpfyCZCys/W5Iqz4GP5YohD/n
6ND1LKczTrrRHhyRDTLYzKaEco4LQY/CMxikikMEuj+FLrTIls46G6/pzHtZsV6mY6u3MF1ZGODc
z3Wou49xLbxExGTeaohoM1Pje8B721xjV1oA/6G8nxntp0TmLp5omHvlGYB5e+UORl7VesCkdoAm
DU+WD+TS8UosCa3RMWw6OXjlCQEDOGB7UNH2Kart8JwrFwWpW2JyZ90FU9YdxvhehWbON9DfwtYA
Ee0M51/XuyPiG3i9pF7gdA+c0Bl8dQ9Plq3VHiYa7MeRCbhIao92p07V66eRWepdJQaUIFRjHMxk
h2oLRf6lhgaqydgIBHiluPvUFEG/pzMtZ4jFK/kgJaZt2oUj3CZIYKgfvK4HSzAWBj5gv/M6rPlC
y+YxKItIfrVypEDZw4FvamgMN21Jpy9NNPV5GlRO8CFmPD6oItZ7KORz0MVzLkxSk7L4pMfhqZSB
vwngYchTblE+PtaLY5xbsUBlvY+8IrocVSlSVsPnVMBEsS8deKgAC8n3S5w3AN9DOr0fA9XcsFx+
9erl44x3LbyrBm/Yo66CPPFiZTbUSO85H4r8eRFius1NiCeHFV9ueki24oTm4QR52epSTvpah0cY
3zSE3VMtkXHCUMfTykDstR/i2T1RuGovej34N2xBUAVSGipDEoanUKY47MT3TjvO7WYmQ30xK0Xf
LWKp3/WEmhtYTftUdUR/pqNTb7ph8T91MRtPA3AtLwm4J1iiI1+kVaGKZDLLFCdNX6NcxDzIyiai
RzuNnziSUW6nIa+uiTHuBUDl4LGaWJWnqoYGkMJqIZLe+vllTK24UNAOHR0wFQACx1w/eWKSpwZK
0k0rAnMicIFCzTXoRu0ISt7WwWF2zGbieTyBvject0Xd+nesknI/tv5yK0XBz641y/VQuDBKjfn0
AEC4NxtXayqOs5jnII0614HsiE9Rdclmd5K7GHn/e3S5zrkMl+69K5QXp05lmjbxnNCFwhuT53LC
Dv+VjL2+MFLCDYCN8NSWuqkzGRcwmHYQnB0KFLddRTmBHwonCyfNx3C8zr1xgvW05IHEvKzVQwUa
OsGrh4PzLDyUUd+F8yft5dhOUO4ow8Hcdt7FENolSGwMv+4mqkOKgkimL53HDN/GTr9sc3hnDpT2
3sav2bJH6om40Q3p3xti9T3oH7oZ56VKl3IWCeT/NKFuUZBkXsoQqo0pFCnhS/HsNpCBJINrx5Q7
wBEziqG6Ghf0KW29hCoNOi7egfyc37tqci4CAZtrIuB93kaOr8KklW2w7XUYTGnniVjvDObuV14X
8wcJgdHnKeDh88QGJrauZMhU0DUJ6rRE5IaC997vvi7D0otMFYs1+3CQX4Nizq9gJwYdvAg9HP1p
Lrqk69o+K2bRWzgHlUor7M7vnHoqN57L+JDFsH8c88XOMNDBlQyXgaFDdKqMaxOHhuPHgtnOpGG+
lO9A5YLh47Kt37VxDRa79WbnugDJmmLP1oTuGznVs7mfi37m9FsH+x8s9I9YKMDGH7qxnxmUXwWR
f8NDX37zOx6KcDnAf+jPID3FCQ3I5994KAL9kawCQBMvIAUTCiDtHzwUcePwpYEnCddYOijv/sZD
/XB9jTPwHyTdoJVfk67+ooq+I0e/y6yC8vpNOwYBDswI6ztZCAQZP+mxcwtTeFti2wfGZU5d1AYo
AZ7UJ9/CsFZTOM6TyvjkRgMzsA30DK6YRVa7ZNqjzmIb4NyEWzXE6hbvW4UT1q/jexEN9a6InTzx
YTHG5joH/dawZqhgLCmCg4Z3S21NafiS4vA4oXuLgjpIaAXtzRjbKgskJCDwrx9bGD1HVKEcoVZN
lL8nLcp5gn2Lp5Awf4wnaPQ1jJ44x2j7HkpAtDsTGGUxOjDkw592jYMdOcIeCOHD3OppM3D479LF
4f1NYHtxxq8QmSk3HHeyc64Fl6XG6i2nPeITuotlgsRk1r77YVFqPAEQs3dcWn9rlS6uvFizPkFc
wOoBbiuN8xIT6JzLeotYlBE5K5NtbvMiCLY4xci01Pjr0O3JKSbifVd1QZJHw3gRUbuNkFWSOjC3
w+nTQQGAaKHhtsJp84p3xL/mgHhA6jNFybaDOwhnNrinstjwOEH4GN14csReCotMhu9cZb4eaEq7
uFn3hzDhs//BVJXcE1GcQ2q9HTTw7/JogYfNsy6tsxAC/JQGE03aOl/oeXDUyNFZsNUmuAzou4d9
DK/Ae6rRHyVSLGTjjGBraGn9JlG6DfA8AnNeIm8/lO6DQN+ZGdzLpuLDPYf98BhP6r2tLIUx1W0f
IfyzR1LIMGlgkc9wttzkZAiyuszzG01bv83QlNcXUdn0l3VbNBjqGsbwRMIADsJLs6vKd3jmFOH4
wBX3rmHwKjfwv85nu8gvOF/iPI8+kG14L/LVMqmPM9LH0OH7Kfw587lmFcepivHMtA6/Jv7wMddd
C4NMWB0Kpnh+mga3Hq9ncAb9k8pz/QiDsPkq0GRcM5iJTyVMc7cV8mCgMW3NGS7OnqXD2GDIJtmo
C+O5j9NMzaUjPRyoJ/cLYNvHcJqQ5tAEbX8AKImTnfDddwiSIjqD6TZ6iPLC3OFM16XlyOsN63lt
UqgFTLN3qQnKLWddW2MLnqbHIl86NyMW6MJGOzjnI6tMkWTBU94EwGs3otWjez12S51WbuGe5doY
IG/N8utReldTQB5AHDy4CvIVF2cbBX+nRIiQkDgRhUWvdqPGjHFzj30IeHSXc/nF9Qy3a8KS3Cgo
PvZBPY7Ru6KmMmnjCOEgBfP2OWrODT4hT0JfF5e6Fyfk+00H2NIbnEYYLdD05XryLnAgX/JdxGeV
pwbYWQPpl7lRgw3xlfS2dAy/GuEaSVRfoZtD+F2mRzZvjRvvLPWLQ1UtY3/tLV7U7A0nTYzjvS1P
6OrLaiM0dtBkdrvgQgc+34R+V0BDw8mml8OUsBCKCyJZ9AHSROiEhuXUuqGzz9EH7aqozhPOPMR9
cDsmsWunbUtBk+ZzXX3E+dBmTdlPp0iEW9oOTSK5JSaJNIUHQpXBddE11UayakzYVDRpNFYUar+m
P5aVD5OFMXI3QlqYjqTJL6YxmDACyHa465FLdwiGSF3M7uDcT3lWmPpk3CrPmlrLOoFELdoAMmi2
pTwxO3/0+Mwy2Ky9AwKMlk2AnzrVgdtdkNrvRRJQZ1ZJj6xBNwtM4IeHio0RKpXqr/1Y+XdREBUp
FKtRVkAdNaUwBtodd3gXpnFdVQ9LGZuEzuF0QhBimaBAPNZVhNSE0RRzAtWA2q40Co5u4yVgCvvV
FMuIv0VUThHkyBIIhTS7meMQz1mPNhV+0aRgLck6zzUH3li4xjuuIMQxj9hY2HaCCGvfLv2EVco7
By4pOU3w5ULv9xl0h19voDnSZwQnxtsxJ7c5NJB7KNDck3BDmao2Knd1CEVasai9lpGbwDEXwS/a
2RRpKeMewT3uwbUhSXlcFQc2UcT1AeA9sWFy0beraKul650NGufT3IZiM3v1DQIpIG/WebhbVVUR
xMTiq4FnswMEFdGkkai9E4CDDCLc/tDHpIEbIq/6zJ39K0W61OlmDwZ7LNGLQubiUrgIaalqMBF2
gYE98AQ5wkbCt5PpT3PT9Bt3mfUzPPQIp8CRb1PWtTwPPk64C4j/g1riTxGs8JClqec+zs3GVNOn
pqHoK4DfbYzBdkMU+nulc4Sv1WtwCZpEwm8G3fqXfuMhN8OMwTWkkM1WOfoyt+UNEDfneirKqxnj
euRz4GE11pd52CzbmVUxtkY0UJCgjZptg0UruMfjHJrM0QwpgjTse1pZi24M43rTG5Gz41IO1lxY
7ebdxsPOqRJPzD5gMddf+1wKB7W7YW20uJuCQ0J42wg3dj7CLjQjcApq+iUD7OSl7li14ZLMFalr
ugkHQuy+J/ltVXUhbAEj0mVgiarp5VgRhWkVED9BoFfZoctXzRfbkTlIXGjD33kwyBSZLNXywZdm
/tAgDuMYQg5xMn2rd711ppc8sZkBCq3Go8uqCaW/bjEGYzHsbeMuGwL/wX6NYHiyZYTwk86UxxEp
dMhr8sLmJlqMOCJ7RGcwW2yQTDltrRflz71nnJ0epuBK26jfTlEPu78ayhb4JcorPPUYoMoCCSzc
PL+nlkukQ0BpoSTQpCQGlL4XaqFj5i6BQcyFIVOC3W2Zko5K/6QQeFVsoKmQRCOyxcQR3Haji8gI
7G1JZEENAFkxIlmANh/RULQ5LBV6NAe3sNBuFJVzcOAyxsGPuwbGLchY3pHAYUOKFrwX2ypAIk0X
xYvKCt+wrMp790ED4yDZXLrldVSo/qaMS6hHYkjaIHSMg51GOOBWgV/eL6RA9BCipUY3ca0KgaQp
O3yoQXBnXMfkjOiQJgBGM9uPiy/olulg5w/c9IlYBmOTqEXX2leCQ+Toj3uE0UxjAttyvvFnp7mk
UPUCQXLCvk4bOAUPVFD3A+eQ6kKuyYs0h2q72koLFQumy+DCjT4MH1G8F3Anmp26mHyiIaB1GwZu
k+CJ8j6pAW/OSawqWFIHU9pEmcBLh4EtMqWsaN61MICRFOin2QxBcSGDSW7jqRnOkwmDAwMABBgN
zNW1RggZ3ICAoXe0ZWoT46EdI8SzjFndUvs886h4jHHmfu9ZFp44RegbNKljeNaAVVnGcxAcFw3E
XKlnw49D4+sPlgM2Z3lAt7UDrNgDLHZQnl1UqpHE+LDmKsBYEUm1F8jIxF7ixRd1ae0Xz+F5OvSC
PKGeiqOYHLKxPWUfkYWjAeQoAGpbpxdFlA0uQJd8aBTgU8A5hnSAoxgUm50Nq01FRbyL58Zsgnkc
T8iOmS4tUKAbDTBzFSzOaRlUXtJVsniy8On0idd1FIB0NwB5I1JtkBE1pE0HSMCHE2fjAL7deiMU
oh464DPISWiH+kXeSnjzgxT1vPzaDUTfIf2m/pgTt84Bh5fxEeAZP4qwdo+wwPRbeDz7E2RT7Npf
hikFytwdvMXFBeCpTEhI5Qb6cYKzv8uA/3IDRA9hcSjNTbudmAx2Ze20h9nFWVzCon4H4NDfOq7a
DMieeSdyYE9l2YyXJTzmJxSJMcMCxGIJRw8HFlQ+v1LI4nF6uamakm0sJU2XAkTuk67RWOtI6TtB
sg1YsHEhEomH+nNRsWDZh/Bgb0Rv2Ndx6KZn1sxFlMI2M1+Mnjf720nRbvvS1P6n//9T/x8gBuC3
/f9PL25/af6//dpfIkrC/gsRqgFbpSp+AO7z7+YfwkW83Qi0IZSQP/T965t1IGlczcLw+kIx8Hff
D20lxIEEb/8gUGFAs0z+lb7/ddePIGw4+b6hDnCGej8JoNcQNgTlGHbdjIipTlsxm2tEp2LpIXRS
P/4wML+Qq7xmqV8uBgdODKY/BtbxEwufBzNFPO5AAVpZ0JK08+7sAND+G8oO+al8yN2QPsUjmLp/
49IQnLoRQBS8wXklo3+Q7iAJmYDvhj9niWdcOkZG60sg2rwJDSN3fgScNgGPBBoCkMQf9R+vue71
zuG/gKgMQiXIsZC88/ryno8YtLis/esa2maRRgiTBH05mEUeRbdebm5Ap/7+lr3XbozvF8VUoWQ1
QIRvzV3AOLnJZexdByiUd9hj/AMwiQWVD9K8+9Ukd6bCx8UNMUrvisEMz2zVetQOwzj0MLruZJiD
1dCOyvlmWRb6BF8RGA9QYC45jWt7k4mlW9UGksAtMQPh9v8gbngtwf12G+xFKAA1IQ4Vb3QCEcKm
zBwWHlB6MKSVqekBWlIcgyI9kzvEo6wpaiCVfz968Ss47PtV4VBYD/hA5OI3T4w5bljOgSLX0A+Q
u9ZZxK5HjsxXt5z7a0uW+SagIKLR6MDIaAvzJ1HdzwtzNVGDs4RkEPPmrYhkjGPQg9UMYMFhUHCs
C8auesF87P8kFSS/mChQdWFlIWoFLvW34iRuQyQQuoZcY6+ebxwJ9/0Wca6gpl/I/Lmi9GmEaBir
0wWxJcMJi+WFSS+r4l/VZWGp+EifQLVcxWY/zVoPUmTEOnL32gw9FgkFcdedvaEBiSfa6k8Kul8t
EthP1nWJf2CFfCMDI7J0heOP3vWLZKFFTjJgQwQSnUzowhuuICt8EWv1vcAsj+uFXDZjDGWKLYkD
Oq9cupPDxvkm7wMwjxX8SOehGuMNGRjkNsUIsr+1JVZZECF45xgXrqm3v5+rb5wjL5M1BJuxWung
X8eMfV1e8DIBbiIbk2vOS7ffAlJV+5d5Mw+NfFip6LSOJtQ9JKKdQQ4hOBJsmkg1uJo9cnVxSBQV
hZRhmRYw3IS7+jlS7p/Umr+oglD0QtjnUnzZnwTuCJ02I+OUXAdLiAF5GWYc8OQDcTkBxoEg0N8P
zLqD/qAxQnYL/AkI8kF80Kq6/SlyGpExXulWVl+/KGqCAVIJJNGt//HRCxgXEgvlM6iFIF9BzhVE
gUWbTMi1uxWmWk2piPR+9pFVeFUi+hnaSiwC4VMUzlXA9zJEGrsGSwClxmdwuN3JQtp8diBRP3jh
mmwKJOAP+jLcwdvbwp3gOUOLikgLtNtvJu0SVXHYC5tfdxBcpbHEgT4rQ6d81/tInNhDkYBjfRmO
JQDdwKnRJsC2U2zjIhdlUuOzXagsAOh5pTduQKaF23FBANW+YNqQtCW5XbOwAr5krg+OGNzU5LyX
DhINMnj8EVM6ISUlSOE2h/QBakOsjFJPBp1vAY8zdEpdQiPZXpt2KE6Rbsqz10TdJYxkYZ8h6NQ1
iYS16SNBh/COdLb+7FaaZDXY9gKt6YLeCQlmxbMNoM85Doi3zsSA/fsIdXiDHg8y26sehFmTzgXY
8YRCApIFsEAhey4MHXlv2rqcMp+H4W0cI20l6QG5sER5Yw8tAByIyABksYVlYfCiT1CKqSgFDDkg
2Ath6F7SG0PVweutcA4cBuazlxvodeTI0fLH8S3oYwJajiLA/tqZYLNNymB1nUL5URVpg1wneRXm
EP2kc0wLniFAKL4HjIttt8IcCS0CmJCoauMNPPBTDggHUGtIBkBkTRcETzqmOCYA+YDUia6FGHbX
+UYLi1+zIeIvYY8HWxshNIEmMziG8BxVYWWwM5OCRDJdWgPQ6+jnbmkvmN/1Z6S3RmSb441ZBaJv
xYz+F0EdgETiAQE/yJpMcg+iDVeUClBVs2ZoUrVVsUjgKpEPk+suH4mOxNEbozmD6Mr7ZIeuSwMB
xRKsj3zrLX732MQaqfer1qZnsnjGRJm/5IaXA0Ka8zZz/x97Z7YcOY5l2y9iGQnOj9dJH+WaFVIo
XmiKiTMJjgD59b2oyO7O6mvWZfXe+ZCWVRGSXO4gcHDO3mtDQ4PUmIzNsU+lG9eWP0csrNqkfZU0
Wgc7YHPc5dvxp9OZHpKiPJUvhhvk5c0MHrhkENRUYf3iz0lrhiyACuVcXPt1gGsMEqsfeIhY3BCG
MUBboQT4Vy6hhgVPYiEJo46D0grlVyObPZuXWxYN0qxuqQPublvxs6JSb8uSd5qmYHtjpmB62O0N
tIMBZIA97lCJpixNqi/aGPjEPhUr9QKnIpr9kH0lbNkrcvC5A5YhawMWNB3fA4CpfA/7gU/Ws1Y+
1LyAcWiaPVRfcLE0y1NsB0M5s2XnTvo40eAao3XxnI/EVQoTOgPt/VghIi02pb1GK/gK8Q8x35o5
Z2/y2Hgc9iHfqdF39lk37Dqe0IAeKbw+kHcuL44bB3RcUhteoUsFcbnU7U3ZlOKlM93tL7VVeB3H
mf2Z7Syh1+qEdRpb1sj/A+iV32nelIvCxIazW33A24eAyd1HDxIIKy1qowEotFXcTU3HFoOdI7im
HYK70G/1Ez1hDvXcYEf93COp4YJr4nKI4o7uT4jjBnqW21sZMt16GYaJ//x8tcw70mJnd4h3WspO
sZvcfHnoPmuRsvKc/r6pyx78yow6fUVDNDtUhotQqHSsNdwLUSxPU851wwYX8lIkguN5RAcVL1v1
iFnJ/bDqhV+KR5KfVCLf/wlLWz8V23/N/YIiKS2oPs0S0STomHCPrRQxY8VpS5+1e0cWRPULu2t5
+iwUiHpplosuKu9DbHLJYkAE3He8GC2C4qdjV4gsc8qhc9sZ5p2Z8Uh7bWLeDWDj2yvLiM9ObK+2
aTsOngGryiaJejILkyK8bem3fQqOcAFwmiPjRKGaAIr58IYVjAKASYAl3dBv8kK+Br5tqxZ97Ywe
6dRngTNtpUpJI/bnn8uPvZU+NEuKOsZZ5lSRY5RdgdXBm5xb5S7BFeaY85H5BGwcOXZ4gVJoNKwB
WOdiL2sr+V4ZjFN2zecjZCUuKOAZYjllECfPGPfqMXAUJI3NksINIqC443+G6QaahDvH3tZuV5Uy
q0HcbnpTtgH77PFJ3zUDgwp+nfbGng3viS47HWUjq3i18wSqUylO3HFbnp9iTjNF3LgrnS37qJgR
fjogQqdbqVIjO9VZwh3Q8hpWLbOJwN4H/HMVicsC/iOBHsm1fdVz7r8UZdBV+7Ez8yMCYNZIlVXu
R1Yr3lMta37/z02grGzE+4zYgqgq8/DqLa5Ny58nTHrbj68VAlD6zpRjoyXfi01W/WlAotzvGHLb
fKq5gIpTcZDzPihK0LBBWQtCRT9oMOQfn2Li0tx0keizka2mLk983+O9BZzCSnSwgA83KmcLcC3U
rnta3mw+Ttqlw0OoE6EQ9m0fUNE5bE2iTbpT3VuM6sdVh8jlVmMAAwjNZCcCxog7AS3yGSW7+/Fp
IBJGwB0gLLiGoAG2XpSNIBumxoLOmn2ekeqSh/IdKRkPemcpqDabxYqTiBp52FqwSPHz4+eFd1UG
qnjL5hFNuaLmbN3wu7nSvkx0u18QCPKxMA3QDytqZujb2+r8PDYXGnUqloBgsK5n/O6Y7MNrIwJj
V6C3jPtp4iazvWu9nHUYF8qq1rjfXk7mYYOiS+x8yImpCRrGNLxWZcNjtS52Evv2ah8mBD/Bzh1S
tqO85OHCs8bumA09s4SMJT+xwHEtwOr37L1CDXxachdhuhtOlfuke9X0UaOIJwGWhpiY+Qerhr8d
vgJZ4dpaTc657Fqj3RPhpKpLPXt8dTUBd3vGWqtYIknJG71ucsic4C72Pi0K49im1obhl3O6Xcmd
kftKViMw/3wD/uxF28V93mw5nxtrn/qcOJ9rNwFmnu40/pqT9vPle88x9Pi5Ph1GuMeCRsBxbgCZ
35I9wRKBPMyCchl0AMKCmPVnQdSqDn5LsiLmqO7nTVPdkNaxSPcj9eilfK4KDx/7uitFYt3hCuVB
7hrrDtA3bwLDiryNvKaxEGe6DTsRcy7EmJ2gCQGXGdE1WlxuVapm9eU9uqveUfzZQiHUx9w9rTsL
j8iJJWe94OFrVWxVYFEjH6zHkwCAbh+IBdAPU9Gy29u5de/6Yn384wswicqZolHxqHzugE45ouZs
E583G0HIdnyPBe+S7Ssem+0Agj2Q2ouK5Ix0edemaCEOnRGEbFfT9mqLaeQxs1EK2ijcFv1EfE6/
RYGAGgv1QuHnfrKHFthL0Jad0YgLpwc22FMLrc+zFeT6NE5zk91bQ2G254Zt9A5vGa/CDUZ+Qpq3
rHYT7Vv/MroTRUhqlOErYkAEb1Jvvy9jpAdnEv7zFOj6nsTuH5mRGFEZFgPz+M5kmMKzgw2i+J3a
Q7vzRZfsbI8rNeJ2mwdYczwWueREWnKFBZK4kZAKZfFecT/wPucQsXatq1Z9NMABHUzyYOZd2rXk
Kcy6PudSFrdQ9i0r4tSsz9zs9amxZLNElZTNbdKimgt1Rb3gCdR6aJBYYQyoRwbXehjNS7dt/pci
SWlEAsjhoj05LTcYFLTnTy9BQ5dtiroqUcYzcHw+nr6W/JuhKm/Sp7/l00UU2IoNp982/w4lQgyB
Qz99Gj/KdKTC02h/p07xzGwX5bJil1Uk3mw/dYOxmD0vD10SzSbRbiaCRPFK9edhkmTs2yuJDiXi
9ZAtqQxluC+2M9wyiuQ1CTaZ8ufFMDXTRoKkKkh66Ef2tBY4cHJDP60/+VkbXvMQNSRDY+su1S5O
CGMcfop1CWLPLp0zdzA+V/KYOD/R77Ja65TdavVy8TLzk6PPfZOIKzZHHKA24xkMPKLa6s1Pi0Ld
Y/mOE6RAL2hO4FdVmkngyL7XdzxCY8XiyROjvBite/DSbWde15YTiLtddhJulv9yZs8cbgi14Ikb
DRNtLTryq/GnwsAEMhmczHVJNsDZ9+E8nLmwaUTD3G+YIE/9kaC/CfqbECish9H9MEtE05iDadm5
RAxF9Hl4S3ysD/SaEsFNovY4WLx58V4yOtbx2vn2Wbqa52FNt+3gs2Rm/PYbVAlzt7CpzUNa1n6w
95ZRHPjJ2UvWg8PTmbdeM4S7X+SUlkxh/ZDdmdvOeuBAnHzQ1EC1AetL42GzG+qIcroJ9nZv65NI
XePHxpb9icxh/VVRVf5uYZxRbiskINRV4saSg3kFINIeK5orOD1Nr48nDB3ZruvAne+7VncX19aM
9H10FGnh5W/IAdJn0P4zYpe6gsUzuJtF313uQlsmXzKI/j/abuE7uQ2gNCrlJkStRPgA5GozVVbk
j3iadn04e39cl/834fkXEx78rLSN/st2+/8JPP9fTwe7+fi7Qf7Pl/zncMdkWOMwVqXdwU2fDtx/
D3cs5x90B7YuFChpPPDIN/9CZCDfNLevIpPl0x0veA1/Od1t0kgFhma+XUCwHGa/f0PYKcQ/d7Jd
E8EkrwuHtMDnit/yf3Sy684fBl16irUq2frQkityEpB4uF5r3rRyDkSNCAn32XQsRc2s8W1ELGpB
XJT18CJqZ1z73YavFvsKTotUReRTJcjgOSezZWD+PxVNTj9Ess80B8dWnOlNEy44DZQCIY5lSdTz
uZ+Am87DjmF9gw2nqZYCVd+cQxIM6RZd3aTQF6BLs3kucm+5XTCkvBC7JoGueV+NoZ2Pqp39NDIp
6EK3kNdiy4iogfBZO5ch8kvm5WsT5fgsNj3E5vkLeu43yu44Pit2EFJfKhop63aDg6AB1whs33yb
mxlXBJFtBK+emwTdIerV6tjouTrqua+C2A3b/OzVaeffhWDykUosXAY6w8Bp48llPI59OU+gKIGM
ZrVTniQww0Ox9ghTcFnyjRGK4Wuq52S+F27SvI9qsZ6UR8wM2ySdumwYkHpSQAgdEeW0okHA/1e4
3fx17J3lNVlbYgj6tJP6DBZdg/rsXX5RBzWG+EogQndFvVcdB4F4wLHKeU8N3llEX/RXRYQjahHH
V3suUxSyeakQH5B59BoW3Ai5giGCB74MAoQa16ThxFKPDfDX5mPnlXtchk2N2qJKuKG6Gp9HMfq7
HBWBEblzPfsIQ52+pb/jAHD05vrUtQnzoHSegoNQSqGOKNoIn99MXJ0Y6QDS/5FutEHJf/tJbn6s
rpWiIeFpPJRJTjMW0cNHjX9bHMK+do9Tq+UzjIbshtyY6ivRd7RtTRwGkSS67FTNWWrGovfv63ph
IxYAm3o09V0koS6zaCxtzXs4bN1hmVO9z/w+vEeNLI9d0hM/0znpBUun9netXZfP+AlxP7jI7H6a
hdGex6QQ55E2UwxhOPnG09ADxCSz5DvZjvhElmGcy2M6duIFT+p0VigkDqICO7gLm2R4Dpz5h0mC
VjwvyJYSkoZqxLVLfobHZVMCpwTBRSnD2mvtQbJEG43wk7ExcsuMDqcLb8qK3RkMyyAINI2HpHtx
CZq6w1K6fq/GGtlqly6v3NjqU7ImPIKGYYaIc42VMCz83fdLq5s7ekCF4pZXoFokKC6J3KHcYjKS
9ouXduhUjbA5N2Gevo1dVWsgLEn1VDpSRKRfoU7EGzq2AevQT5Cquk5pPhJmM0ULkUHhoW0cGGiB
S/DNjZTIASd3lPf9JskbPLP61VjlwoV4aOnb0VaYqY53TTL+YAjjxNTYKqLRRxQcoh+Q1uJDq+XN
rXpUHTiMNJEZ9NTLuIMhl1Z4ybpMTt6DwnKW8mORjE9L/3++h1+fQd//4lS0HSzZ/9ux+GX8yP5+
Jv71BX8/FBm5cIyBC8PvwIjiL/wLh9A/gJkKoE0m5EdzE0P8JzdKwI1iWs0g7r9Pw+2g3EYS2zwQ
9z4H5b9xHH6ORv7mOjcD7hX2NkX27M008T9PQ3rZOUmfwXIbNquB1Yix2LIcPq3ISCRpO+mNCsDl
Wt4MrjP8tJaFZkXOLO+zvqaP1d6QXkULdkvAqHOLHsCyuA81qjrT3lEk5klQ7mxlTvN6qmuP28OT
4S8kiURkrEGh+0L6WIhCcKoFlN9UzR3ZeFVi3Ic1IU+XliN2YDRjWW3w2yaVK59OynNNjTXXJ2M0
OWMlI+KDMWA3P1Pdm86zAUJf7AkPEM4+LVS/3vBegk0iuU9HpLlswEEJVymtRdrtUmddxqe+dugB
qiq/Aw6QMdymfY/j10temlpk2KxxD/JLEWSzTsZ31Mo5rCinZzuts+JRty5hf3135i6UHmBSTR+M
sXPucwSqcrogbPLMgp53C+wJyTBuXdFcihSmqs89o1Ra7BXds+5G+GvdWFEBD+AuI8/IOGtFlzIu
gUAtz8ZikVAXk8pVpIfEkSgoj4hEM/oUidmO3QncOO41UsRLKNTwDirscLdSI9znU6j/FB6fy/z/
6uR/tSNw4v+vhfLLL/0x/NOW8Ocr/toSQvsfFKPCRgHk+Rva6W9bgunhcwJVyowWIxRRrf+1Jdge
2CePPxLooDafE7vFX3WycP8Bg5ygFgdZzx/E1L+xM1jOpyDmb3sDsSIuDJ1NqsNdbdse/nmMjrLe
mLu2Nc+KXtTbjAEPHzzxF8i871bL6HBnI53VdVs++Sq4HQY5f/XmonvGLfTcmf1wmfCW77rAX2+d
djLOC0z/BCd6kT0wDTE+Jt/H50nZjV04SDa7nyvoypKbstiPjpNTfu8MMAT+GTF0IPCdrmb7ZaiQ
BiOxL9fWPspylPIWxSb6FITPtGOweIQcyw4X6LJwDuuKhopeMA2u7gtxECNgWb+pK4vqRnuMNkUS
jns/M50BQ6oDTGJkEFgJtJjlRqdAjM5YMqenbV2QxguExunQYeFurZa4b4cAtSPI1cU9T/R5TLKT
ltwvXhLGdtizyMqacTy2bvtRNEnwc2sr+PEqBj10Wzlmzh6dAD83n/XaF5Kg1MrBZq1bcYM4ZR2i
yQuzmwSK6Ryp0XeHA4OLYt4TokxjJGiLUw2M9103Oe4KxEYjdwwdgAgI3Pdldh0gdWl2yof8OUUV
z4c1FbedaNpTIdRr0eb2sRhVscMTkp5K9QdCnmZvqGqZwi5zfvYDfds6/U2mpultSOsmmqrhwUZh
yTxwDuVuTr0fAOcUQl+FCwL4pejCqNQAe3TJtID8LpQYxQV81Hf6duQTJ+X0vCLk3XHi1MeJt9Sw
ca+4vlRHrOz+IRDNEUnW07zmr14l6DTk481KxA7hiendmnV+VE/jO6JQ2sRtcyoZccR+bseauFCI
s9Kj2CLQjdHSQ0bIIX3X8lUyn4unngZzWc+/aPR5t4i/kgcVtrijzS2qcpowddHxLhlHH6GSfLo1
7kVhY72b6VAwkmEApObsyoCpvw1GJfacK+bZb/P80GjMvpORZtG6JTvmk5iP9ezm3wP8pxfdL8te
dq7xxI0GH1mR/krAEty7xvjsjrl+bnB4HE1Zw4bIZX5iAu3BROGQstsF/W3jTocxcFFR4Aw69Fic
DymTp8jNjJAMSGzFblmTrDm2ccLesSvTKW+iROffW9tpI2LESDtOe7q5m9K+pabHvzZuPgvc1K45
A902ICqQ3P5i0WrZMXF7NarkvK6N2tWD7HbuaLy5S2Lu7FIXl6xzMVlL4ND25PbfptWPCmvcFSU9
fialHV5l7kqAe+dyuvGIz32g/xV0EN5XAzmy19i7mcaXCyY4MNO4L2ZsI0utjZMozemJ6YnynyvI
Ow+UTji5uZTkd5LI4IPd5sE+wfw7RFY1FS8D7sloNC08UnTDxKWZ0p4LhD3y01hYJdAeNf4AFWvT
XpvnB0JWrGieWRZpOFfWLtB6+dlJNtV9ivvvMo15c+ICuCiyE1laOmJKbuqo49WWu3YABGxxf2b6
qxJ58PQ0Zb+XAoUCjYSwW7Fod1LdicAdEPuzWgT5urB8rBnnTdaE9VHlCBKyzhBgyVp+s1JB3Cm8
I01QdgmtiAY3U2Pv2tyfbbkyopadvU/CtTp2KVQGEUAkwLP6imVI31WF8cEj9SbWHFMOc9J9DRR3
NDrnroDpHNPcK24aI/+ZDEEf50Lmr6i4UKSg2M5vRb9gjaynlawcq7Yeujr50lWiDGgl2uFVOlV7
scLxgDBtvtIJkE+OHRrPpTP4H6J28zgtww7zXUgPDkYGjzGVjNgnbbMBWhbz1ksWsP/JOMTpOI53
FYSfPd+nObSGuRz77anFb+891utsHxI0Y3sD4gz4yvmhypx8ny/DSUEnFLsEzBBnyYoiggzwR2Uv
79Cx3BNFYvijF8Ojr51M0SXA62AH41dvKepdbpoYC+357DC/ikEq2EQgW3L8nbSOsy+M0bhZ4B7i
MJ2suDEZRVPLcntNg628stgPguUuhzVwvxrmfMsor8A1Oflx3miB+ZU7/EwTfj86IsXX6+BbVzR3
w6JA0mP1x8XAnhsQHkuoDaRPcOM7eOGsxBFS9UjoE8a3HqerpZ4IuhK7MmhLAjhrGjEEUJ86zXRh
6cBdmDPUJ5K+aNOG9Y+FvNi9adi0miz8eXLAP1XUbZXQORIo/cmbjjFvLHEHvgQqTHcODXRLvSF/
687/Uud+u19DNR3MQeYR+i7Gco7T7snsyw4YKfWFMffPuVxvKwwlN5auqt2q3C4iaau5R6htXrGd
tPvGXOCY56NJ3et6QBj8cNdJWAQzGQZkGJXVzgj4nSc0UDtRl+x3nfdtXbHzN4Fv7bNy/CYQl9BT
R1phLTgRE1stO4ma8MoaACmUO1mkyvL35FXhQcOjSSXftVxD9rJicRMGKVYi6L+w9WOw+k6NriKz
GvuHhHFblM3WcKecYOZwFwCezPSdiIvfMux+OWNeHQgy19y7nTewDSiVyqF7rQK+1do7/Q7L0/i7
nxyBO7koY4dNdOcPKnto3ap4DJmGnM1ArNe5HHkb/PLbVCcU5zNPF7vU/BagHomc0X7O6QxyiWJK
WuiAfd3Lq++iGQWgaBQJk1N7BwbyGF9CozkMxVpfIdNhyCZHNJrt5fuQ4XiahefDneI1KHIL92bY
Ba+DKVacvgP5x82KtmSX+ZNueMMkL3+GBfvOY1+Ot6NqgpfOd/labNrPICrOHvMPoG8hwhp6Tg8u
HZ13v/CeUe1DgajSO0e0w8meghQNR1bIvTswkmBmmzlfQrdUSJG8frcwrnJWPKBovXwsxdPMXWXt
6gXg7UwccdqKn+RoNG688DnvBDeoe/Qn4wnTnn/ytRt8U+Vgvk+m/lGQV36/mjbe+RnJ3qmQo33v
1t68tyBgNOyscgReRnxKKOaQIBq841qa9VNHfuGTAjZkRuyaBiUGcNGI62r1e+ghq24PaspnihJ/
syH23lFKy+WRwcHdnrherjS8BMc8g00wJAtSttG8cpcvvg7QBr4T/nmpVIb+r2gzoiVT+2eF2+q5
Yfj0w2IQxlza8TBsGvmkz1K1PR6skqjVWLuL/mFWAZSRdhqeV8UVMWHzvN2CG49h4z2sXnODi3T0
45njQJ8sYy1Yzt7s/0wwE0aZGPz7cHTzN1f2zq015W7c14RkuLktI9nKtYr7zie2d7Tbp952uGou
vBV3uhQBN+kEIz1AjgnzGloJhCF6WO4b8myOqdXjlfbVeKAFwXWZ10XX1jOOhVskNTfgKn9jNyvf
OOKmrxXhUs+whRNAcX5+Nl0aphi+vEvXzAZXXGOge7x4qnpNBWPSm9mgoxeuWX8JDcEDkZkKq29e
hRfR9TM9YW2RbeE0EnJQau5Xc+gfUVyMbyaGwJ+uVDOBoW14Q2duvCcprv/S2i5xGNCVaA7bHX66
ehNoUV2tryEJXm3B9WFQLynA0pCAZmcK4zWU9oYDkMu8x9w3ljdgJ5CKBEnlfVFJsHpfU+iWa4yG
j5M1mJyQB7HX4w7UGvJlp3S8O8aP2fvsK8+gWJmeq7VB5T8gTrqtGp2/JzjVD30SQIWoV12dp6kx
Y4yOabBznNIIdgMCgTcz0TjK+asnXbO99nX4jOmtoQjrpu9N3bSbVb84eOOa3vQNJSk5XrQfx3qu
X/Abk0xn+uKogrq8FgwlD0s9IohJ8e7R0KyGndtL96CsRj1WjtszLluTelfMMI7mwpqudbNiTybN
hyE/YBYh7WR5CiDAtfc6zbQLeUWbNLYjBPiCYqGWWbjg3p0mIST8OhHmwZTCoOmU89yOqVeih5kW
8Nr9cCrCrA4Bvy7zelNpB9HWUFj7apUoCfG2s4/qoALQMHj2aSRV4k0wiZ1gMaTSP/Xwf6zv2HKS
2GRinF5zRiDdjiXcQ4UJUhV7yKTRLBoIEHYZaQzXeTRoFw2h9aS7kbuA1RlH8jazeB4X49KpXp57
1mSMnCW/ysIFiciA83fdt84PsymdddfnGEnR3MiXoQyT/J0e3RTVTqhuR55HDOrr6sbeEAS/2kCm
J2+qNwvciLi/y3v/dS2UuWckszr7cKjKA0zW9QMvADojZB9YMqs72tjmEYPNdFlFNz5K6IJfM+3U
T0pZ7mWVuYqYJMnYzSwcvlZWo2EotxgeM6E66MrhqKEFRT1Z9EheOxCpvMYvENfq/ah1iKDVKvYp
Zx3FebcgoOvH/VT5Z0M2c9xycX8a0zw89AjwP1xYXCfEgHKXlOxMMBAD7OZtdsxTWAF9i/HFzmuP
j3fI1PcqNOYj5K97GzHxTxNAD8oWxBkj02EpxHLqrKqjlJrSKxlkgd4xHVR71k13kGjJ991Scr9h
UWIoL3JsoAk227DiGE+0UX7D+y93bejXJwMuZGwQ+IMwCFfzLoCtFhmmsYDN2CQcicNIIPSN+9Fe
lyepshNxadCvSqB4RITZcE8UvKuK8fwvKT3nFl4b7CPZpegmDZ7dgY1/kkVEPg3ygB49UV+OM4eO
Wh6z0QzvZp2We2Z13okEE3cvKpMNc2jbS25aD0FQ43tlVthGk0w/Br8p4qZdRtTCVhfclUaHmrk2
y71VQReiRW+/p0haaXUODBvqPKvfDTm8dyRFoQgJjg5Te3PHfPGniWr0FOTmel7qHvYZF0/Sk9xx
AsOSVugWbboPBITFJEh/uESN7mc+LVKR9Vds+jdZGsTL2v1siurrUMCiZHxvtvsJBlS7Q/yyJ+xT
QM0Ik0uRo+IsB00acYp4mJrZMiOjQYK575GOTKmju2vrFQ2rZfDhdJV+JHonvzLhLx/oP5hmPDl6
CpiYEGYxjNTb6CZF3G3tHx0M8hx2KAFXRXM3LQLzl2q4ohVjMZ+Yk06xMjrxyGiMjoDsf4yZHi9+
jejeRJ59oa8VZ9kiz4H06AYLtBcYwufHtcxILcy779zXKMWWJie6eS3qczPJuYTJNSxv85gMO/o9
tzaymVdKqZccM3ZErLl/k3m2ijq9UjjCskjUivA3m4weNOH0LbS6W2Uh6M8K8cogtYQi4jgH6SF5
V64dvGXaqtHV9k0cmsEcIQRzX9a2dHfuWoobHDEkijCtlP5wWobsufes37iIqP8WqqMmlc1z1op3
WIMVTpnG+TkwsKFh29sxjoFXDbj2t5S1Af0LVCdxJRJ1kaHlBCjLww2/jCaCirQANiyD5NuMtRxN
5Tz3NCgW9dRZ1truqiBJaDuNSmFXR9NB8V9b3HG0e4RJFD41bFiAEpE2e/x6iY/8pM9GCAo8A55Z
9hfRUEqueaq56iQxH5X0b8vClfczY0vQsKXR7sRa5mBzxFo1+zmorGE/mZm8E5YXYIGX/BFKl98i
FU+Es7J5BHl2CaVZXhaXw9Wy1Y+klBM8NaNM9xrB7M7Hn09Ggr6sOfFphmm99hxJUWWNcjeJrRco
G5xE4aZGsTxQke5IlZdb7lHAg4jSQbAleLqf1alo4YzN3TcwPRfNgo+qXJrnMjVuExL5CH51uz1D
/Iu05vGg7NLf+6VXXaRL+68LzYEJGtIeKlOibp3u2qfzI9IwSGo5Kz5Z3H2om8fOkU1MY8Y/EwoO
4NwYsyN3FxqIa23cI117yy1nuEEmJ2PVezngMbs5ZqZM93lbWyddcDnr3Wk4N2Nq0rkYQSyU7k9J
hvfjZJi04RKF5bldvpWpRedshJ6EDzzfFaP9HVOh9awCt4w9vag+IiBP/XIHf35m7wMP67l9BDBp
uvQdzSjTKoDBGc4t3g2DPkuei31vkm8ees0tssgBPY/tTDGYvnDa+6kF6bCA+n/pOB+tcG0PZb7I
jwEN7jtmXruOS2Ndf5TMjXUE3MH4aL26v/fNyjgVHHg9ikBfw3Uo+qtfckVCnFow4c7TS284MAZw
AHynzuLRSmX9kRdWcN8qO7ldx2z6YeTe77S3FgkE1BguHW3ox1U7jF9zXzWRzE31JdDu9CBE5qx3
vQa+uVN+3R7pgtbMkEdbxpD0vYPV5pYfw6bVsRQ5KtOc0PZDLkEKO2Zi3Fl5D5/U5TA45cn8sqTu
FyoE97mDL3pIO+xBPAfL3usHi8tV8Ko2vwSWP/GM4kFGQ8bYyBqSj1qjRi8gg0RkwghAX1zSjRsl
KGquFbKPXTfOGQTYcNSH1OvbCJGaN12chv1n542mLI5pohggqxBFlKIXtsWlQoRpuNxQ3qmW6b/v
tf1rL53upuuCAD4MKi0TXxY9vkUWCWPxwnpHmxXadyp3zZeZb+DFQTetEKyg/PIYJzSNaFAz4QKs
fWtPcrr6rB7stVKNR9LV8usqSSWOObCQN/dTSsW0KPL4xLjBM8atEmKXea9Lz//m9FnAoz0V40kG
APw6Q3cUrSTdNrt0o4UBV9XP7iRHmk9mKb0d17CATwJraiWG9Ce50UUaNylS25ie2vIEJkSXkc2D
tl87DQrXH7ZURcERTQlay3i25W9Feb1nRPC4GJT1K7PyC6RV8lXkpI5pnnSPKCnEW1FQgccunADu
6671MHQt0gNgvsHTAEqXirdP2wf4n/Ob4eTTxWbIPu3qNQxu+8UY30q52QyIDjsKiS2cy+tgPw7k
dzyF4DkBd1lJeENWLdYeaKGXcQjmZ2SWNEOx7vGUMlTDoFXjZBTUjFm24VcKHkpFNGU8KbqCO7sP
0+KODv/IeQJIqLopLLG4h9FTLp90DSZu7NMi1uXwsKaDwwh0kWK/0VVfzNVPL2D5y6ghauA33FAL
WutAoYYeHRknDaa7LESbgA8j794mzyWuz+DUTVuHw4wlFXPZyfdmOhRH4J7IbWmN3vSIOs6zMsc9
YqXyKq2mAWXnW+a1XVv1BcLKqNllEUtmhnIisGoJ28loPMqyk3fuogLMAla6H+ZVHtVgOpEtS1aJ
0avxNqhq+yvdWwh3rZIvJvXdtUete5hGqn/amT5dGiMD6V/MURCmEEGZZUAcGerbaQx/GLNlgTqr
k5OXuWTTLqt1G848GnYhMhgPeEMwdD002tNntbjzxTP8FUxVAvQSLg2LJvThNI39ZcjC6dbo/fIa
eOF3xqnWfoZAT+r28pGCxo7E5ilLgoK2ogVfKe765dUAL3HAp5jtJfPfvcFCP2azHCL8LuJMMgI9
m7ZsFkGjbQXroiEKWwS2jW5LLWuu/XteOfCTxmw9Lb32EDtZw/QQ+C19YGIkqxjx11w9aeSk8ZJx
2ED7aKFhrf/B3pl0R221W/ivfOvOxZJ0jrrBnVRfZVfZLoxtmGgZA+p76aj59fdREXLBJPBlnoyy
EoyrkY7eZu9nq+QaFMuqt1jfMGM1qDSKcGMkhEVjfDlZycR/1/27RgzjTU/yOXKV5MFrzCcRcFhb
Wr6OJNAsJiXPXo7e2kNkverJIlk1WqqvckcrNqaRyF0vs60M4vNExOyqIItg6XU6oupguhEEXy5Q
Tj2WTRXf2kG38zVzR2HVbhUknQ/awBrEFNqTANIIo54KGfEwtnjFg3pwu+cMI8Rd31V3XWGm40Iv
XB7tiJ5B4KTajSu8cenrZrgnctHENKp9IsmoOxZmTmIf5/8iYg3GoMeTT4B/Ohb0w7UqEXjVafX4
79r6vxKywD9gnfz3+s63RdeG/1k9J0X7g8iT5fX8g9+21+yhiSX6BvCwZ5P8N0HLHJFmc/DjKiT/
8oc8I+sNIUestMWfEWl/LK+l+QbfNhNMm2vbxp5s/xNZiylmi/d3u2sCJ5DZ6KhnbMY9s1bmx901
FV7e+n6lXeEXVXcszrL1JGtrn6VTsnbKDp/upMwz3F21dQuQRoYavb1rAFsMkqK/HxNihgXasqVR
te4uIe+ZYOSYajUvqLQcOw/XSRuwzRM7LBNq4UtQWlLmD32X3FIatgv2qS4cYgoRw46RUzfSQ4XJ
iJsWmBqf0bz5ts15UpelOe8GAphMvWogUzDbbOCar8auRm6ndYvRFe9iOD6ibKsFj3iQ6EhW4sK2
tlVvyXwh4i47R/HUHWjuq6vRCVXLrZklWyUm2gOek9djbzv7LBiydRxP7UESDrtBjy6WcVJMGKf4
OE+M/5CR98C0GBTi5FpAbwfhC5Jy3E16ra91QrCXpVVZ13rt7giYPpf63PS2nnHMEk4tf8hW8QAM
LyBSZZ2EM/26conbZLe55IIp1m4OuKsKiEWMetT1iYC+lLfZ1YTLbONYmnPIgDERDMAEq5NOuRnM
YGBulgMSQZ43UwXS6W0FH3LVj+GDh/nxHemm9n6QwC5zo2BM1FTeSh9F4Z9KDm59nRZhVHvLSkNF
j2/WBzed1yJJunXUF672ghkAMDtyJeLWNx3zq3oBUbGZlrpVkPmgSeALHPLxeCaH1D15gcdeCSSZ
GBZs0Kp+m1ER70zHGrZOlhNPSmPg3AxZ3iJ2anXmiRHpqeBCp0aoBaMZi6K51tmZDozokDLMZl3l
ZRjHO5mctJHhrrbSiE4Kpm1R1hBWj8QRR5j7Fknhuo7Fplo19NUlWPApPzh+3tr1+wK/3rmeyh5y
PbLCSIsTSjo0VP2dj69nmxNGRyKecCal+o3nQ1+YtnIq6/bswbEcadz0rtHfajgO3GCtAWkBF2kG
WTeYm1m9PaAtwhyN/urYR/lYVpuq8fOOVaxuPDIsG+5AVk0ZORF4fDew+tiQoVwaIL/iD1lqXdOg
phiV9hAmVpSszMlhV9CCbDomBroWJj7VJ2sKKvCPSDPOVD4YpMGhVCXL5TJ88K08yU5aPJrGMitH
/WZSva3geTm9j2o1ZKNqkIJwYIMU7uCAautockSw7N2OvYcfIrcSWj08JoyikwXrKPGhCqW5SoMs
uKnCsbqxKxbMLY+dpR0yUN3yAvQj82lrjdxZXw8gtXdEKbOZbuocR1PFWsepDMaKkopvnucYeOXj
2N+Hru0z3HAAY1gN2FSwYIxaDQ1jO6g9WnAIuwljWku044IYXHMd6k177pST31YMHrdOJRehoawb
L1YBQtpyuCrT0sRMrgXTv36H/0rZaUrLhgDz9w/Em/pzUPwQ7ffHj3zTdho8C6Ec0PdhUUC39d2j
EJqVBaiaIMuLtBMo9Z/aTvuNSeYfP+cQEge86v8lntKYM0Glg9+BiIc5MPSfPAvFrFP94VloSQBP
sFws3RTkh5mvcChJ0yEw7LzoNk7gfHhLYehg5WoIEDeeX0p5J8n/abZFyrB34/sI1si3UZG9THxV
9MOpwv1QEraB6qlpo6QV59BF1z88Wq7SEh2YXw3aVeXJLphyvb9t8dd9yug3SbBymjxylxTUNB8m
LDw4lkWIvgCRv8eUIKMj47jPmaEFOf2lN0tnNJPCnKFOcGCwUGHSDqbl0Drp2cL1uoXoO62El+o3
SRIVClig3XXIuEhMWExpyTadOYf2ztG1j+7AUoDRPTt78CEnO0TQFE1TfA3CB2mTsroPfdyZ1NUl
KQZ1bofn2nGTEHfUMN6qbvI9Wtk+Q7RU8o7ZD02sO5sqLZkNhuFV5ScbJJyQAYPe/hj1qn0HeTeM
TxYoeiLbS+cmqnXZc/oPYbRM8T8vWyck7B7qisd0WW+j8a1jtXNzCDr7CbEEKde6h/JjHPzgrSMF
DGu2u36yREqn9pHth1dTPwxPMprnYrYc9D2zcLX2WMnkqPrjzNg4rT1zhXmGPNKE1MsgqOKG1Q5y
Wq3J2YFqllvS5vuTiya2ZzwoUibBi3iK0OA6A2nO9CUNzFLiLsb3wCQr+5Z3YupLM1EZwnOSAVaR
3kF/mGkvmRaHX5wa2ChElWTHzr7b9AH7VKuKuhWxN85dNckBxVgIodeEk3FHeVUfxkJiL2TacKdZ
Xr/OGWccfOmMxF/Ulv1p9gKukK52J8ckrX4RfoV1BONM7qhyrbyWF56H/hXuYSayR1lDMBOLmzUf
hCyxl4Qc1DLhubCfMOVIeA+AYqCPuxHb6y5r5HXvk/uGGTknpm4e7ksxb/L49FiMB3xXk6Gct1mZ
R8QUQQ0pH9Iaf/MCX7xOCzfzVuoLe0UMg9OwrYKSfYhB9eJ3L4PwE4ajEbx56iQOc9sx064RhQWM
49yhODWaG12rGQtj+3mPpOYCjJnZMWPJ4HE/XMAyzaVBAlyjhzuSvsxiBwIf6VJLYI+x7C+sGn02
WORBFN1GAzwuBEYqjBdF7Wfc2b7r4G4txwjeAJNTLCL4INX1NEVdtTI1EnQKKgEm1FhXjKV+sdfF
F6udfbHd1VmXOUfkdT0KHhx6deIwug9EMHLFSU0B18HRxzM4OmEAStVGXXx/1sUDmM12QHM2BpJ0
UgUHqTdnFr3xdOd12ot2cRk2F8ehS4GFjroQzbRpK2zcm4Ad49MA2QR11WxlnCbi2bfSL+t8y3+c
3cla3rY7TqLxray8AWaldUFqUJqSN4ZwCHVVTLSHoIr60mvyndVB4BBMaqa3KjHJLu+T0Cj2tT+C
cSk1g6q/4XmPv+VO5j33oy/BP6zjgNPM6vQcgWcVb6dBuIcYcUuycnttGK4HAyW8I5qcwqWsk63r
+s0aow2m44jvilljOcWUO1LcaZQtaiOIVV/ZXmxeFTaGceHG8Bc07CohMV2DcV9OMoI3lJp8zwn9
+ke2/PFzjCr3HbAJ9R7NoqrX7DQl95oc1EqLmVhkhq21e2DshCWJLm7WdtgE9RV/QHYLQyvxANOF
lSO4HXfKwoNsNIsmB06MVeoIalJ4uUNnMx1h6Ibf2q4Dcg9UqZgC1KJgWpX1AWtKCzPyscjLjr0d
yIh7A+nEA/LbR8klTNoxFju+G7r8nQ0l5o7sGwMFmD+uWjOs9iQdOfo6By20TjULtGox9MMZX5A8
pRnr3kVWO5lx7OuCmAFWsvHWrQrxVLXDUzDgDKJgjMjhQ/2fumj59LZhdofv7ZjNVvFpNJpzRr9U
wwTph+DOGJTPxDyW6TiNu0ygtrCI1cEm4x+qhlPjJIHgbP4dMPw3AwbTsW2k7H9fT53D4tPn/+yb
9Dn/9L08/o8f/KOqcow3hqmzTCJ/Hfqw911gMv8LX4jUqbjQBczemO/8MhhB4JwxmfgjOeTbfIG/
DsQapcul1PoHwngomT/WUwDUcKkSK8lr4HWJOYTke3hmVQcd+g2v2GlUN9wzYfHWS8w2WgcunurI
tJ76TKljqpUscrryKQ0sba/3zsksujRZZlOYINmT2Z2nsvw27fQHy9eDCF5JFW8KLscVFhOxrw2i
puSoORssibjIGudUpgoN1UAa+dDXzxADjghujkLrt35b+qu2RpTb0QsvUnyGCzWj1/UuOmV8jsvK
KfO5qa0WusZQcbCwiLGDBuOs39pGI4A298/zfYirvQa+O86dY/SlSVG+ZZz0a6dwT44Y0K+Cjy+D
/IuX5KxS1Rn4OcuWqNtIMzl243RL7AWcqBkyH2sLKp/nsUSXXFTTi9Umh1QZL1g3n6qx2SBZBGeR
heLRr2ZcN+K4XqdDLKCOIiJw8dmLp0Slzw6ZZhsM32e9To7zJ9BmhALKJP0SlyxmmgAFngB9tRL4
XJGiYiZQvboPRH+GM4jI3rQDpojeC097b2uEEjLSSLCQSV0ww4LIcOeD0fWltEB6hZ1JHstwb4fj
uS/lUyiSA5kGz3UVPxeTdXJCQdljy2YteUOM+5E0j7eSB+BmFO2m8lgRaDI5TLB24IuECBlMiCVm
wQdlhuDFfdYTKEF1RtpY8JfdTNZqUZ4Bspg/yzB77oyRgEFQIIsW7jtZ8g2GJv4AuVG3DN1vW7Pf
wum5MtwAa6PSYVgV2lIl4RcBAxTWTXRMkuGK3ANr5xIHtkALQC0txwcQKmCsWjtdRZ7QsNzzi3Ad
xyv0q9M1xJFDMU4PtQSIEVrDPQTt1TDmqDTCul35RfScK1hPcMdf3GK6UmYwJ1qgzk4q5yka9I9M
RW68PgLy3Ruzt3U3WWBTqkHdT5W1i6Ky5UIVO6LWQmpdl+CNlmFV100zyga9SM/36QlDYOniSoA/
11LdZ2JRNvpDHhgvnmBblQ3MidsgPQBMu6/qDsxK+iWD7rbUbSAZSFjvBey3BSzdckPFRJKmjfXa
MKII9SCfu5HbOJflUwGbYGNL61Ra0tmQ4HwveJ+LEKw/Wkn7KXLqcUfaHsG1xnBisVV+iCElLZ04
HFe15qs7AVVqlQ4B67lKWqyv0ZhQ86lDVViK+CDW5YPStJskHNM1YG4Y6FQAGz1M1YH+h7WvlooX
CN0fRlXb14ablAFXTRFVcgVHvYxXXlaJlZNM/bPvFAgBAmiB9hZ3cv6ABOcB1byNnEo2wOkyk9Yp
9E+wjD7UgkCwZEjXsB9GBozRqmxH+OGkIhqrmnAmZHuEihxc/NYL2yFIRgtv84IRHXXSQ6HhEm46
y0KvDVwtH+uXPDfxbVPsr1OyfVxU64ty3sFms5wLJat/a7ToDuB8VAtUjC9YZEhMqzJKd0WbOJgQ
/B0qKl6Fv6CX8pH1G/pqMKV7I3WH/IuZwjImzpOj2afOrPq9r+ovWl9fSTs5fPfQuf06C/4PQofb
IsK0/r//86ornjGYJjtpBtVMnQESzP//ewRybMsOL0CBgJzhm+iqdi7JT5FVUfwZ9lff7N+GwvNQ
+r4Hv/w2jweasHBtkZb+qgdHItXl9ujku4BbfYXv92CmDFZtwYH+6/fFtOH1byIoAfU081oGEq9j
pHu28iL2ywIPQ/Ls+ZyG83EcG/24FGRIFnv+Tf9a6/ztu3vFVJjfnRAuD3AIDSjMnVefZSByLwS+
mO9GmP4IhdV9geRvqRHB0GsAi+b3S2TqVd1wuv367QpwEj+/X6JQdZK6mPNf4KDffY8k/fYTZqh8
12RobOIic28xCDBVb/QrasBkp3vDS98MapP0Sh1i1EOr2sN/Uofjy+wlD/Lpqgvg4kzC2nkecNi4
g37g9lc9SX0Y+c2ZmMi1WsRHggg2maXOQxY8wAfE/T7IU8dsYDkUhbe1LMxYAVJ49uIcD79+p39x
CQmceKbFToMU7ddjHBNFV1aYMt8hCd7IQr/Vvek2m1D0/eb3/NUnCnB4Lq0QejDU/fHO8HqDwYk7
X6seeL8G+s9oRHINZI1WgI5lhaT82LKkvUvVeMt4O7sLA56hcgq+VIpzeS5VYqI50BQMVwHKYAKP
u3vNs0+iVtvQ5bi3CJhlLjEnzw4mVb1ljltoCOV6iMaIJJ+6OefJ8DDUPPY7M5KHNnIJSkWvfQU/
64sfoXXP4cstZmnIFgMwjo7pwQ26zdQSgTKwlglHaxeG+BAAKM3d73CVONAozG66dcaKyBOTv9tz
tQ/1HN3qGNRYv/4g/+KEEfA1PVbnrmMyefvxc5zYuFYSC9JuglMzlxMDJ5tVmoQ492L3699Fhf3T
XWCxdePbchzvJ25zbeI6ZPOc76CTnYlMOuDK/M2B+Qqzi7GUtwKnXoLYxZZKyPqP7ycKKzQmup7v
CjbymyZCOyX96WU+6SOsLYjH/UNiyh2C7xMKp3Dt5OlBG/xHsBgfXZvMN7An2GHSWOxUzEM89Did
yjE7GkbwZbJ7sYZ8kexSwd6coXiP8mVqrtPIRn9WvnMJEVkgyg32KN6gaKFEWBgGHpjKq8qNWbNo
E15lbruhbBe6GX2x4DsvwNUdUZwcEothhWvHFKiIZgfLKGGyMJSjeTwXOdoClue/ARPPduDXXwrf
hQdHnHMYEo754weWm2U7FGOW74yURkHhGV9GLVExKB15zyGfAOKkeJWO7on9VcmKsNYZN2U3DEce
XMZSa83OGaX5KBxaG+95F+pPfVyKlauzrUqUfZqjoJZIFBGCmPHKqjmJygLhhxOPD2DzXpBwLiIn
ejsIqkPQv9Gy1oZtEuoPI4UYgVxhuRVpv/XK/hwAjFjENdenLGcrpK1wXGqktxEr722R4D14Za2O
v75w/+Im4Zkx/0OGA/3eq8+oD/AZtL3Kd72bryhxENf1vBypd2R7Br/5RgzjR7b75Rp2eQpzrGFv
dn+6JyspRmHKLt/VZpODuySRF0TZwedJ5Rl8PyhgGCPDJMFuwzHFIvIpCtIjWXjToit8G82PVy6j
TFVMXNlzRSmi7Xx0PzaJQQq6ewOLt1mGiH4Q86IJEWXzgnf4PKQj4bjzw5jLLBDJM6ZEqlTMfvGk
H6suZ2lamEvK1bVqY3fT8pVe2kvmpgJdEX+QUJ0Dwx1+AnMETLOuXaSI6faDC31hboLgBRervk0K
PJD9fdTSSLr4QJdTRatnTf19jQpxMc5raKHuzQS7nxYdxKxnMpjnwb4bV/O/aBn/xVfzBVl2amPI
ulnPt1EzWOja+3ubQc4iJYuZ+6kEzFhRLel+fBwq0ClOyZ+uNeupQk66ZAlfXXvW8FK37arv+IBZ
Yh4jdt0wECjFZSqf4lCde3AaS4G6WOXMqFV8mLJqXlFwA7dteqAp3mY+T5YoUFyY3B02WiMyaD+E
TZ8fEsM6qUatBHbG5dwYoSKJ0LrVMMmp7NNWPpk1kqzfXLl/cXtT61gW2e3Y48Wci/p9BZmOIq5Y
FWW7xhlfyBE8NzrPPUWbhTOJWR/116XVLliOb1qPSu9yz+chyep90y+qmB+rMhyQbR6vPcLNXFUL
Z5W2QbWEEZcjQu3GHcpbjQYtIeMxwBFZkUH5AqLbO5a1RxZ5wHMRayS0T2riJbvOk6lxxsTt+KAE
5ZZe4xOy9ahbDgHi9dSlsg5oDHkehrjUloQ0ziPS7r5VnKC12Z5r4tLQBKVH1XVnaZHlUECJWkd1
IlZVP12B6IYXnKFAw6zEHHx8sZup3NRle3boDhBL2NCG6Z/StrsXoELmar5Fdv/1+foveeI35AlT
XvQufz9huwmj4ofJ2tcf+GOy5upvCEHx6A50x7oMxP6U7rgzn43AWwsVuu3N4bv/P1tjKckOcQ7s
xQJkM0f7Ezwh3Desz3TSctk98uMUjP9gvma8vq0cHgWuadGS0U3Q+r0qM6BZBmxtLGuvBoKpVmY8
JecwLf2DJaVaitFqHlljTptyRmMZ/eAfcI5AEmcg/s7K3fK9tOPmURd584ii1Fz/+q5/3V7x6kyd
t88LxBFIIfTjTe91bu0bvSf3sZLFsxXK4Rb0fn6dWwMw1ypKR56lulo2ZYEP5te/W5g/leZza2dI
NFVkINtyTk3+/sjxQzMt7S7CRBj4TxmEZMZ9XeQdE68u8IuUlnNt6i5BaGIkE22QXvTOiOvowzDl
0yfnEp5WQvU9BGnQrBO7S7ftJWatrgr7jsAAwteGOYfNnxPZjFKUG3ajEnUt9UA8ZBg6pWqym5Bc
3JKSeV4WuRVp3r3hOCtGOGg53C7UKgRBNr7a2DbfBy5+4KJB4zw1LiuSBrFVjdDmHOYNNvBLvJzW
zlFzQeV54RJRSrwUkdQftbrW1hhF7jvOc0ahU8VOwbHL/FSzTFxryFMJQJ6z7UYt85GZTIIVJttK
nJ5ghBYBbSC0sxxf7xySl1/y8jR8Y9dWH/sruyZOj40yyXqRnhJpqV8S9/gC7J0rknHTh0xZBo+J
igbGC7uJbVZndlbxHWB89hmcnPr7tADLWbDOqFduOADX60QdbZQYXCyw3EpncuqCYeFfkgInGbb3
BgvRdd46fbcnhIU0thwr8HmIOhJGcU3QLUU0gJvMSHzkMMh2MIhRHRpYmoJJXOVDzSYqCKIZ8YXG
lYptDjksY03uAKKZ2iKVrDZ7y3qiCHTXoWXnt0leD5smYEsOgixEqXIJUoRBzVA1jsk1aHvrdkxN
jHSX7MXQpF3Wow2zLEWShOHtbaw558kkXhZaGgmO05zl6FqtA/y8LXfTnPTopSWZj1FdsL4z2wDx
a4ykaFkpORATOSdGunN2pK+5w4Edrv+AqLfbuX3Yl4vUscLPstcVARhz/mSUO9lnEr/wNJkT3Ro2
BZzPnhGQ1orREOy07dR2vOLeexsGWixOJJR0MOp4Mtn9W4Iso6FckFGERADSRhUs48HPwT2UbYJ1
KvQjF/V7vDV1EuMSttrGguEp++JFmZdKP6Igq6NnFYFN2Xm5kuYN+3D/MIFK2Ke6iEHd4HXwrkfL
LJ4nrPgdMakdy3YHO2L7QtZUjDHXY425pGnlud12da6tWcWORzUaYICpFloEy4ospbdI1cZxh5IM
V5YGrM6nzqzJGcCUHpQfMCbiE0u03MoxAVmYHII+0XdTFYQ8Ctr8ug57ECiVLornpnBg79YjoeEa
qb77MWmSM/ir+TBkxY3SOMpvEAqyjegA5i8107twh3lvY+hbSKQmo19XmL0xTSnZPLaRHUsck4pX
PwTOBMlwQACFuvs98P3iPYQLD2KlxY5wRUsjEEjoHTiVTh+6j3pcd/oRXK+ln5hFzeEF0MKe6yb1
LPxQ6bS5HOUe7zzE9ocWg+J3hmJrrToNkTk9pI2Y+dhJL6bZFOmbPuByngTG+GyBFNHLg6ugPJQH
iHgeCcvpaASo6AsDT9pTztA+ahYa8dPP3dgCVxnrqbkq6sk+VY3BKyaDu9A2fddiSpNaDf3QNdOb
MQ8VGvgC+PyiMeLhrosC80YWZIwv4JmlN1C4K6CeAUq4FdxnBYHSaU0Macz6rzNU5zFH4tRz7Wal
3OeG4aqTrOoBM4MgOnGVN7XzQVM5rAM+nMRbkis+Z/269ojfIxzdehFC+IdVoBUnprceMR02Aa0+
/Lh9YEILS/qm+NgY7Tsx9PYeYH5sbY3W6+8AJYh0pTGxQtlKBIyEVUq/wvIB/Z3E2r0xCEo+hkIR
10m2SH4dpn1NO9AN9sIJO+vFUjmjYYiX4YZuaB2bpAtj0rKGa5nGxZUfQsDpnKkmF6By0/2AVM1a
u0PN6lxL273HYMVB8OZr9wnPmYm37GHg8ypc4EaVOebSRluCt7gggwKAgJOPW6JKR04/ZZO2wjke
YPAkpHOY4zqbObjz8hz9t3D8XeHI1oR65e8Lx9Pn/j/Hz0P08mP5+PXHvsnddDGjem1LeEJn1fvd
YtaY0b+WsJlwExHnfK/8vvB9hWDgblIKOBfa2R+r2QvfF9G3C5XXYQLA3OkflI/Wq0mY7qF9MSwE
dxaDUo9x+48lUsWWH2d5Hl/jcI3GZ4nDAdSUdFommCFqEW8h+hqzOhGvRZNp+8IMS5x0nsXAs+gj
fWtrzfipFkHHXk3HeQIJHmP7kNvO56pOQb8gYq+naoen72KDT9J+hDnYEJqBRV59dcynTs6RrQOS
cSwCRbB4eTckq7UOWfOdMgSp521djm9FXvstmzLVUkqIntXdYpIaT4EZDkYvHLkapA3X0bB7ZNa8
DgwmKxnCa8ZpM3I4hBdYQCDW2VibawMnJ3Di+EIqbqjxjTWQQpHqj1F1ARrzaJvxxo2e5eSAGxEC
aJIjYOM39capyvHWAi+PGH3s8dJwGGnTh5K89+jr0OffG/C3NyCTwN/dgLvnrGyQo3/+oYUTl5/8
Jo7Q39g8M/4UOfzhvHDMN7RNTAZ0BApfCYB/SiOsN9ytaKy9P6DcDMa+SSPMN9wn/HFuT24cpmP/
5P57dfvJefws2B0w9ORV6ParDkUSzxjMxL9dklvhUkwsWFi9P3z3odz+vLt73SJefgm7O8+yeJ+2
96oJawulleSETLsuMTHjOegVQ0c5yzKR7W/6vZ9WW7yf+TyZQW4Oh9urX1Vk/kBYmph2g4qY1+ID
vMICCKyowB2RBlG7y4xaY+JkSTxhMJF+/U5/+jhpgZlaskOgK/+LpNR0cq2evmNHNPS9mTmPbtSs
fv0rfp7A8iuseRmq872Zr1eTNFljR+BgtbOM/n6wxAMdEswDzvGFPlVcpX8+T/7im8P6zvn79Rud
g4DnCawh6UEtibbZZQwxT2i/29eJoJL24DXNTvaiOpBVwCS+8LSMCb2fIQ6R70DEVhnhNhWmUksU
YLyq1ONYA2EBAbwpILU4JpgXLPxusu96kgwI7VCAyOBUwTTHYkBKvFkZJXSM0FvUsWciyM/ERzPG
Pqqa9ksu5ypzZlo8jA0DXQ3T+ex4zsUprADHiJBZV4fV+2GM/fo6gkuLbwDaMuI8AmLubSsNHqNx
tqyzdbzDS2zdkHiXnO1ZbawkguguaINTpyi5g8zzKe0IZrd0q9qgK572iRscu1hDBphlXyTa5iKS
L/bk3gE4yZYAq7JDqQ8fAoV62JvTsDWLvzNj7rFKyglT/WzbrikZcZz2n+vQQ1QXhzflaGvIOsAs
SpOMccix9mkYRLL0NNs/mGj0HM2AC0HXMAObAJ8r9VnYmnc/5A2ORCOOT5NXBfetTdhV5yZLxMjB
yilmRULvq90Upf461ofwmDfWsgvR79LR9FcWfIlk3dcaTMGgHwNv37pxN2wiHMz3lcN2NXQtYwn5
xbkuaTn1q7w0fANqYl3b7yTuxMcwUYSWFQZ/D0w+876A2X6V1vB+2arTo9dAfvhWLXiYGY535Oog
O/Iq2WS9xyWS4ViEVjou4z7H6jl2JqGtqf4gC6bS9Bdw/MLI7N4DVaxm/vnIvB6D7T1rrWmdR4Wx
8G0YPmFFHMUC+Yq3n7Tav/b9sL4rp7y+zerm2ieL7X01ue297ESym/1ER2MQ9i4jZ31RTXaE0TUf
tnkm3odJbY0IULpgE6Ob2rGV8+50O4i3mijrI6rd4rYj88JsuvFIklNZEV2Z6huKk+o91q4gYBBA
WArdcLStPdldRfM2359CxNhOg1JfFBlYPMeY2+IPcZeEe37scVBobDO/WhHmdleOybvYaHDnKsKS
ZJarqxbX7yIixI1aJejvNL83tiQy67CDy3QHWEjuLfyfVyMsGkqYwCpuspHnBle0absEYQb6HQ31
+NxoBdwFbpprBQPrinLI3IqBmbSNqJOFRkb0SuJXDo1pxW/D6UU4gKdpqI3Nwd/4ZUganOb67yGU
wap0Aw+LvN9fDXGMw26WKdtYhbeNgqqaJRklkESSKv2O2ACSSxbCTnvwOqFxjSHe3fix7T0UBW7i
LInyle2EgBHFo2dMyKraVj8jjNZ3phIfHL5XzU2Dt8ksLDYcPmkRTYcWSO1SwciZSzCkTr2Cre4a
NPBTfNSaqryLK3zGeTV9igKXDiYkS3Xh+oHa+1rQQdDU74YRTudQBHBYYdQWrNW2U8Jfyyyqelcb
mgN3s+lB9rGcYLFdiOdGpczHwtJeN8OmKgNxb5HdNUsmasjzjmpuO60Uz5zb7j7KerFlTJUuiQPF
LRR2fEOWLKeTnyb0nwITwbvCcNNrDqRpbwweVHjTel8XjK+wZWqL3vULAoh8c9Xo4TWzuW3IA2BB
yATbriBgFJBmRn5qMnefKvNdkoX4NnwjXwZujWXQ1aAuaP7KB2x1DPzkM+zumAVTQ264KZ87XZYf
406om1I2MKGslHuPI8G+icZ4uPZsoCh2ZpJGRH4leW5T/4TiEBZLBBN/AZ5/ZK9rcwOB/R3iLx6R
RY9GX+n3vjPJOzHF9kqkDCGNNMNbD4VPQIoM27Wdc30Zgz18IuwApRU7Ej7mfJnQiD9YIdSt0Ytg
8VG/Y1VDC72MJadHSordFnSpvE4FXkQ0ApO6yRpX2xlUNsuqcl4YUgftYg4YWlVk9+3d2HXu02Yw
trkVARQycXs7aozAlkrqb2i9OzjAxVUxdNbOai3rxo6MZBdqQfDBnR1k0biFWMTHr8LhHYPkbGVi
HdrwIaX3wg2MJSLWEmxim5gI2u213WfZYwtT6cOAteRk1/b02ORiVSQRDNK4rOtTZ5TtJslirrzR
ibGjpvUitbnIeHh+gXMCO7OqiZkK/GbP87Hfq1hwZlTMLOyr1shGMyVVqum+1hX/Fvm/L/IFBeuf
VdFPCTqnz+r50/Or6n7+kW8d9pwIQIfMPpza9usW5pu3elb9fKd21h0oKzZLRoO9C6Xrt5baokW3
wN7A96cdoBH+JyW98XrtQONAzw51nMoeMbaDOfuHmi1s5aDyuhRHZ45IGXtp7UdhaDVbZdACY8iy
lqdNccCMXRnM3iropNAs1r3tcoOZTUWYjd6ZT4yeE1bIKaEl6EGFXJplhSOyq5GlCiVJdpkzXto5
7SW8BL+QEEAITDnnweDlIhoGqoZx7gBevs/n5JipJqJkOYdtdkw2a0QRgIL7TZSROOPUMUT/eo6h
ceZEGtvjJYJ2ieGPBCAyYugSguC1cXTsTTi4fbCjE5iANiaxzimWNiPTxCT5VDladRMF5Los+j4b
bny/4IEKi5f3juGAHXWMi9fZF2Mtp81kIEDZYqbl/4oGuc+hcwOSWUOrGvcBM1z0FNk4aAeXF4ia
yYeCTaYwmbR3plsWdx6ulvMUJ+qmmjM9YuQRqz7M3AB5CJE/cV87u8xLyU+IZTEFu2hoSXV0uyRf
abIe2vIoEvMdVPTWmcASfY0F8A3r/9g7j+W4kS0Nv8q8ACJgMmG25VhFL7rb4gZBSmp4kwmPp58v
SfUdiT3DjrufXjRDZJFwmQfH/CYbGKGTAQZnIRTaBJUL0N+AL/NK1/YWKaf5Glqw8R7ooeeecK5r
GCO3iUrRkAJFWdfFPnvn/XUtKuXe3YhP7kbTZECFUSKuMwMBHkUU76sSsvWmxRqwOrRhG2Itzvzc
p6tnpXl8EzuLBUOocTr8Tbrec7mZcF77y862Rvj3yvaD5mh3E64prk7LGBnbbjQLh7JynXO5HqwZ
6OYG/ZwJEG3fD0NrXztLlfeowmmMgyagGcXkTp3zR8LQzF2/Qlxeav29n1RfVUDc17WMv7zt4v8P
eP8Y8IhAnwa8Rv+vkhIMUM0v/gx7kQ9XlsEm0crDpt418eyvsGckJYQP2wIY3YfGBi1Hm4EsP2ag
DQqUhsNfjQ3UJuCy0nS03dCjr+H8J1FQBL+3AkwRLjwgri5sQ4CRb63UXytXXtNth2ehe7naklHc
WYYtVU9l59qbCq0lqxfIR1fsV6TNZQ5AGqzPV8RPfeqezDl2Y2tdsofh9imrwnpcNWS5a3fVJGA6
tTech2oKdig2+xfNUGOhUHeUxnVCap2FzqZFJvgeINz8mAPQgMvRkNE7rWqQgMzV1u+IV/w95+Aq
lTEoGmPU/RVNf857BsqPwn+WYn4O8RLHQjDZKv6CNt4NDMsdTSN7I1AUOqqu9cC8UvkFpX/uoP0T
DyBT0kR9H2gQ7IYcNRxgfPlWe/VyFUM12089cWS0aSP6jMDLztqjlAH2317XM9koeJ+Je2amV/9i
0JPvu7bIUGgT+3LWN7pYxN5Kiv4F6Il3KDEuR18CO1Ov8jl+5VA4gKvf9XUYIbg3ZHdBkjZAT5z1
2BYovcKOiDdTC0MNDsiNXiKbyrZYkUFHvW6Agb1hhO3BrJfeLskwYp8QM8ALuuzOiyy4Sp2IZo5X
3SGMj+JyHJxF1XBsham0SteYFzR6KzzjpRXbZxY6ZlsUiJ9kPy7bsTcXgQXFrh/wDSiXIdlqafkk
lsNr1dFGmGfqeNilF4AVwF+7875Zg4OVle1BrqreDQWqsnjABMw3/WMUR+c9Zdc2LFxK8zW2nhYv
Q0zaHuS+a5Dt9IZ5PrgiiajnoIe6TZo/BHm7njomTLsgmNSB3FQe3M5adt1si10dgZSVYXIGq09s
oHKjWerkz+3cigtlhaeljqutKz21Gzo9QQRGx9xDgA9MpdqVyCcUuXpAuvUpnNdLXCOCTTL64mDV
mb137BWpdtTdVpk/56oXZ4b3up2owJGnztFidaMfCP7nO7Qt5I41YVJnJM9ZEqFOvkRNThGUgL51
eZlucSPdjiHcVYSbEQ/t5Um5ufO8iNUhk+8ukA99XRcxw2cI232OyvBR1iDJ8CigLC1ZCxk+k7sg
acUxhXqzFxgeowXO9wpH/2F1yB8XwczkH7DWFla1OqNUEvsGptfB5z14iL38EfxjclXbaXXwwtcE
VMk5U0+kAlvfeiiRGjOeHKnYoY6c3eFuEG5rmJJoU6TLWZtF+sGuZwzEgqi4W+l/7bpuvep6XR5C
vBH2bpz6h7Wg14R6TbCvZyfZ9K5l38JGXsmZimrvdOAABuz7dmnvUUKiyX1yXB1vqTnHo+smp16O
7kVn2SD1mF08DqT5hyFETNUVOeJXSTTt5ARazJbAuzqZ249LLOxNbzk+O1cxnE9bPIiGFVXXtajv
C8tbboH62edO301yE/k+ONHJKtK934bTbu4rMKYl739v6YoDp4qmHK0yPmiBOkNKuin8a/hOrxkl
irEuKk+jQmhjCEdrF6zcz3btJC6vJYwTz/5zjtNwh62RPG9HRO9zv7+3w+w01KN/HsK8Bp4g7/wY
z9CJkfYeoxb4JFPp7wRAAlpA0behL+8y3KxjZ4BAV4P3zTPnDJGVHxVuTge8DS9QAr3MJj6PcuvZ
5KNCX4u6PgSJpbe0ctrdElM04twebhyRvagmAVURrvcdzYkjbs7JpgQvTsE89FsA3gv+4o270zWN
JBuBv6vFDQ54Vr1ECnxGmGHuNFadvI9dFMIh3O0HaOxQGJEZFurHiMQ6qpFLfC11TglfOs45c+Ti
AJt73BcL+oEoy5KuRVV4TD37pindZ9/vLnOG2adOzk/h1AVQ+nGXBHfonwY7qx+iaPxXSb67a9vg
h59iFzfGNPampHxwneEiEL2+bkP3HNsVUh6I2VclqLza1ngrxPUu9tJwCzDlT82Qnq4hHAe5DtCr
xZDtYrnkezX15eXCePhMzPhdS9QIjiW91c5Ln6MljB6gCR6bsnYu4OgOh9Fd1KEPSyjEIUes1/WB
hDC77Qr/Mnd4Cc1WjD3PRAVfOEl50LCL4P/L+5Y+ww7adnaxqO6UaIWvzOhBdOoHlGzR6t1RYvhf
y2L+Y4oHlD+X4HuDwcoG3gGGBW4P5LOeLSRVY0QUqzG66TGQgIKIY4QQ5sSnqxahmm0vIXNU8V2T
r7Cc6NbNKoP9RrPz5KTWv4aozdFWmb97WUs3pRyGUziumliDAeMSxz4SxHN2Di6CPrJFlJtCiy6o
DitQ7a53BgxeHpJg8g7gtJDNF61zlgT5v1DTkLQTw4el7y4wa0AS20r+9Kw2OMfNOT5YQQkmp/Wd
g8QPZe+Iyj4PW1R8AY7UUKma+KDRlNxN4bJ69Svi83X/KDI0cJkHhpaKkEearAzBg5mRfDM99Sjn
BmxFmpk4LyhWXxXeQDqMQNoE6G+YTUZjXXbeUblYFeCj2/pu/OgNE3oaCLkvGqA9TJ6G6A2Ifn1T
FKqNupAnKuafX5t33SHtvakQ5e+aREgSZ0aiqG7fFIv+P73+hVD9jZyu18vdD1yQPqjNfJpcP+Lt
9OP7f933L/2P7remgnEU+5lb+z7oTcZyvwI733NrVGuAg7q0GiJjHvYm5PazwQDPGrpa8CZpw4jo
33m1E5JXQ0MCp+nSdQjc4D/Jqz8QuMwRoarR+iOxBl36Znb2a1pdAlCsnamQP0CE9ZgIuq0AGYRe
6ZitT1IObfECMgfrqxrG8EIm6MI3ppvfxPZrUmsB8p2QjZ50lMpl2CEvWasjgbTsrkpZtdayaYpZ
tq8Slw4A8pbvQ0DZJkEgnB8B/IzhDjWToHxBxKeNv3kV3gLXiZ8p8uAKP2tORQAQAPTo2Nho7JIS
GwIkzCdZVZcOTCJOOUF+ebmApFrnf1odiKJy+0u99L+MzX4fmqEuhFOcIFPD+42OkGvzZH+9RwHU
hCH10/BHjCJFro74m5XiiFgDOKLjCvsZPfkVP+Psz9KOMzc+fH74N1Tr/wztOD6QDRzqBcbpPClO
5vfjr7kXkuX42ffcKTzUedDokNAXwcpacNb1PCVwg5GYTgScXmGtbX07QbWAiYUulj955yjS1ASr
plGedq4jGSp+9vlJ/j7HFIgoeR7U/4iGg0Cj6CMtH5456ZD2rO++pUfb3SVMdwJ1KEPRe6jT6t73
nwsc2vrT58f98GzMcRGkZOyOvhLKhh+P2yJRAvXaw9xtYc35m5ExSvdHKmK3TnBFyIbspo7THhpz
ijI47JrPD/+hKuXwcB4BzVCzMYT5O/dSjpnFPM77zkskwORKTrYvX9hI6IA0CG2X15kFpJKukFqG
+wJJdwRPwR+U3JTPz4SI8MtklwcAPBwRR/Cxkl7h30blaHLAv4aQ/A2vqlridq/aKoaxjgRNtODq
rkFj7z4/5N8vnnaADxgJipVNmv4B7JMGKUbPi62/C39ilx8Wx1+d4iD1NHSCdlUs/GdtgGYKOhMt
zufGhmQdGUF99Kn+YSH8Dg0XjOhRhYDeK4FTOizDD5t0wFBE22qdX2cNwR088VDYnIXNhAP7iJlX
pXXfuoUyqxFSv/mStcnwD2fh/I4RN4+BZgh7lXDhEdQ/0g6TCBe+qO2tV6YqQWUd0R8w27KamxSj
4WHKBVrqWUWHst2Abva4NzKz0wGNIx/+fG05ur6PqpS+4E7JRruUOVndvX7+5P52mkhzom0GKAXL
FQ8Ntg93K1Ru1y+d37zWJeK1kG6JXvDcxsXuF3nhxZK436G0UbxUuayJqLqttCOPocXYnJQkJdqa
yL+k/FadreV4IeaiZXr+Dyf6cY055lmiYxpA9qGp/hHRMntT3eKO6712setbKAH19D+HW7ViO4jV
kqKbA9WZrJOfUVNWzQLtal2se5oS8amLdJlTERjTqwvo/jCi0Di0fVBfg7St8s7He3GlBPeimZDo
omzo1Oc4kRnn9IKJLzyof7ggg7D4JZhzKU4YoapiO+jCSZbJ78GcNVGrEU2f50A2MpfbFrQGiyCO
BxSqtw68VUJ7vLxHz3IQ/AxzX8IJE/uQH82gfHH7GCbvnze0+BjFXRpsEKoi6HnI3/1tWRQIYVdx
2rTPrWb9qr2HH7e4cp3UWy48JuXcjigey/WpSmc694Bl9QR2mIA/+XfIRsbWEStfGGIarUn/Gpkv
kyDMuMTBYSwGaR5P03mGjbWMgRzvWp0X69Na+gUtH7sszUsr4+7zgBpo7XzTW2CaPIWIcfLsPDSq
+NKtdoIGd0sG3R38YDDPrpiTjARDvR0+ChMLgmrYvHWqEa22OfMMZ2Iea9/KqniZOx8I3yEatTPe
C69Z+0uti5jZXVlpQHpWElfzEeWmKflaI7IknhjSOiyyIATe+Cd4+oYU5fO18TGEc/cDQ6RHvBf4
pvdRFAFXIBQ2QCE8w0LtMIKY6VJQm040arCzGNREPPv8iB+DJhB+AejzbdBlyEUfFiOMV0xnKm/6
6q2DWYwTbmgEHrdDL00d/JG+2HOce7jobCZ36LvkCimHgHX6+WmYdPa3TUFn922y5dJ4gXT00Qh7
9cZBwVCvnipRV/0byUFaPxqVKqJRiraes9eob2S3I4UREadNZZOg+NO7Y4MURsAggk5Ooi7KOPSh
22q03jaMMPzxrg8tO9squc7NBYsIk5ncFnHWAmUA5cdmpzc53jVjSnZxivOiNzt/FNK7cXnftwuO
m9qbx7PPr9i003+9YjSYQ5t0g6vmalF3/vDuLJASrCdAQI8jjlUksVLDIr9wx9WsW0GSRRcNehXL
dkY3ki9J/5bZWn5rhi+oi01ufB/PvlnSrsrWSh8pmz0TIhW8YzT6yrHtMryZloJdB6fI5NTOElbs
TmgSbKPPL8n9ENkgc2KWTGniAzPDEOkjIxNt3mpt8tqFK5567K0e7wlOoLe8wWzdt32MbMbCucUp
zYh+S6w0IUWDxyheQPOQxoO3Md9qMGEqXsooDxAmmkpzH9QyNVCu1cynstQzl7gkld8dMKfSHqMu
PXrdduF9weX+w6V9yDK5NAjSDEXYKkwXDEj6twqgnwvkoIZmefSS0USqXiuW1lquWfOtt8PCtKp7
JJaeMBY378fKahweyOxXJdpNK0YRfQLZwhqmR7JUze2YAmAA9bk3rkSTOrMilpiYoPAQ3QbC5jFz
24mw1pMLcEC6DTb/osZyuBVVIrgVPWqWVr+V+LCyJQwFnX+93x8TCguG4P8ek9++v6J+lWz5sEdD
0gXyGiOlQNlp/y3VdSZc9hZfWfheBA3R4T29ddNwxhaIyjJN6n8KCx9eR+aQcMWZLPFaQl7hY+Fl
03oRfjsHD93gsEL6pe9ZULz7uT8ib0Uj9xAWm7nbQLtYuOHlGNekLAQ97tKk57K/DfwOjvkh7rGh
vKMKccc7XTZ8aq4sNj5WoLyofj62RE01t3LGqZq9wi4yjyMpZvMgLHqcfImWPBrv7KZqOBOJCOr6
hDeGqVM/v9si8j5ECAGSXYIbN5pqZEEfKxuy1s6CI7Y8pOniYy6KdgFc4niC7H2NL5DQy16l2mcu
AecjguGntcrUuV0OHgwulAzRX9dJhSkNHmCBt1VTMyffbFB5R9p4Ags/6Fnld5GXq76rjL/My7Q6
5XQjRiRq112YM71ot4r8sUMGYULl8VorDGlwr63syrn0bO1Eu7rWdBTzuR+QFUJ4Rq05ap4jJEEs
RYqRzUAPb1pK2o8yF/khojkq7v2yXwQ4wNmBQnnWRlPqxORvcdJjo4x6bLkN1nJaV8palmJ7mosF
bxXGY7l/GKMg8Xaysub1YfIbN3saRImRkid619ku1KcYckKTZwQUwdMDbwBe9Bi4Xr9TjQ2FOkYa
0T5zJid1DwikhKm9b4umEo+LHHEkfIwae0YvpJ+xjmVuUVt3vDECfBGRbdKPazAmWO22TeOk3Zdo
XsvijMZvPh9WnD9wNo6KxnNT3LDerKidKg/r7ynEq3HesVQW9SMa8I5i6l8yIc+PfVwrGTKMsiWM
x7iyaOcjvmcVyMf7rduV6Y80xFycuzxD2sWGcvWakSWNLXvXpihg2b2PnmMtaESfBhz10tIQYguV
7BGu7qfxckLlEZNsPN2mQd7FteupE7wyvMwOrBUsFhEQXm1e62UX4lCEuYzwVb9LY424z2lKOsCb
KM9VvG22RTQJAuzYwvf7o7EG6EQnFsdkxZiekLY410NL1oVK5OKhZHODaW3Al/79mxYmcfzMjqjq
NXoPnVCv66AiF20gX7eJe3RmywqC7YI1xxDQWM4ddNklMlG8F21pofN7mXjYYXsvc7yg3rzNZRrJ
5GaZ2qkNbpEHy6cSHyfPcttTMSBXO974uSczzHGjyPQkAo1OUvEUAHe0ViwKyo47hdEvIfuKqA1W
5MLyYh2Ul07GGLO8zfMpD+P9hO5fl+yxPPI4d0KWOSXQGiXcDztJl0zt7BZHpnBX9zYYzD9w56o5
XoU9XfQ4JCEWaZo6mDvrhtCI/XHr+Kn5I5w/KctGIaFKkS7SjquHO+vQDT7k6WTumFf2tO6h8uIk
hl15YEK+GHsYLtto6hsWwFqTb6DyqkHkbgDom0tNe7ly+1QOwijgXdLFHK1MHWph5qLm8TitSF35
LwcJfj5Yo7ZKL8nCr41HYdVFmIofOAhEVBw6y8i0kHJ3FiZyWZjKweIJikENT9jWYCvN/bLStTlL
h1U481WYB+aUM550u977rCyO4PEj9Rpbs1lgvrbMk5eLxffQ7jC3ZhwhK2W8YpnHcw4jyGiu8ef1
aO156pWGW8r3JIgi/76QIsbTWUwRDaBNG6QO9+Ln6onXLuJPBrllLi7G0ZcvamDV6O3PHDeSqzT/
AixUXHl2pq37n7caUKD5+F83+f1z1OjILAZuW3ECTm2l4yuCC22mz7Iaf7/5SrnrzG8lrpdk9j0F
eNKAxHx/UM069iw1Ku9BJ/ASoyWWuL2lyP3fMPfGTfZ+dKuSj7iIL3NWNBhi9FYLmEw87qSSLt8s
g8RWr9H7HWyQsuQKf15T6mbUaGjQ1Kj/HRc4zfya/f5o35eHHxcIGe99BCP5IoPSXPzsLymLBUta
c5hUpD7fXBplB+njymBj6M+5Uo/LAhBlFtI6LANnyUWav4LJV8fvASvxWF1dz1D/rxtqrRNe0Rga
e40I9pYN9ik/ra4MAGklpqNl76cMZ7XxMsoT06DpoCUwyAxc9er4Sc3y6SQZKxevR5Ldm45etvmD
7mi+iDEJ+VLWttkO1SrN+deDn6TT41BCf8wQZWYMep8qz0m8I2qLgdNfeO9rJcu7qA/Oft5yRP41
pzNnHjo4OIHODQfP26zgPT86gMvtRzK3nEF/C8UYYSu7S2IOLvO0oWTqgfX2p5KGAZ0lHlM6nMDt
m+088H7le8Uy+EjLFCSL83LuYV06N0dAz3ZVbctIlJBE4y6hzsfBYODzaa86vpA0yvK6UgP/X6qJ
Jpq0J4eOFlTZsLzG/JpBIqlOztGdNGnGJx8XEKqAeIFKAHgtIpTnh9mDfV4aI8ISP8my4hVb7Wer
xq/vBJlQr/NX259z4k1SNnhFH3+2k/O+TDEqRi2ZevfbIjrhecc2T7kdZ97bnsHTAsrfpgMdH69P
DDWbqX9UHrRy/9i/X/ocJZg1oMYzrwVXhGYcdg7+ilw6iuxamNvnzK1ZNfSrzBJ/75+GHbxjoAiQ
YbjeHk89vmgWOJ/HJULyr6xc6StHSJ/CLKRlsfjVlYczF5/wF8fUsKMcOtbVe5NldbCDjA94m+nY
PSWxWvkb63uHMKYsp1+npCjol8ZOQekLVLBo6m1f0piQF3iymf3UC/w90DUrwp5Q6fnxwjuvg8jC
babWMzdvyMBnVnsXCge9ePxfEn4dVjhX+RWJgjm2zifkppDthIBt2oNw+gk/QRF7fv9F0MZa4v0c
59aSHvyplWWH+SkAAkwcaQL5zyJBZxf+MO9qHv5qiZWr8pEs54ZWMjbLTbvaYfG938m8B/Z5Dcsg
88bzaZVVHHwp1mGy7jXJNF2FtVWR/0y8ZX1ZE7KSCwKXtrmGGG0jgj/lpelSlRn5Kpk1WnhT++xH
S6qcV8Q//fLa92EwxgfjW95bf0LhgPG/543mwYXvSvrfCBaVTqCf6EhORf9gI4ufAKuUi5fOd1NA
bqO+R2MGCx9qe0hrAqHzYcQAxXLXrngCUuKKZjPwdpgp9h2nIacMAhkNDk6nsHQidzvyTSsYEbFi
MjVjb/t2Je/PUrU5rVmsqT30KoBImXBTlqOJf9GSmGhC9m82b9aBYq/Qxzbde4TIzfekgwsgMTFZ
zAdjb5B8gsrdzDbg5LRs5YRsMb5e+8UBHcNGNbsyqsxPfi5ZckoOCRfQ/Oi9H27CqQVqaV5QHkKv
T9vh7YBJCtT1ya7pnosFFwT3hHGg2eWJtZp2YMeciC+CtKw/qdVmfQub+cM1fUtz5kXGpPH554GY
OvNKQ2qKh/1esdU4FQWgZpEPF1+K94BVvDcaVeiYnrlVKtOE7Jh6C9T4k0o1qNEqf7DuMUBvueZ+
Yoo3nmduYtI4ZFg4RjCW5rSGtw1nNQXvEaSYBrPJW9eMGXf1NJs1GcQrHhMbmWLVW+3TvGQ3Ht5v
CH1gE/SK0DcpFihYK79IXa9kLP95efWhoKeXQ3xgBb8xpZ2/tZXTnu49/WoXu9jG56xhoczsBlAx
5bUCyctJoPZsdhd+2ObcPz+8aa//0gQ2h4e8jWwmHEoEJT+23/UwN2geB7Sq3kNjTg+Ys6AOYCd9
fqgPjSZ2E8xJ8JlQspHxojnze+tiCgsMoEgl/1ojdoFY5lZhOC9ugoiZFRHZT81DHbKcJ9wILXhk
P4Pj5+fyewtBAoinKwSTMvQZh7PO3d/PJR49l/ZtntwD9iSMZdIxSSpyBIG3x+X3n+/z3w/oRhGN
A8Cr+L3I6EN/s0i1DVvFju8UDHL/GZPvqD8FaNyatubbzv78Ah3TtvufB2uukN6tjSaLC9WeQdCH
A85lLpK6L/27nxFjgpfOIlp8lJPkYRZdOB7yNl71l2HyFsDoAz7EzwJlTgsS+yp4H/3DGf2+0jkj
SqkQTSeAuAhzMKr7/Z6DyLSmYPHUHdpjZlNN5HXs8XkoIEUdMvQ7TJ0ghoWdibizeSNCrDMngtQh
3qZIx1DZH2SFQJy9mQkt6GEDT+Tj7I/Yuc4WlJTUdnofu7XvYfbzi/j4GHlwwvbAiGIWBPP6o8It
713VY+oyXqcdcDneeG+JUNvJesCkNBzE5X9+PGnzIM1/SDF/uGcB5ms8YHu4/vnamxOccjY2rB/Z
gHDPkv+otQZs2sHbjs4igZut+rdw4E0xnegxy3ndmNcSSbJ5GkFRsi/qTpkXxucX+Hv8MZRmxk/G
4wihMbhWH/uZ07LOmV4lNA3cRgqD2qoC79lH8Po/DHXmUDw6FFghpVPpBx9DHayHCmSunxzfU5ER
x01iDVrTFV8+v6qfUIxf9h+9Qg4VAZB5G8yDlP59tds2c5kgS7szvaIz3u1dCTSaHNwW7tD82a01
A+0tBBJ6q9EGCx6qxU0vE3hYF7ytgYfjhlG0dH4uXUHvwb6tYqigzXEhN5DNdQzVxJmx0XQZOX3t
FLzXZK9zdIEVvIthdfutjSRVh2CMlrTaLr3ZaTz/Nnqf5xU+xYh3g8SQo7BcS9IxAjIzjLDU6Ink
QDWOFBoB5q+lleOyAgT4LUEJLH4NOfX3tIIMPeRl4b+FsfdSo8A4jpFnWrmEbkpDkwYgDWSR0DZu
SJ2AdjgfIMXy0R7yutIkc9Z7BGwZjrLb7RbwL9o/4HQd1P87VJqznd8GJaa9f7U8FK9NNA3fE5m3
pcpkbeL+rio0L/FAjXSWqC0K3923YcMhq4KqYjy3mVZg1VTOVUc9RT+/zMtHj7QXM2V/6UHEn3Lf
tkwzoBs1fVY8+EwdFk1LBzo6BbRL25UOTMCUYZOnfdgYPztgozbsYzzApHsbofwfTPtEIdSrHuQS
jWvzwLzBTLTIAW3Xv26A2Db+Q9bSbYZYDQ9CRIdUKwdXycoh6fxzofTswnPpz5P7jOrO0uNPUk1x
+6VG5adw93kN+JdKmMCBrhbUC2bp+7rBsjLcTbO7aoxXcZRH+IrUDCoD7i5LPF0WUdd364Zx9JRR
TUehZi6apXZ3JmwkWF99uyqWdBfjroOBYRXUlf6jpvOC/yRKFGbk9jMWKebhiX8ZVsTt/FCjkoZe
yc88i8a3yROXujcvnfelUb5lg3VQFpRsOgIRA7xT2z6SW7pLmoDTcAv81afCGiNESnUT3rd1ZJUI
y6MDBMgzme7lksGcWjIcwDIxesfM9tZTpefxSCejuUMLDNXnSKbXWC2XUADEqB9iFvVRQGBGu024
6Wuu2/KPxM6a3Rw5MGfD0uvPKHZpKbm1vABx+dwUbMd6av1L30hqBSLFvEHZlobDPYt93mTDzZqX
vb3n3d3vwwWHHlasX31L2+EecZv2QgsruahQGQA+SQsaIEpyRPQFDkU0hV+CNlXM9dvsO34McAZS
GN5o4NU7GUcK9LNbHZa4Zgpct1Lwp8OlRhirDg4Tf/IUUo+96rkZzsA9xN9VVJRnxeyAHl2iXB7S
3G7uW0FvHmkKW6F85TXJ4zSv4UsJ/4JSfqgeptDFE9rtbZyYohQcKIzsS0GbDhW4rv7R5UH8heYh
ahcA0KPvDqMe6hmnde5GF+GAQ7ugBOZ0VX/XjYKGA6Fg1y0z9tqdhgsnqwlUcYCMX/hHhjbYcgKB
MHzrAKc7+2Zoe8qcrEqXzYjS3o+wl0G1s2JLn1cRcISdcPr8C9zAgjqpai7ghzkKbnjavNh5117O
gbAvOh/PamKnNDPUZJzOZ9LZKzsoxhPdb+s8KzwYtiHR77szTR4I2hUaN2Vza32dWjX9UJaFj3Hm
rC9dl+MXivka8MF17Vi5SE1Cv3UaPezadSrmc39I4CvYTptdLw7EtIWSajtOXumdI4JStud6Vvrg
toN7Ictq3tDpfZLT8s0eYnwYHLbP2A39jtainW2wXx2DnVwab48kUX3dpkJ/XVrU6XOb8XaCkRG2
HQXsGwiH7cYaPPHCZBoOCMI8Z29kadeu+i+zUxdfuhTQOPYZffJonCv/0Di2uhv8KHGbdTRQ5pzz
Y+KKDWXBxptTqBXwHG8jt4NCXq8jflJVi7NFYldPAPnVpm1HB1qGCE+tq0OQzXZ8DgRZvHShP1/m
9PtHxg5YxNP06TfxYCkq0iG59EOrwXndKaIXbZHU7LC3J1+Readu/ckH5+4q399GeHEee6dJb8Hp
gO2YUv3o4iJ1Ng4wqvN29F+0Fz9O1MmPq6rW8Ey1Aok0VSU/Fm7IWdoHw7AnDVzuex1JrNeEYmIL
c2Rjp8iw+VGBhBt5KKobQRc9RnUfvXqowT/kOm5ex3Vcfwws8N0YNO6VAFhwZvOm2KlZ9ffkl9ZG
TvV4aemueF7tpkYb24nBRNFOvk4XW/Aum4lIsA3g0vey8I8If2OI29X5WYHNySOoKo/zH91zx669
Q+573Vf6cuo2wj7l6CxldF9VsBOwZFf7OSDkUgZX2XUt7P5cD2K6rbtYP+gwFN+8YiQ4uGpBO26p
2Dz0tG4clAYvZh1MJ8gNXkPfBg7//61csbph+hjSOnlXreCFn+DprYOr1bF6MExA4MsoljAlSsfb
9hBLd+G6wO2wQYEd3jQqClrwtx/1Kdp+EAnF9YpjzL+lKRKrarDcWZHjSJNq3ntBER4dZn7bETez
G6i8Hp15bX23Yheo3OUixZpF26WayXV3wUBLO7wspAcXdG83uoBJV0ZtfDlZbXJLl6WEZLLUT2Wv
X/gdpOH6zHlCZ2DY5UOQXyNFAPxStk52HjWt+zxY8TBty3Syr4D6DI+ZO47qDAlViMdR6gQXIm50
eID4VUc4sYTtjjkuNq4j8+5dGK1VYORE8WmsvLi+bizm/ReLpQJUQnx76vWlikYGPQ7Kd9OpFqq6
8WZhfQnqKENxeUbBC+pKq+/yJBuRCihxt7mosqLJdpauJYjIOHasMxQeuvUOAws9pGcm9bB3hppf
NgV3rZkSI10f+uifOgGZyxbjtXi8oluCo6M3OMnDhADYsm3s0r8EVRg7u8l4Cl/0FOL9k8yo/jRx
BHFmiSmGndTAio5j7wfn0p3tOn9AuT+GSbHMyo6Gc5dgZ59CwUTgTBnG7A6hEDncR1D00DR0kzKC
YYsGCEZWlojm+8wDNYOpkSi/NAt60FBtqCq3dqBc+3KK8rneupo+/lVQEk53AOQwyKOzdZ7jmLWF
eF6c99Yyd/lNuVh+hIQrplg2JtL0aarCoLQQsEARvxd52O8WP/dLlwZ717AfcFNW28FZ3GovnKFM
L41bDnaUNW3e7drPCmPsamHwEwz4gNSZkM0+meR0VWS0SXewtuejl2DXsoNKnwa0xHLtnIpEt4wj
BxksG3di+u0jZnqNQ+UcbKs8Ft0GVVJMqxd6dk9Oa+nvkNvynYecm3vWNDHibggYu1hIkcKlVrNl
Ng8UDf5P6t8tlmgCErMhXLJySyTt+UBjWxmifAQhFfr7FIvfjUwU6h37ogqcIN237txIeeVYoz/A
/kQf9JirULwk4/i8rmnymKTtcxK1Ej1FNVX3E9iOfRzG+szm5WETJHzN+CtYL0p46dfaw6xrTDHE
blWLsSakV7vdVJWs7nUNzQpJngXyViaIr2NffeuTeD0ETcnkKpnjKyaMob115m5Su5WXjbiNutTD
x1RrvctGej2sBxbMBjzc9B2hrOJLC5cVYdAgSC67pm7uB9X1yX6YkXM/0TVOgg1e19GpauDqoelT
HgrUNqhCbWcf9WlzUcTSunKLWVy4LUPL/2bvPHr0xtIs/VcGs2eC3gDTsyA/Hz5CCrchIkIKmkt7
yUv36+dhKKtaplrZ2b3pxQCFri5kSp8jL19zznPqpGN5HdAWbUwzHl4q5SkiGU0TXo3HQ3gDtQgm
SWO4RGwKf0S6KEdSSLpRnyIowoT/ud3QwM0pyWesEUSqY+fy4bYzQ+67JZbZl5i9d7vP2a9tJDfl
SCqAwE6lTB7+mStIz8qpL3gL8S1PHbg/a8iaqoiozrPEeGbyNu0Q7QTkVAblzmu8/FrLdYlLzE0f
Qft9LnKUYAmN284z4/ypHs2+xqlU10+WHsuTgjIGNxhmqB9lDEdPcUP+qkh0JtzZNEQ0u9ZVTlty
GkYjexOp5T2LODEehWGN5wOb242DOfhoMTK+Z/huklQZLDBxrVxvL1zoQdStHI7rRWi/2WJthucK
ilLoTGb3Wg8Qssh5yliEMkyu3SP+XUCsnQQ4wK5pIUgOQil2WKvgHAldrLHORdF05isBt4DmzYL3
EJJ7islM8PdGjL+4JtK5cY6lq0xv06cIOSW1lkhOZVP3Dw1dWxqJxrL0Zx68o4QW5I9ET/bC3fQQ
jg9Z65ifV93AzlgGocJs1porx5nyV4UzmscDneeuVjFqqDp2rHNWd/KsmRGVECZASXM+dap5Jaxv
whnJmHEAgFVMb30/c69wU9KnqYYp5hcizviHbOSGbZUP1okhNQisMZsgLqyy0a/QO4Z4h8mqP7Nn
+rdQoxzpN0Xcas5Wa0s0v/oyOPd9VxRPHintkeisblPoWqtfqtEz7tiu+QGqIGq40O2BTe9HiqoT
p181bqc2Jb61nWBxYdKEtHRppaOhEfWxKvFmQtmarSRzGXRCh2bBjsiMS3NbDAQSu6xSShHlgiIN
2xptLAjkuc1MamqripfHqlOVuDJrY+w2dBWx4EgL3HohsM9QCQRzTTfzyr5ycTX7oTDazHopkI1q
VTTAbgYhy8JMTPqFSGu3DiK6baxuJHqlZacijweuM29S9ld+ESrU3Pa8qYY5LsXZ7MempUedogFr
rouB6ZAVTsi8A4UbsGmzxyQRdp1sRm4V1ii4cSBkhsMEn5w0WGq16qhSpZXvXdtNg7NN0T+V1Ra2
hiHuYt1k97JvEEqRqCxnW9Pz61w1gt/B1pBLgWRSih3AgBqfj/+11AJySGXT5dW8CZp0ch4dtkzp
3bdhrdasC4e+CNbRqGnEU3NGjsm6ukcvsO5BuA8X70tix/rk7tFVL9xvrUEO25NqxlRLw8pn0IWJ
VMT5CLtIchz39yploOCf9xSU06WeB/psRyrpVCv2C9stfi0eeURXvVo+lliswuQozNWZpfh4S4h7
zDS7laFrlfGd1ZOkBCUIoWpmnXSlWmLYNlbWU+PQOyTtrml8kgeR6dUbgQrpwkTMReneBJyYUJEo
onx7n/VeOc8NU9iBSWpGNI5UxWhvk2qys2LbjChuAmYHVe2fL5R+/jYmjjhmCzbEQUOyrN0G9tbD
nWjv2fuV942vis8a6hr8uiRM+iGe0mnZojYpv+iVoMpC/Z5Ksa3dDmLYINGpTOFitiwfF1fNHyr7
U0DexzXQvOHAHDg7B0hmRcJ01UVuzHO5bawSsdYQsAhutOIuD6bRO7aUcF5oVc1sE8Eyimq/Yv6i
fvKbkRAefRBfmkWPsfdLKGmhy3NUbXprmW+7TBsnCgSt2FKB0iHGeeM4e+naGMfJu5hetSWe5iY0
krE1bn2RCWczZlX1JoF3SnJJBlqDatFAaekyN9It5YTsDiollOlLomGK1SKob2YVLSJNdvi0hljb
lcrwEedgawaCpgOZ3tqz3h0MSN5PxYDlvIs8wC11xEAxI9Bj9ubusiRijsw93VH9I9IHZBOhbFDZ
RWg62oECyTDRFTHcukzovKEpttThFxMLt4lYQ+FtPeESzpR04BIRXmOuQFsHy4bgkVl1G79yAlZS
Wp/u8S3ww3hTooVA7dtDu8aURoqB2euCYIFrIw5ulKbXfE5SQKDBkBfGj72BBOMH2xxtxVcN8RLD
w7xJzjWO4e6Z5nJMb7ycnF+qLsvMDlQw7knanpO9ckSSJmUNdn5bj1Z8gUwy+ZJIg2/eH5cJuVqs
mIyQXj2FTaaPn/3JUdcg0lM+AjY2tsNeWXOaeiVmBeEEtwbjQ28T5LCvDIYW2WZEG/MwWjY+Qkd0
9qGyQc61o3TuWliO0Osr/dGVHZQsDx1iKosFhX63zCH+p/kST6WZbUzVDZi6igqBfJANwXDEFo46
jQho5KBJTJSRP5KUjjSCbjhqKm82d2yI2LOCKgHjmQyk/zGjwe+QhX3jIS+0kq6lKKjAiViqUeeJ
aYBO1J2kIQUWgcencfJ6VMd9xadEDeA92zKFr1NSgF9hXKbi7UCzErGozXMWElsUIEcRbZZueKDn
KK8Yl1wvJROAcHEboHNiQGC3sfQy2y7txJ9JHOR0yEbKZjNYzfvYpRXYgm6Kxt6ZnzxOi+Fs6qFB
bYp28G87R/aKl3OcloYgYwpUmvWFVcTmmZ/ioEcmFM9lKI04ONO01HydQaiC/Wu6a7R6eYQGzHzB
FaMq9gxeMEcZREso+qNNYI8aZzhvhfT7eKtS6EOcv9IqSDM0Z2fXu6Nzr8VpM10yuRJkwdk1ARRF
UxpPWYDiIQRoIi9rFCb61huhJ0dLYOJqaGPdKbelkaefhDPJMeK5SVVHfb5JLdn66/fmXo0WCHfm
LnV86RN999iislj5zsWT1ZX1o+yhGaZZxewRRSVCqWTgki/kE8ZwMIWim7RIo/K4kAp7T8fc5blK
lHaUOTf1RmbCu+pVX596B5I8Hbk4Zy7gHbRY9++ZGGeANuDLvzYmqd6TrXe3g5zNo+jqNQFq8Me1
WtNLpDMVIx6v6/wDrvzK3SwBeZlhmQVQKB1zKG5xy2YbyXCLNNHOtqPWckBjWIFxVs11ijZwNB5T
0s8fg7iHMtPBAkhYzGxLv4jfkRXrG9ux+88+5f4eHozxWqNAf9T5I2vEAF8ckv9HPDc+AVBatm9g
4IeTr14QKPfXjdLBs/h9rRvcB8t1kGiQFaRhl3ueByQ6Kb8jzsxDnMKfPh9bUz7kDDs2/kSj0pLt
SVRxatT38BrtuzzFfR6BadSODVgVVmEoLYVlvc2K6b/cioZ5kHzlASXKYcMOHBfTIx1tXTa30u5A
gROtlrac8h1hd2iTZIv/GZHANOdly66BhWN9BRFsNSyOJl4Nc2PV+kTKlq5ScryOCLnn/nOcTSOc
/Aq26AHre9nbUWxLvddIcHJscAnc2KhZ2Gmhj8gDI3P1DcI7Y6Fs9PUZcqtwpT4d1TwxxQxdc3J2
Nmnz/rNbVT2HStuIYio4x5yU+F3qPHQKG212ge20rY3GCjkyZTyqqhkvNDcNMnbbQQqaNvVXvdVm
r9uw0ESoB21nnEXKxjJLBGohsmVXETnXYMsaJMmTRW9vBsvvaWEya3KlvK99SK/5hkWsT9+HZSib
8ss8rztVbzqQblDFIeqorn1VYhmMOeRvIbuYva5NSRYuTcrJcIgxKOYBbLZ5/SS2m+hBsU+TafDa
B6Uli0nGR+wTTxuihffc6UzrOxrms3zu4sKNJj3wvWH3F+u5Hw0iLP8wUJPHR43JVtpF+PDjcq7S
6TnyqQne9BwXyZ9bb9MVDusnaRFAeRhGf6jKSC9taQLckAVGJHLWdJ7CvVVN3uf8Y9H1+/f143aZ
twVZysU7G7B/RQX+c+Jm5gATcZLM+yLqZl20wJVZhR+lCAouRK1mXfYXi8ofd/LrK2Lj5ttYvcOs
fFdUwPeGcoaGfq/jl/hafntFABWrAMMiXITVfOeltkIEN+iThuUjy1lWfvsp/hYsbf+1vnwpv3b/
Z/1Tb3WD/yZJ+w/4/7//r091yX9++69cZG+y7ur3/ud/64e/t/u/H/84+VqvRMYf/gdxO1k/36iv
Ev5Cp4pv7+HPf/M/+w//19fvaA4vX0oYs1nXy+yt/4HKYGJ1++7q+Bd0yFf5grPoX/yhf4DSnD+w
a3E/rxZfVufr3/c9KM1hwE6awlpJcKH9gxa5pjYgg0D4gqbmAwn5T06a/nf4DchKuFa+23jDmKQE
N3hieDqECd7Yj9dSYVH9zaSCnFvlEgzpxSIkOnAcYjYJd8CBvcyem/KYDTE+AqX5LVBkMX6iNXeP
HSnQd0XJQQOXxjIvpJG7V6bs3PMJOZ0d9oXWIJSmtAtNS2o7JofqEbZseSl9to8bFkyKlCI/uzQn
n+bAkawCVqoQw5+UaensWJc9smU2Unq70we/vBZCr66xP6jboHJJIMnmRNzLeRxPtgZHMZykWz3q
7RjfKz3V2KcQnw4iwi9vIZTdQ0aDtuUb057JXHLtYuu7ReEjb6fEindWwNsnYH3aaqPVn0QTLBHi
Tka5rjHBo7I9QNaiLT6hdJpePK9sDxlAc6jGCzl5bUtVhCcnfWhLoYgyr/Nmg9/L3AUpAwPPadNb
Z3Lz7aCjOw41UFPnMhnNc2gKuLqyHlg0yA6JYtwyIx2c7ScKKxjexvQqpkl24VpwHqAsZucg4gC7
sGTsnnnGjoBy+A0/FyIvLxm5pABp0+XEU90wGdlYyaYYkJvnyPF9Epa07JrQn/ygFcnVKPJ85wHV
3Cypk0edGwQHHfD4OXFD6hw3eXaZGiXg6L4c57u5b9VOTIGIeleYVzABusNsttUF27Hx3O6q+cCy
2XrJMcSeeHL2jC3NAuCz0MS2MglvQmRr+kdidRQ7jFbftRhVNlVcVDdar1t3mHr6Jyswi/fZ7PRP
5gDLyBVTBdfX0RCgervE0ftHviuyzmjzg2vGMOUjoV0kXfoNEsHeRBJeCSbZiBK2miWnL/heuyuj
b+pzXEYT6fRI8gjumQFHB1oQvFlWznHZSoPinRSyCj5zkYqt7VbpDawxnQEP1QYEoXIJS70edj5p
ISG6lZfBHPyzSg3Z3rac5tKmxGSIqFMRmouK0i5hiGhgzdsOWpCfs0WB+pE0/kEf3OJrXiX5td4E
5GKKZLkSTt6Qf+XE2ptfWzCJ4qRD1dGObkEr4jnqrCK7BNhjmrIiRYvNACHfwFh2HjOj1B8YNU7n
zDL1bYrf6iLzGmcKwZIPN5Ln9VNbMJaAs0ZwZONkyafAFs7Vmi8k/SbZD4NXXWd619+aK5qaLU7P
DHmAaMY1WZEHVKPkYqMM7tXtep6p3VhpY5ixmzxaeR4fzcCQR6BTPOr8FmoIRRmbzNCVcXnPMdJc
z1WxHCrWE8heS2ebaY1+gdeiGvdqaEijQ5C9laxBr5CLJlcytc2N27rWc5EVAbmrmpweuhhp61qc
zneuK6yEpgzC3UKrfnBc0gfUQqWFddIbYyZdrTPsGCPoV3mM2TTCTyPKS034yb1n4NxmbF7HTWS3
bcxJkjXLZinrL4WBQi9UbjldWAtDFX4aB9Y1GTLafcKqh46YlI44KrRkYk5j5HW05FVr7qapBVoK
LnW6AR1rPEjy1OGGM7RsgJgQNKVPF4g5fECmtIkwDM2dZD+IOjkZZxdY06SrTr+L2UDO7ufEK5v+
trdSNRyAy3K3n5YGKuASweUvp2bDoEeMdzKfEv/NTgRe4Cj1Cn10PpdkM7fe1m8cTew0pfr8y+w1
jSH2iPyk/CY8+1t1wH/nEf9D5fAfFRT/E+sAw1kpO/+0v/5SB1xkHWIvmf1QB3z7Q3/WAT7o04B4
aZRtDtLSfxYBgfMHz3jIltzT//7819fIGJxHJnZvtGnri/P39+m//W/LpTSwTZ2SEHGshV7379QD
lKw/1QPAgkzD1gHBIPnEPPuTAk4abt5izklPC9csiv0icZmI2XlszmHj2sOTnpQeCzWnvs2aubpc
xmA1k5S6EVWByreGh28p72FobKU5iauU1EBOUK3KGcdIEhmZdPZMuEK4JEAqHZ8nP+P+YFV7i9Hb
zSkZEUMx1ud6grgnrM3ivGHWeO1xKu5LRC/72AP0CSjd7kmHh2ffAeJk+JrKo6BSv1DdHAO671KN
Hevc004jmjkjH9F9yID2M+NG5hZNXpxE6x3Glsjs8YmxCqrhzXGqMUg8Kv1ViKV+QUTpUxORRRDK
ye+3/AsgUwd3IhwBP9EYT9y8hhugWkrjWj8a0BoPlFDa21jL9t2DKnllAVU81nEpvyaTGbdRymTj
Oksbte8tS95iihlPuaA+C2eUm2VEsOJXtEA61sR8CVkoMi7S2FdeJnqVnHXNor1VbiL70Ghq85K5
dXXEPPg4QFq8zUdMfCL1h89p0/d3QdBPJN1oi3zFgpo8SmyhAewSdBkuYRYqXComwzQUx0IXYOVM
HGzH1AmER4axIV/aeRpVZNrjg4tAmm+6Kl4pVfpDsGQ94dJZ9rboqjjPdHlF8ptzoktFUxMvy1kT
F0NUOWRdeJPfAV90s5kdNtEekh81EY9BRqR5yLek+NtKrYN7ynQIlU4cEaPi8kHRBISdESuMgY52
yJk57ydCHD7VlZ0+CFx8IsKub5nsvxm8lq6TG6iRHNahiP4ZzmVcgMdWUmwoO1hgf9Y6XtXZYPeT
YkxjnsasNhq7Kt0UCw6vkDXx+J7lJvVAM1lVFlZFt+zxK/F0dHmeolfxzhMiMjfOMquQQWh50fRa
fm5qljFHCCxtDewfQ14emU1yT/IByKhAJfZrO41sWUTjsGsoCG2oG708LM2SeMhZEBPWfmWgF3aC
myQmTW/0tW2TlkOUzgM+R+eS5+DwVnmWOOqSxfmYM4/boE2a93aVTmcLpvZul4MWxn6cx49a6Sba
KW7NlnDqyjOogvROhalO5TwsYx1vh1kYT31QxMRDVK26MbA1PUuEwwSZjMaLkIjKo2HuGa2PXuEf
bEuQQyH9oIYtMDM1La3JxhSZMv9U7M3vrUGHDK+n9qtyW5aKhs1FG+ENKw5NUvnPOfCSC0Z2s36k
hAw+sQMk1n5G0MOEO13nag0T7Z2fVuWLk6TBZ5nZr5o+Nox2pHVhKHf+6jRyxsGCe6daV+TVY56o
zogKmfceP1Yln3rPZjBFlELDuKdGuaVRcKD2cYLz1GT5iYTtxmB3B043436WhPpE0K3srY/EgaxZ
GJvLwBCdnViGlTYgY23s25OoDUQXeod50SK5iO/Bzvc1+6ic0cPsRVrQ6Hvm/RkVlObs6wyfxEYL
+thGKib1J5O01+1ic6IOpk7xGqAbyvde3xTHBHX9pSAZpQiD2upvJbt7vlivzB9Elrdz2Bq9NXKi
xYrk4KnyGcvgnhq8GdCyrfndAfEH+010Vd2V3UntrUaWx0bDyIfruZ01DhcixpEK5sg/AnKYd5qf
ts/uOCOmY4n8hIQRxFiXxYSRjx3oE8uZYdYGrCuv0jmIWT6bTbkBUhofU1MbAcPpzR1uiAZYUjCe
YfTJorIQDOEq72TD699QihU3QdoVmyHJ4iP4XJzPLJr2zKY/JZWj9t261M8s2xhwCgG7CjWBWpLM
Wnfbwg/4sljDhEnKcNtNjfIRTVE6wBPV/fxqomcb1JldtG7VR7Ycm+xh0ZKCpBDPRnfw6COnRZMK
UM7o+0elZhQqMbY5NK20eEY+xrjfafvga+i3yFgS+kpGrt7aHg7JeO+g6bxtA9+/VQbgqFDP8vh+
XFtL66PLrLxqPKVr6+l/dKHd2pD6EKWudTWV1/Ta2FLWxrXPhH0ZJHCH67WtzT86XGNtdqdyzi7V
2gC3H70wY+nyknUib9cV2s746Jq7tYEeP3ppdlHuebs22MvUmxeOwy6Y5TINuL224vnalDOhpj9P
11bdAgRzhVxIlQBU2vp8pkG8RFjV3C1c48eED/7WZO1yHGfp7AGPKgI72+VZ2GAWo6XVlkNiFPMu
t2cznIxebSG+qK1gjTBsFOLLM7NfvGOapXVUjoQ3FYpAiRZVQwyc2+aQFfHtuMSEGuUMBgjVqdEs
2hjzfVVfQ/cDCMD3+UnWk4F5d0FeZ2seyHNJAgzYB2trmqNzQ3RY+gX2RkZSgjYy5munhteBMnaa
F2++MYUc98EcBMfBUN09MsHyejBYOXI/IYOpVC1Di6kcwT1jMmTIQGZ9g9sc5YSygvYGgyi5sl1u
Meskxo28ZaKU8rawr5Qo44vFC6Zjx4MxCxtzvKwC/02vs+DN6NgskJLqtI8Z0qVnfYzFsau1Zl9Z
qeajS+Co4fJLeUjbheVEjDS9XTbk4joO6vG5ATm0Eb3hPsFv9a9MpBvbPl0PTXZOJtCdcXQI2mYS
U99Vc/CYQSPkxE79tDlru1aR3F1BTEGOMgZPmRaLO5h2HWpNzCXdwfKCFl8qTRJ2zpw2+9x0+4zn
WGBUOvqDPkXixoOfb742lxkTZ4Km2vLnnZW63q4JXC9Kq8qNozwZbxbDrPMzINhdeUDwlD4ya3Qy
Io24xSPc7ETxyHGRiRsKly7IvTAMBP79vk5EpqsTl6wpxckjllbrXtp4eaL2nR4EyVNv+TCZ90Gv
vE9GmzQnyPefWhZtWyie5dFDGxF5aijh7E+3brE8cQC+21n6kvfukwf349Wq14WbLR3UhI568gIt
P0CCK65bo9iOdqmd8+OYuJYbcaxE375bC/G4bOtaQUpYS45RCOCxOMh67m8sZ4RlrpSdoqSVyJM+
+a6S23Ixl5t0od4J+xUb+qfB6v+3UH+VO8HsE2TNb1oo5Nsvb6nqvkLl+aGP+vYn/wHHDf4ImMoa
YBsdyzP0gAHmn/NUz/rD0V3LcQjRcZm4EiHxz4Gq+YePK5D5uYdRC+4Ubc6fDZVt/MGgFSXIStb6
FuDzdxJtf2yn1sBED/2A5RgOL/YLezWwyPQTjdYc/Kx4T+sk2GtYT5icoEn77tv5S74SfzuvBP7K
tmgFLfOXgIsCQLq9TAavZGJ8KXUgfFWNXiBO1V+whX5ceHx7JV4jYPPgmRC413/+XQhk0msYEBvR
HPpR4B1R+lU3lDlijOX+b38knK4EwzmriJHX+vGFBq8wCHBYGqIjxLsoxDuzy/ec//6vvMyaCuLx
i//yG0G3pVmEBoK2egy2gY9Gq0tdMG5T9l/46rhWWWKhYvd8OvofP1FC0W/XKC0OA+3gOUMflCy1
6Z9LKF6//1Dr3/TdXH+9HPw19An0JFw+m7HADz+SN5S+RqJ4c4AsT/+t5ts5me4Nbb5vBlQJv3+x
n4YG316MJRiHq8mI+GcopcYyl3uzbg4B89iN14HSyv0WnpOWveg+KQ8ZlmjgcTDbfv/C/+JShCBr
Oawv4JH+kiWLZEOZRVo1B9RnCFNla9HDaeJey/n/fv9S6xf2yxfqeITRuKxouKt//EIXlas5Yxd9
0FQrD6VqkDmZenz3+1f5lx/ou1dZd6Df3Vsstu1BUwWvEkzOmSmne57x1ekjaPq/90qMlL5/pRFq
fz1UvBJIj3kDvONlWVmA/4nbS//1QzGW8lmdBcTxQj386apn9OFg7WnKQzOY9abRB21VhvfT9WKX
8zYg5WoDvQPkIHb3g06xuMkLK9harV2dBhiSLttpbyJYNCFau67GNy/NKAuY7B4ptQ3Uu+J9BlR7
TBZjuGi8DukzoRUo2wOErnTaiG5Smhtd0LoonhgHb2rLm1kG5oPwzProxHn8PJTDvCEizDnQtkO7
nqtgP+ZczwIAVRJ1M8rFUKwBIUOb2Me+R1ujRFFte9Or7pgC2Cc9WMY3REjB3uhd3rtr8CokfZ2N
fjfkzGixQm1nuyChTDCeyjrej2aySSCoGIXf0De7Okiaq8Rc6k2PJd+NBiuO8xCBfDBhVOyDvRvL
Ztfq8QSoURHQKBstwqJebheC3MIy9/oIb5LJzozDJU2yaksiiIpQ6BlrdkhNTAuwwpPN/G2fy6U+
g4xeb3ymzIyIS43kIN18wFrqnE0JWTOJXxf37ijg5nVW89S6pfkQ89mZoI9G89SUtlp4TwOOvNRr
gj6yLGgU4eTaDFggIRT33ehjz9O68kbTsv455qs5S/O2QaGav+sGv6nKXfOh9LN3VOnxXe8u9ZE9
Pe+eIes6uKvFTjKfWuczSLKu88ydbtH/20dOdJCFQwliJ0FIQxmQpWFhquqUJZil0S0m2WViNcFV
Dg3o3dUC49Koc75EVRBySivLRuzjsi+6xD6hLPTPU5evjNKVj6lS4jHJoYlgX1IOLiYfKfEy8YwU
m0csRDySNtIcuy1wzSWqF+kWgJxo8JlWDE1AxxwPyHMaDTC+MXTEzeABX0JXr+Q5nqvlwcfYR3qv
KN9NL61PfMaZjTYnJ3uIFkahQSiq6RqfrKrm+nGYViA/sR2cFUGaDiTHTGVwjnOMOJfA5CfoYyRz
uKMbkpQxfWgRruDgviOvdNPY+qJFg80jDumoz+yxIVzPKUZE7zDqEuL5/Cp/CUZT2wUV9xE5bozE
smAo9h3wpNtRBsPjQujM3mmIcNmNmjQzaAQWrcpCmDMgzi4hys9FOP+6BE33xVy4t2wkZMamGJ3u
88C84ynJbefMmwvOUCCTDkQezTq5+qoYg4yjRQjK7ZOTJuK5hX92muKk2rJohNAr83cMUcF5zI7x
xBsxdkZSzihrunYkY8RNLxO6+C0i6IChLr+Qsnj0KYtTLfXBqgF6i+/yQSqxQXaWfsUJ6xwq4eKf
cVN3OceG8th087C3ypr5SQCSjOGPX52Qs713MVvDli1l1BnFPpDJV4iF3ibtpjsWQAdSzV9VOmco
wPEuq7hxadR87yZV3JQGvdZ2nVlcDD388kRwn9vI4kKz8cSDbzTLmR5Mu3LxiihB5d/TUsMvZdOe
Z6HVF1zUnIrTNe5GxNjoQq8sispdC5x9K9YU4mFoIKR2OaxQyelWjv1AOhLP3cbmc5tl/kIUgn/l
j7nzUkydf2MNvXGJ+9n4lGP5PU2KK0pwoD7D/yO9oZhrJjh8fKeDPxGWfksoS6XGt06TiP6TjjMn
tYV/Y7iI55EqvaA79LGecH6ApPNuUHdiIpAScKwHfAZnhPJv4lrIc2NUnGQflZYKZLsv9BIH2Jxz
iGGx3zCUqjeyrqHRdj6EV8MY34iAPbLrq8I10IkrGF6ezIorq+nrXTpapFN3ZXPVrZSZrDbrswK3
Jyd5m6qMEAg7Eh7fToaYcoN1wdh+nLpjmj31wje+6iOn1bBeI46+GJci7rPL3JmS3TCj4fdGKolQ
03rnMk+cXQebOhqgqqPFXzgR+xrl4eLWn7OJb2jxyOWZdA/yjEY6ouIXzhlYSUm4GaMO9n1x5LtV
dYoXVd50irNHSzg9wIltKzGUfOdBrXZW7oDrhedwacWm/grOqz9jpkg9WqsrH9vHgTQH1hZpHezB
j2sXyFiuLNBMj1qed1fzlPYXcb48ZLo1Pvhi9jck27OiXuCvL5g4t1WK2w3rU3xdiCevleUms9J3
UsKTyO6zz9zP93LQk4Pp19oWL2AbsZtvUNZ1WHTqmTQyl8GsUzMA93joiYCnoQY18r6tOHllxYmj
l77xKcN2yyyJn7T5dsi6dtfsEIgbO3qvcZ0XrPMgG2MCMjN1KE3HlvuKUSXE8AZS1kcU/PwRC5/T
5LVcIjlx8QZWgiP0Yz0I/YalRSUkwaOkhBMzz7IkK1mxfsTPw19nKVuan7vSLE80/OWp9nqdXD5f
tSdrTc1VxkeCLtjbNU93RjZYMhPTC8n5V7JJvm3NMRs3ushTErixAqYn5nGMJkOzjAf/ZA+qrggf
VyzT0FIGUjE/DqT3DoMx9UN/EOVXZv5oO7LEO06+1xjROAeyo7px9O3qg8j5DjyBrrCXfX9duSy5
ZW5jqoiAVefbnu2XvVksZTAK6Yzu2Re6AG8+FXdjbqHAwyiVUCGweGJK5c3DqSpysYFR8Gr7Ctha
nrM9spixE+C5M13uLw6O4cZxcu3CAMNPwJuH8xlPxLznPjVZx+WkEarC7w9mq3rsLPGLQAaPDNcU
W1Ov/Q0AX+OxBKpyqXhGG5jFcD5WtgnSMSis5ZLbNXlLCs8g2dXotLDwJkibhaYds4md485jJMpa
3+X4thOqE7olNm8jElwEk3zgg1AjYDsfour+92Xvuir9sY4PeHb6lPDo9UykWD9V2N2yJDa79uLQ
8gDduOY4XPSJ0r11TMQpR2l5OVsamktzoa4QgSQPWprOWY/CMAuN4K8atR/FfHTT6/thQmB4TCho
dn9u1BIz4R7g/cjSQLQ0n0nBmTp62UtVqFswfMbu99/AL50h8Bad1tC2oQIz5/hpw9vZg1MmI2nx
A5Il0k0UEYoVj+OqwquHR7c+/v71jF/K//UFIamBqAksC43sj51GJSlwbEx3HCgtM1xOiRrxHRkG
m1yWL3gosUp2KfWgg73947Ez1ovhYvYdjV1qFFoEddJ5qZd22E8dz/Xfvz/rX70/9vnQgTyPtOSf
m/JmymoNHwlB32Vpn9TQle+11XJPjWxD4INgEZq2MPy4kdLc6C9R79DMYle9agwK7YwPQSlTnaCq
+JsZtETYsQoAyzgr58w2s+C8krk8F5hltv3QZg0s5tg5JDGnskWGGZ4Rb3UDAbB+IZhkwbrG/9n7
muHdzCtXkDyHqbjXsyx//ngqVhX62mhchPlXYJ+fAVTr1Wg4VJSIEF3SJX4WsybkoOQ8vcShd3Pq
bQ2LST9hh8Nu8dhmnnbQKBtDPwd9DBoOzpfsT7//OX7pswNSinyTHBR+Ei7Tny5P8uZHgKj/j70z
W47byLr1E8GBTMy3NVexOIqDyBsEJZKYgcSMxNOfD7R9fknubkXfdzjCYdkmqwAkMvdeew0iOQT0
23vHiKoLAj1/tw38A7HgUwAq4D9j0uJ5vz7zPumH0MU14eDaFM8uk5N1qcjnI/SSPsPFZGilkX5f
xRlF73++QLms95+QBCyNWG3gPwRlLFkNP78PjEbwN8nH+GAzlAgJgqqCsxGGwUvRUxq3oMz6OkCy
/Fja+hE3yfrDUA7xpnpwIsKbSgau7LeMFhi6+OiVO0U5aWfNgfo7OKdV2b7VIXFcRyNsaVw/v/3/
8Orf4NUCdiwP6t/j1YfX8TX5ifDz14/8BVQDAP/h46W3sGoWONjlYPqb+Ouaf0jbJRhAQMflf/k/
oFpK0GiA3cCB8I33iw9d+C+gekly4xDzWUs4gPFf/quEZOfnN4L8YywNF04yprn4U/wD1cU6Ncfg
MpJf2lYhClQzIUMrVMAk6M45Xaayo+aW5KnmO02LxFU+M+5kUOt9yZxfrXMcVfH/ntxyZYb5SFIb
WeSBobY4aKnn1sQSYo2EmLhwYyCII6VpzVasa+tYxVO2I6hmYf2mAVQKk04nKEc02pnekxGUkahu
zQccqYn8xJLlHZUepV5sj/a1gQnS9VRCEwQt6MZX0BP9iipEJ5so5ratYxzRkhVnKiL43KwXs2j1
rZdx+tpBvbth6Cyw0071s25mrDxVBPXF0nP3PjSRoEHL7WMkTXEbxe6t6PAfXzHflA+4sM7Zb1BU
6+fS5PMRYCVJ4jUlQQB++0tpUkAQTZd39gtdXHCkFnMW84AGBklFfC5qphqWQyKL4KbylDyXtOqU
fK5fOeskoyWYYzpAPE2rYzD3w+UMOHEle7t6E0lmPJW1097F2pi2TpKml73TiXjlx13+mBN7so9i
cKW+RULj+81Dx9Ty4KjxjJuovJex3Htx8JbWbv3th5fk5s9t78dYiODn+oeLxmByWcBUBygZqId+
3g2VD/0xNBUGk1URPovl6Ud4438VOKjdYEfTHPvUao4onWBfwQ2RUDy7edda6XyJf4H5TWWC2xA4
43QdlXZ2Gom3+xJq/qm2pHzHOV9cRIYcr+PeFWdag+kGbcwj2TxyH+An/5iV47CmPjEPSTmW+9ho
jH024DGhiUbfzmbBmrY6c7gwZ+utdPvz2Ehx+DzDYY4gkqWF3iSTzraTM+LlroJ45yQ4xwTpybar
8TtDcmuVQ+L4rhowy0/wo+kgPoSAOGtgmF2XjNMdL2V25Q2M/PM2Sw6Z9cZwOm1WIH5uu8nSGRjN
XsD00J/6TZK09RIwHOzNmYYU626Q97Kc7qaSp7TCYjq9LGKrPmvSTZ8QHap3P6/BNcoRKsEKQkx9
mGZP4AHWtodgUslF3nXmZUju8g1kpOHSyepFAWz1eUFUxJwedBMjCprtSN6B5E3XLTa6Z/SfqGFn
fz6MzvJuGtl8Wwxj+2THiIyCKIvOto1bhRlN02+8SX/ZszCnJDiPWsWysMznWX5mYPyAlkscKMJo
8Iy7uDPn2y7oy70Bc+IR1hpohNcHa3IzWDswtr6P0p/XbddCvrFHHb+lqpquFLmpJ3rF+smrbUSR
cW7ua199neBHb2qIwA9YZwcE+jROvsJKoNznPPtzFaKINbto3rbO4jtRVPJuMpsMg2VA5TVIsb60
4zBZs13p3WA7ctlQq+zUOKoTW6cz5JbheM3vRIN31WTVfPu5bFVaE4SduPqyqR1xpn8OP6rch9Fi
FO1TkIr2qYTwd5W0SZOikMQ3YIPIPvlWmtm+rhqjWPdT0Mcrq+/dPfa/iIVxAAL6MetKb//zq/tr
IcPth4lKK4UZrYQw6i2v9g+3f0QtD7e8Ce+gObvGphOeWOmmNr6kOAkvahA8L9y6Ne5TnQzxihFb
oC6nBr7aHn8vjheLdxAUIa/Dk49f0ms2uPjfBfWoYHeLJnxubM3FmDIXxzrpjd90Qv/qAjDa4Gu5
kGo96Vg/X0A5ZwROxJF3l7szfW4qpiuQ3mhXuyEwFzm98y5EcHhDHckWU8ZIClyyXV5NNKgXYnTD
D949i41ZV6/W5Al856bsFEvVh+Qn+eF97tXI1OMyyv3fdC2fU9Yfqsjl5tueTW4hAxXENL9+97GA
NDXbo3NX9ZCBVogcwg9Wc+hTBoK6Y8Y4X6a0S9c53It9xzgQeiesjqOvkuFUAbevRwS1x9wZmyP9
vHHfkWa3J54Da5+m7svr2W+Tsye5/hFrKQkeM7YfOM8QahVAzcOyvT+auLMN66yep5seX+4SRyTw
L5U6KD8lfWzX9+GTjMkpMXzDP7UJbochDq27vLWinSK89Rka0LxvRsxkIIg25FB4UNw6Kad3ETFJ
BGixDRLflRTbGSh/Z1XZN8GEEduasiZeS6kjWarhM+TI5khNMN18vnohJjZvTYgFzNbN+Je4ZoSn
GeuIu1wyy9kU+EquA1nHb6ZqZxzc4vCZlYc5SF4sO8hya+AmnkCB58sFOyfZHI3hHWENqHdlkd2b
yHsR/9Ru8hWy3ncLzewR5vR0ZMzUrmHvDIiqc3mOyf3YkJUwXaVi5iz5z28hRSKr9KeVEJB2YuLR
y569lIO/lA3s1UXfZkN9F+eiA1EzecFwhmBvzsepxqmKiD2yNrmAGLuhHaWYenWhb0HtYU8i/7Y9
xjhjbUh4z091krfEkhRmgu4JLw7a36jcdeRp8boyFf2mQcce2P67b3K0h/c+8Wxjg1yz8DYt7v3J
vqQcuxzKztkWnqlZB3aJzWKOqjzfYchWYRg9F/3Bx1Nho2cyZya7eJjGCgszL241cYwwoILaNW4J
lNIjpGOzf6sdjhXWVww4XFeHScw4X/LWHrw8WUrO5bkSc909tVN2QPvAKG+SYJ0QMJ4EcmOUwPTR
fB8cIduUFwLQksWaytZeu8BF3+kTC7yChuxUidQEKMXRauVac72faxlXl3IKbSyX+gyLoMFKHlsj
xVJpVuDP+JvC1US6D5UaEiRetUDgeBURjAcKDrIRv2FVIu6MYVwKHOabJ9OfOKraArsmaLDRCiJ6
t+2muDC53IwtL0cyaa7aEV8xOLY9r4GO5bzgx6jAYSuL8j4iouiI5wSnzixS61tsheh4I+GqDDlu
t5Q/gb4l7AQUd0Z5863I4SSvu7oApWBnN9dGOYtzBO8JMl2V+SuM4z8RIDh9jrCsrwLHdwxIzX6+
JcwJhwOBVOyuobY8dEYZwLoCTftALegf/X42tnmPq8EKURBzI7OZx609DBDrWqZya6RA3mpsGAGu
EiaJ1dLCbrrAyXDtUyEJ9tacf0CLuyMHLU/WDmUrlj1kTK1zRtVXHnYQNxJEds1hEHBnAj3ffr5I
/+tsf9PZIvRgx/j3je3mPae1bd5/5GD9+TN/dbae84dJiLKFlpSTFLMhetS/KVioWdjN8bj7ZFIt
Ohcaxk/dSvAHTArpeGxeny0vzdDfkhb/D7BJAXfLBdVf9C7/jaSFwNef90f2xsX3mz4DKxbwrV/t
uLN0ALYjzeSgCar52qWUwlDKLUaVE6IvlCBN0e1UrW9y6JCL5+Cwhq4ZrEvakl06oLVczdYsvoZJ
jydJycSQjFFzfJ86ih6fX772Q3QFeQR67xtLxkj+sqhRN1afKBJkgnavLROj5ymAk8pNTA4wIhxU
MmN5Jpd0vspTpyNutDfZz+o2xJAAc5UTlW+26SuMxEhnwAF1MaoCO2supprizy3YVY3JSfcjX06u
LLLcjt4M2boymu6O19M+NW0C7b42viZ5YdxHdelyXLHz9IGMtsQrWivltwpGMcO7YmpvBz96Y/Pk
InGjWYlY3jIUyHZBkMUb7Vh4uuNOvzej7ANGfkI2UAB1oDSpnTAywm2gZrDJFKa7g6p965Iwu0q8
7pI32lr1Ut4mwr8Ph/4SO5FyFU/ll7FmA5pGzE7zrEQkjHiVvxXnShdnmzI8ZMSwnkU3nTIdvQSo
Dd26GjhLrNtMMyB2BkZ0VfVlSo35GSqGuVFWHG8yX/U7oPSBUrpcswTvJyvchh72gniDLF8B+2uH
Xx3Uk7X3Zs+8tjLD2HUoEr5EbZA/EixvPwokIHv0oITYRaGFOY4/kf3cwbA2sbCa1Q0u0DNWCcap
I3PltbJFcw8DYsBYBKOstaUgofoSp6wRSok/Mw1yuvoam4fmq535926bVPtqapK9aDUurCG1OoRj
AYnKRQyZ+w/5rAzGq9b4AAQdQdmo0B94FEW3kt34u2ESZbP2atO67fDFvCqSOsZBUsYTR1Jcz1uY
UV8sA+2y1ZRNvJGVddfmXbAj0ZAD0YpdjJ9dgRZ2SDj8KbKGgjnmHhYVhNlICXxYE41Nh3AQAPuD
W11JMfUXETFDJPo1hvPA1Ca5sAvXfLG58E2rqR3pWTHYgaNQVYhymxAGNpqPi1HXDqHmqenQe6ad
/oD6MBt7n2Fv+KEDb7zMZYNvwtLDb3MvsZqVyGkDYDD/ybH630b/m41ewnSlRfv3O/3lKyFCr+Xb
jzv9Xz/041a/TEkgZJhktptAon9v9cEfy05rwdGCOksyyo9bvQeOv3DXSKT83M///1bvffJwBUcE
vcyCjv43W/0CnP9QCPPxWCfQGIGfQXeB8vtLO2f2DJTijE00EjQg4WCX52iK9EMh8FyMMEf6EwxH
lop9xL8Ar36dVfCBnuX5piP55r79a1wA5nJxZ8yuPkxT2uC7PYAjYT2+/+Eh/ItP4fj89bIYEMrF
BAaMWH52sT+02Z3TmrDg4umA/h7ZhJzq26xCnEXlrbbEc+Qr0TbjBsMG4w6t1vTwnz+erNp/fIFF
egpCjPnK0mlwVP/Y56Of8ZNBe92hIqkJTTupJDusIc0DyIZ/nmTcnFCfNxxzqJZwIQqtEKWYSgx8
Gk3AuMonqQWRp68vW4gXahUJ3NF9DLp3CAj4f3HXZdproVPE3A8X2HLlIIVGPuNr/VF3IMAWBCP8
SkGZYuhPkNvc+oTgr+ZQBoKGAkZdqSKhixWHDZQbV3rzwSTs9x6ytLpqxkzcS7CWm87qw9PoturV
L4oENk816I8YRf8OMuTwmPel3rcY38IyghPShInPwB7Xt3MMTfGFiDD1DP+AHxwnBnttPUnkny4i
8sErkD21yqyO3CrGfxF6XYH7uW1b+wWpwsfea+WWI1re6wpahjdV8bVTz+W5IgaJFimCXwGhobmt
MFfErcobuzXCNn/VQlEmtnOicDCLcUOh35yyXta3bdHR1PbetHfRPBzrDpGRsLrhMTWL4bFOZ/cL
T0du5xbSTCkhkfSINL7rCsQz8gRraCz1Q9yF1TPFB0+mVqV5cMeAd2hswpPVlcHZBV891JiUf4y9
0g9mw49oVIhPboXlczhB/6ijTtyTVNc+/VnUVIy0igJvJXzbajulcx4hT7r9TDhTnqttizoU7eYg
t1UtszvlQvrAD9ldp7Jqvtshf4wyhmfrKKXHPuC+1xIu2dffsZvUDzCb9d5FeXPEvl5dIXAfN1Of
5vGmxXCy3JKgkR9VC7+mwwuLHABjAhcMszsIT9nO9eP6ClCacQW2X+8ZidLLsZ7t0ESZbBqieoHO
Mzyi1Jkv8ePjVzFP2KsCO02kW/45wNL6KkSkxECjdq4xYB/AGbkW107JLQ3iYj1kGUtxIMj2XWQJ
btGJtK8jXIm24RDgp4gzAcpE/LA2ueq5r1mkXr2ceerE/BVCxmRgUFPFIfa0Zlh/Z1g6X5ZjrB/k
CCkBI8dskzc1Cv+s7N7g+EG2saGpxFE+74TBvW0jnmMKkXj7uUTzchredcPVz5lmBlPPPAnbrVCP
CtZ/A/j2nEegHSDPz6PR9qeYsfZ15H+YfWBitIqelESvsJDHuHVeTIlhPVhT/xhJ1uZKGvBD5UIM
IQ71BaXx8N7ZnroCB2JRTgAhU8yDcvEkBFCzGZwXln0ddKNz3TPhvi+TVj33jlu9GJ3NavUy8gxk
WL1YhaMvUjIMv0y+9rHCTn0aynKsXiPfa8t1QhrbKmiCbPN5cT5sAXRYrXGH02PZbaaEIcHo6/ZJ
tUZ2p6tO+Ksh4v6IToQn4paKtTuaCfQ9yaxoIp9l7xBt812RcsljwsgFPIWIjq9MUBitmppEHVei
1+xcGfkSelUgMvd5gJTcfU+a3n5ORFlk2Mxac0kIdzcb5dYyzbG/xNs5dE5jZPX2nZVpZJ32pB+E
r+HyuH2MXhY3u02NgmrHOiQrCQiMMrmiP9gRFXfVVwEQHCvsZBvZTWe2xi2+4XeG0xMwogp0s55z
OzdAgY43WVeIor6ETnhV4Me4MT1eIkjF8bGQ2UPr2GLb58j5elt/S/wCR7mhf8tiWRyNMsKPzY6P
8QxpqRS9Oleg+dvcwSuuJV+ZWVJbb6OkxUewDnf52IgTo7BgI3TjES7qRJtIMTi3Z1tfooodNNaX
4YnsyhOcxXqT5DWucCoI6yOuBjkc3AlXOxNfftzVh2pV5PlHpObOX2Fn5e371kYsa5d3uvSSrcTz
9SKNI3WJ2/e4c2Ne2DotxEWioWj0gR8dZyI6oQ0O5tEkSv1A1rheq87yt9WIG5ZanFWGUqR7hoN4
ExkFhSnZvoc+El9wVAl2ru21ZwibVr6V3PvvOLCN7tqpA9xbi5lnuIpg+x6kwozGFdgCVmFz7mHG
reH99sdoDAQGywEOSg4BWRsdtgCDZFRHTsSZxwHu74aYY24RIxMG49Z38FLESnRZi/tvD3LHYBWv
BH968Zf2Bv+h6aLEa5vAkyx7xpCx8vCndzWzqyEZ156r/A2wIBDfYFtUiFZ9S3Xm7+wevdRRsb+a
G80mgklQhokIQsawurTzVl0gz5y3lTTlUU6q3dA58Va1W0x861WJZQlKQeGclNtMD/NopesmRY/u
t+VhzDfWYFQn0bjzq8pN5yh1Md9jwFdFaxx0mSs5wRGve31Dmse8GULodhmuP2tX5gXLPaOHwxx/
Sxyofeu1Nmx7SML9KmrGYmUqH2orpvsGE+nVSOAi1oxW+tVz4V9hwDfu7FAPqx5j310d52Q6RsVt
zuBw3eInekwwwoP5PQybyIiCx9yPxD5PWPGuVcVHfyBWMhhD+7IiKYO8otG4K7CXvSKiVZ8Y5w3Y
3TlBbG9rtyne8eC9isPZOweIbl0GR5i1rkg/cjaFHWeXAMfiyBBmCTSOaczzObSeiajAvdZzsHFf
yTFvLxahsL9OgRXfVVEU+cb2SnfamKk5HOeagY8qjGZPQoLzPOZ9kmxmiL9nmzyR74VFrNGlgLMF
0ixKETnPwWCSwB6TK7si46KF3Ae9aufFzvCtSgWG9YTIUheo+hZoId+4NdYWWx+O/IUx5Tl6I7Tx
HsuviI+NNTRnJDuVvYZhjXcP+YXJAYV52K7TpHKuNalLhxl9zTepYPCvgf6z5dmAvy0lUppanEO5
mPFmaMszDHSHzVl1b34Sjgprm4W5b2YtB45iF/4o89zfKG2Edyrzlncgo0zwQFnCTeQs48sYWUcd
K+d6ThLjzkCuzOVCTt31mI75m8iEY1BQ5MUb253Ut0n1s0Kzy0MSM6czEbn16c/iC8NsuM1Ct2+E
ZKZwoImLpE4uwjxcTVrLLWWo+4WQc8qypWDEJnVg5AevKT9anluec0w3Dzh3QhqusOvsmhRCWKEk
sT+x03K4k2Fq3AHu9I+JtKJr1N7ZpnRcdRXNn98iqBGLL2OjsK6XTXku9EeXUpMkgUd5EtS1uGEb
LN8s5VbDxsBnhVN7YKuM2IhWRcPX0Uwr9wvl4TFOTJ6dqA2/XJtFo/dR4eoLc0i5/n4YN1jZw5Wg
2HpWCM8RqyzlL7bgz1435UfZcglLWMK9X0z6w9cq2U9zWGGPTq65SEbAfe3gwI1YxsqPGbyOP8HV
f9spiX/VQwAOSvolyL3sQD/3EA28qmoBDg6M4usTfi+L238LvFuj+b4lh4jyHmPtzcCDeWk16Bmz
eG523zm/a2jEz1QXWC7mn98Eiz3B1wmWPvKHhqqvGNUwae0OqIlboGk8lK89giKgUo3hSePgvIoD
7mwXQUbwoqrYpq1jHeaueonCkoWJge+ptQZ9QdhUjb8AWZgDZiMPIxX3b2aU4p/oJZG0yDkt1yfH
kDjKn7+sjykBnACrPRgJHo9DW7pftOJFI/44vjZ6Vh1HEQtMDKz4rAPJMzmnTgiVqtcUeI/AC4qg
/9wS/jo45Q7CX5M2CK5P4/6PxjfC7lzi790eCrTa1ppEPWx4IFWf59EY9g1Tiw1b87zVlsXBE/ZU
UCkSPUgky2tqDxlGNfZCwWaCAxeyelNJ7t36bqSIjKgB1QzGPKu6c4zfcGycf7EQCQ71AS9g3S5S
vl/4Jg5yE5XrsTlMNWea9hKVbusi0LtKI+1SUEA2AXEMH4PUwyHxmVIaQr76qXoay8jaJmS4bA1n
jMgaKKrLoZH288CA6TKZrezCNAvrRdpZPF0Cr5bDRRPH/jF0RbZB4TLvkokXmniB9BAFiXNtwnMH
Fi6oVxeKFQXkvCsnS1/YMdU8Q1gyV5YdRtq9cTdEjfvFcDz9UfgRKJosbdxmrJY91rVd6t6xyo89
esjj4kREI+3P9CU48uMFgDV3SYhCwU78WatP5Vzflnm97CnBUrZnFPRB4bSIORIXu+xMbZl4qavM
Ev457WtqUOKj1mSjDI8RXhsxhBuZvzQW3ksnAiW84VyHY8RNShIoXlOLi6ITZbG57pUV5sZhcdkj
d8WRndHaGy6olI9VaItV+4k2eu6cR8dsQSJDprzZcYnFDjcmZo2glAnY60CsCj5OgWm3b15OLBSn
MTV9Y8Yp+XxhzBVHZVBtJzZh5mcTpTySNxPuO0U+7bR5oPtmi/Xt9slMaTUlHsTr1jEgphWBgkzU
0Lj5sa2+6bRHcZZ0yR4VF+9TNrIi546GAo/m/rFL8hevoX9c5NbP/phbWDTDcKCp5N4F2egnp3nm
5nPoGHdNKq2j4OC4zXAe3IdZzKYHEpwfO8evXslarF5tTcYFGK4kHQdR1M7q/OaGTtQ/65qwwH6k
6XfzEvJHQS8zTcI64mtcvXQL/IBgAoFT0Q1YYc858Qg6H/udmKPi2LQQ6sifWxiuiXdbWE3/aIpe
bmUpq1cH35W9adNhKUH3vGnKmROgqyCZyBRAqcY08KrzEo832GY36cKSmYbf0RmFts2kucIFaTi0
Zl+iABD8R1g49feqnLgrxZyvWrrDlZMAkpcxZ2Kt8NukJOLImYLlCF1MmXeOhtaXF7L+OmrPRx8E
zNIqZF6RUM0p0V55drHuIJGzgGtoSgf1Rjk8Mm2lvR+hCPsLAoTfsLoqMvAh4jtBCMZy/vB5S+dt
4s/qOXPxBZk8hbs0yDPekNG1KAkDKkZAcGHzS0tjKZyXbz3ZASCWnyBCWlf58gysMT+K5VWdlv3d
zLKRdDmOKQePw93UFMwVUhIqtzhBgowszWsymTTw8WTXt2j9eDIVzshvn2exKiMEUWA9+iLD8BXA
uxnBdSyXW7WAElXu6Ys5ggKEH7N//lyGcgKCYXnX5mH65BZFIB5Wq+vbT8SntFg+hHvmRDKBnNQF
XXBeQqHGjwgaOgy7cx+6DlxI4AEjggDZ2TWdLYAjt34B8pjz6l2mAITGOP5oSBG7nHndyvWkI4qR
cQIL8yPQK1NN2R25briKUQAH9CmUZD3q3Jsav8hDzNh/Zo5s5sdp5opglTIJiWZewSpAbSZDF+Vo
lJmEevdGtQ1SlmAJcDduy4I3JpoK51pmrvOFgseEguMO7VOXQhFhD8vqr0RUAJQxLKu/R+S0bVuc
YB6wKQW3kU1+NBZwxSJ6MWMZw+z6RGoMn/Pcp9RocKBZyAKFBOypZ7Y4S/Dxn/jN5yE5ZWC3ZRUj
ZzKNd9Ocl3LZY2y/zguKpbo1s92fSzMBulQ20FBZiXCxkC3PeLFBGYPfePa7tv5aCTA00UZgav1S
K4+FFV8PNp3WOjI7NndDtm9VHlQvDMIhq5l1cB499tlqjLmFsVM33wmh44FkGaK1lvZp27qU513K
O72s5xpjzwWTqdqLvM1BJIPEo+bNGn6cQ1RfLOZK9/GCelOXLKcADdqL8FkS9ty3b30dVq+xCKNr
r1fARs2yfjKsdmh1ACNdLidc0K/P8tYPQEijrMzuinEARcLvfON6Qt5/ng2C2eSp96P42mPLB3cC
REWyRkJ4ZDgcFWPgk7dGGVJrqMNjw2QuKGzws4pK2KYdXsduKu4VgXs4svAgmSbnR52b5RnhU3l2
JEVssTwD3MZgE8OLUDu0yxTno2A3I0fyUY+UyQqL27NZ5fLeKEo2W/axr1Xrq2f8HMIT+IW7/oQE
hw7Q0pcqPEV4AREmRvnZspsovLXabBf5UJLraqI4wUZ7VSwWr51lgYJCxsP1xhyql1waANQjmLGV
hLQKHYWz5aJElYDLWw57Fs/nNjt53A2QI5Q9lR090dVrtRCIln6inUChGmu6aQBtHrAFmg8G7mx6
PbQDN9Nke4sH3iMcxTm13EHR41msNYNM8mkEL8Net0jIr3PqE5IeQMRlq7SQVmybzMqgcEkG027i
gHoZi+Ys4HwgjBp0em5Ap8vO05fMHMW9VXv9u1eG0x6roHxVUuBZjLlpQhS0kW8QsSg56nbOj1BB
aGIUvGt07y/D4HDXZs+wjohzeVWGjHvQIdcmNmisv1KVpPaqn/CYRgtZBdQtvZNcjYbJJotGc3hk
/kcFqWHsDD0PXGPCdZlJIPXPP36+mLpIOWIM0TffHaJ57rCwtY/l3E03k4RgSXhSsq/Gihc6oaqM
MN4npNZhZdvKmzG1d+DCKXemIxs9vZtwE+ntuSKtraWB/QSKvVa92JLOdFyqAD0xZt5A7+r3AAlc
8XgkyHg89L79jNVRvJmXSQykKLUlaY4PQ5rpnwiAqv4kd/1vVPmbUaWASUIj9O9Hlce317j6cU75
10/8LbYQAk6KxV9YmzOtXDhzf4sthIekwkKO8avJKo6s8O5NU9LUOPQ0dAb/5wmEWChgCIabEFrE
/25MCaODnu2HQSV+NrQffC1GatD5/qGIy0RYs25C98qJbeNITznVFxhfAUsYvtDOYnMMwdBC/U4P
n3+h1nCCb5iDv8fV7HyxvQxLMYLB711XYKXlGckFWB+OY7kk9mOlSheUE8PLoNoYZCN1d0YuI2gL
0TjWDyZdtbFCXpxbxUUWJC3uz0jbrjxi/9AdQlvdJcTGHItQQ8hje18XWkSbssjtDSwbcooTZpTb
NOhvM9gOzVL6hOfcUurc9rLba3eoT2RHj29Y7L3YRee/2ei2n7F09famomxqisxc207hHtnvXy3C
lhZb51jD5ZBNfDFrRp0mQbWIVX3jqkQSMZG1Pexi5mnYEuLaEQ2EzKheFMPOgdEAhTgZ02tEm/Jp
0NPZ7i21EfRaIIKxeadbcl66vi43Q2c+5cC9D5MzaWQjsD+UDCioSW4cTHLZraG4RYOB9ULfyKum
KFAfEESCjUKSnIuBCCKai+SSeOtXjlgHVneJwkW52QWm78E+r4zhG35x4VETYLfLSpG/Y+0OqTVF
ar6QqcmaaZvqEMjknVatAYpMpq+OoF6Fa4HirlZ+tK6L3H+Rss+2jpcueSzVU5EUT7XBR+NdPROX
Ow7PIbk9W8jfyAezxFs7yivKlcdQbSmnB0esrCQovnjzZLur0IzVcVmRD/XQujtfhHgK4DiZHTzZ
1xBDPa/j25NuDGg+kKuL/EGz8+P+ihhORHd2JrIbolXm63CkqYtnuz7HljQ4r83J4VMsijk8evZ2
mkPhZraVfGHKmp+dQulzrF3rEq+iFMg+HG/Ghszlsm3J7vNtdP0w/Lt1nxnqIyDSGRh4tMW+8NLx
zOiAesQp23MHgwbSoDtGb2B0xjpXyjnEoiNET/fKuxCoLqoVUWjmFSNNE+vxgGOsAZQHYnIH5ol+
2z/CROlHAD/CnDgea01SiUcYFHYnoPJ0ARmR9+mqKmRwMRTFlOIVR6e6HqDW74JxOic1X8qrXXUi
T6p9iBqC1lcDOsyPqp+BWf08oAHJ3HPjGG/uDIYOqr4IsKk8YGhhnQnnDHzOUpbCd98MnhisZ6uh
8fDLLZMbMnTjXY7J/bfBFfmOlGv3OxjlfJqnYgCpGmIX30QD1wzRjV9BsC0UTKHHgMcPdwQSBdG6
zEZ9wbADd2QfB9ST72ZYqBKVGW/x3p1vPMeutvOSV+a6U8mo0ZLHVmbNHTi+s/fpHR+d2KluoU6R
852GmUG+YAR6rCxcbYvAp0kOuCSXoGkT7n7QrqFl1qu5GfRWEEuNm2Sot8nozw9E/00rqgBkvKi+
N3GgeSSdHV7GJObeuMxHROg396iT3DvizQ9Nac3XY2/SL03Yrfa81oRQyumINel48Cl4btJCEmA+
ihZXfOXrL/ghqMuiHeS9xOv2JTFFjfYsC2mam/Ho6yQOj8hlPThiNYSviuDdCe/5wjO2ZlmNt5Fd
N2edqnTN5mletVi60teWZLEVicWmUAebyBpNgHpBHrnjXikbv2UGTPJYtIj9E9EW66lU1Fk85D1T
y3gTJure8BTZSVpa3Zc5iPU7hmyUSYanD+ARDD10XSBLEwSUwpiJSdJysr3X4+2ehGzkppy7iyTu
p4cyN+0dU/lo7cLAujSnEu/gio0oiChcwyzwnwk5ig9ajTCnpzzYNnanjQ2IpfvMIUhlGgTGu0ix
hIS4Ya21a/cfpEBUV7aTVHdtjVBPETIHS898jeaCkCKRM5erBiTIA4YfaxKw42fG8N25KfK7tqqY
DgduubaaRl3IhfY4l061GwGcbkyB4XWLX/dC/We8ZEdus8fzLMEcAXiNPFfsQwmoeY90OWwhq3zH
ohEBAXtmvhiAx+vGdYxzbNg1WLQzPikcw9c2Fil3rj8Gm86q3OeecLIdgKnazKRUHpnNTpcl4SRs
WBEuAhSHL1k+lMQm1MmVCMuSHLxKvI7F/2PvTJbjZrIs/UKFNDhmbGNEBMfgIErcwKgJ8wwHHHj6
/qA/u1oKskhT9rYWmWZVpiQCk+P6ved8J7I2jFMfQ6Ix18Y4GYE9ODUTJ6DR90kiFGyqmXgKP78j
M+iAVQ+tegtebYtIgBuMgMLfuMlwGussekJ7WaxTWXTgY0qoRHk3lSutAR+rR3Q7fCrqYwSx81ci
mR+wbmr4j/TLjlr5bp7lLXCixcOr5xeSC7a2efZwykCqwBi+4pVgLwqx89KZo/jge9pdNgG/UGNb
scc1F1hHGXlwUR3JfqXPtx2U3LXuhZdpVmd7ohnBBeupt6KrQ2YeoKYDLxSjlAKNftSTpsmmihhz
LyzQgLcs32M4vrDtrvcMeJyLeejcb8LN868tuJdrmkWnjnH8/exZj/pkddcZM9zLcWTI2CKC2nvS
BRJruwO0jVgebad4IQm+P8Spi6EmQ+s4yCkL5JyDWFaEFx6JUGTynETWHWqF6nZG4w+HarCHVZqe
RFQbX7SxHC/BEA8YmkQ4PAnGQkE+D/ZlUSfpkUTFXWWmDZpw/SZzrE8wYq2V7hX5NinNcMVmKH9g
KFzvZe81N7XXM+PvanOnN+EPL4tYAqM43nudX69G5kNBV+XzZQzjnZCMLIKozpDN7cBE1HPeMHOy
5582+S9xAfrUyFL3Pgv5Cb2Ax8Hvg6memlcDqyrobvEcduy5i8qKb5iLYsXAE6YcdYnewXrMm6w8
NqkJHVprh33Sxj49oyx8bkkV21tIEJ6VhlqX5q+/rQZjOJDWK0mS6J5HSB8rYs/FLkItm2EIRHcf
vzAJmOhCMiJwvXQ++v60crMoZ0p/4VaOZaywV9KhzJnQxp5erZl/54+p5pT3FFXZRdl4fOptgUif
3gaM5QqtxN53o/o6j6xd4Zj13sPidgUIgJgVZWv7OLWKnR4b0aXLlnDbGqkMojBd9ppj6tw2dq0O
JIuLnfIkeJY0pQ9hjc+dYK2tXJxw+5GMvpuaOekS/SOO8LPKHQwI9SK90KN92MwUKRldD0RDiJdX
ztRYG7ua1bcS+sKzQxsB4lr3UkQ+Uzkj+lnIotmlJMJX66nU2sPU6R4I3EwL2O4i23abDFClsLLy
qlYk6ppwKbbjUGCQ0awI0HBrbCwCdfikOfjrkd2ouyxLb6h7QTnrMK8MhwZgWPMFJa39OLMOrPkI
15sYeytNPE3/ycDGXvVTzoS6BxBWOWRliwQDB6VHu+3y7GSDl4MRQTTnRRhCNGpKIz2QdiCfab2C
3VFhuHVLWZNDCfgSEbfs1lGsdZuG8TDccuIPPjex3vo7IV2C2Gb95NK6M1bjFKXXYuzFN1W7ObJu
xYIwIE0ww8zYheVMU/DeU6FMww3wmrj6lshicCxC13O/eHAVgbxEVdveEkGvIL0/jNPAVav670rT
cH2VVMorunFiRp6WC7LQS5BSG9snEHEzxVG50WAe9TQbJvWjdjC+jD6/kBrB/sz/BnlPBHp7Moaa
/n6oUPgOHoPwjoa5HLzmqqn511XH2NLkzUMl05Ks4mlXme83GxkR0c6oq65WUa1KvF26uKoS5R0c
QxCEPrKZu3al8zDH7Mib1na+W3kNC3B25/oitP1xa4PmuWsL5Oipg8BeQzdz0ul4btAGTCgU41EG
Vo72hNWAdkRTGZvKooQxxm7xQSVZ4LQ5UbkoAC70skNgr7eUALZugo+P1cZ2pgKXkcbx9KyuHlUy
WE8dWcr4sZK6IC5VLJlUjHIBOI/pHeYhrNt5P30Z7fAmSpk2rXRIf/dq9KPNAIAiXPeI5q4mYqKR
AnbEQJLYDZ8Ux4UkIqjG2clXOF1CluUh7TB0rTrYI0dVpOlD5OX9l35perV+N1xP5RzdF/bc7bzl
YiPxT/cg6tl92agBroECkT1J9x7DnKz1A2k+zX0YFnq/SSr+qZx9mwjLtrzrI0DyUSOaTxCuxWdR
M94rK+IOMHxdWgY+LHIldGY+xkISKH0CGeSgX4Dhru+HWHXLvIZE1SupYusEjerFnVu6ZfWsaGhq
sT6vScjks5+A6sFkkJPnmeVT/pTqdfpIEGq4xxdM1tIkhbFnK9Q/Zq0cvw8agsGaZuBFV0T1hl9U
7tI25SXEcwos3entacXWg1qnwYe4CWN7/DpT9VHxa3TCYZFPtw3z1nhT+nly10Y+lVgzY7sYUoYm
HUSWLbpS/zDSJkUhNaeXdjwkhwI86XVus3NwlcPDpGtfc6+aH2Nk+wRECoeTMycWDd3OpidalIxZ
xDDqhAe58402kSeRyzrc90viZ7nUSSYowVU7W2R8oI06hkaWoBIxQEYm5C+UaShICBdA/riMFLLC
bi/RyeSrpCRxkhUs2oINGRncdEla0IzuR6+4EVnamdt8ctiMNYKvwGqoOgLeZex04IhpiczfNXJJ
x1vxi6QdVwV/cNCmp56RjnpgtsvUdgUMrXb6W6l3WGq3UjLzr1e+2arxgkvSet6uihrGKmYnKiCO
/0Wjt4utXlPXc6T2oeY2D3leqE+/tX9u/2me/M4ROB/qo/rGD24zjqYqo7uzwDp+H+rXBGxADRXj
NY1Oe6P5sHGEMXBHELV53iaMno3C3A+pcTQzeweZcmfHYuu54RUqki3JrFtOde/P6Sajt/f+j0P7
/ke/59dvw2MsLALgkKafCdMLMTSlHkKQr+v22q2pFcOAeeHfH2RJFkSPznzePb8AeCoUm95hvE4M
fDf8x9HyXelW/wgS/rcl+VFLciFV/HZHXmc+vSTljz9akv/8L/7dknScf6E34CUyCSf1CHjkIfi/
1gmalR58Fx+1AiAM9/9ZJyz3XxbGekz2vv5vK9x/9yTNf9FHBF8O4ZahtwFY4/+HU44MxqT5uUBI
QCo4Z0/ohEvPZNs4ByTDTP7Wnq6oAX+7Gm+8oWcvAd4TZvVgAgQYYFYkcXYI3OLEphlMxYbQJAAc
+CH7Jc/hkv53G/g/OMryK37T9rShr8hMXvTr5XOnPVfqR/+R6+OjEzlbadykssCxcgh8sa5+AjXT
zF/fPws6XMtf+a1HvDC18SySxmXwZODyP7tcS/RHGg2gpm2tbL9BJ9RHmBFMmd1FnW+DRLsz9SI8
6jmGBpMhPHMNU22dVIn9pIZxn9TEARvxbAo+pF26aXv3ZNjsrzbxoNhWEci0Q7yqb8xeEZ8ISuMe
6i1+Y7eQ6cOUeWqFUjC9YAbrrr2qfi48iG0eCtG8EkOA12YNQyRGYeELZ5NpbnxFU25aZY2sVk4C
N89pZXqICTK+0L3Z+aIVLlOc2J7iK1KOnYs8yqf1rDOXijV7uCDpU6pVtogWZzzQl9Iv5kd85jm0
1pjqx22+OTiAj2FSUG5pDXYzdy72ltFdWpnRP6pysk5jKMVek26+rWgsH6yC+MZcCmtH56HhY1CL
K0/PEHSZlqLJroY70+35I5nXX7qEqW8rRmZwj6ZOXIUh1CFowdE6qmR8CtNh/Ob3xXQaGEp2aycE
X+kOKcdL5h8jeRmfyfRq0w39g/kRipltEsMsfrTtMj23O6v/qaH5jtcqzftPdIBp9Smnt07DoPOH
lguMMPuqmtDIrIq+qNfOZDubog77y9wJzX6VLJu9EFl0veb3ZVATEWHIPNWAk1o/+k6z2AL08ns6
q0drNn74pW9/UQbUMPRDyec+U+wzUJQsMZyN2Jej9QNNW+uvYoyYQdroim5bzU2wUbt8kjp/r1D8
jlS52bHw7e5TQjj1mgLUvSg8GV/VxRhuTfZu6LTH+DTmbGQihtYbv61bNkueDr/JAKZtkza29qn5
gXhPOlRlZLlHe7KMANAfBzBmZ900ab8fC49Ubjsd7mGiyPu+DvnHVK88GF5CHkyEH5GCMDuiMbTI
hazkdvB968bzuZw0dtEMFW1tbAzWzut+pFF5SA2ngDRBybcCtifCtWxDcWfJMDpNUUJYXSkzhUAV
PRacEZThUaSTld6GX0MXuxtPiRZeG6NfhWu0O65cWaKUNEZD6wZehbGZoonEa0rVI4FMzWWjueJO
IGY4OH7t3Iaaqe0RDZi3riiiy9GyKZOb+QRoEkassgc9kHHjGOSU9Sh9pCIvNaNp+bVXSyBUPVb9
ytSktq/wIfy00sz7qUVw9DsQsxetK/yvMXLHLYo8tFQLgnGrdb1PqoC/XI9Qz5yNmNV3AsO5kt2g
coiutY4yQUxB4fnGZR5F1oOusnkbTh5MIswWYu+hltjbbNc/e0Y4PJeQpE56gfwEmWPubCypqM7p
hMEGhmn2TWRdf2zYfV9LU+ElZypxVcrIv4HTYD7kPg6uVUf5jIBG2BejEU235oBMJqpb7zZN2vKF
2L/x1E6gh1Qa99eKtuSlUAynO6DwF1mNE1dg912TLeXc1xPQ336e5gCepDdA7sWlvGrEsnjlRtif
2ll3UYzoWGpXJS7zDTq+ajeEo06AjNOjPMqr+L5ph/S7jUwlEAOLEL3/bs+jYW+U49u7eqq7PZEv
UbHp6oRAMGZ1W6lbzUU+OjMoyKqJH2YosNGKNhN/0w5jZ5P6xNcxF5+P/NrowQChcJwQ113YqTGt
cxu72hp/G1sOu0j9AwJLWlhp6mBSikB+MbLb9Y6qtrUeafs2zpKCE2DLt/bgXe2oEvqtPrXtQWv1
nNNokO2EoD22LhjPFjZr7q8HeBEMjWiToD/w1C1sz+br2PSkJVZDhtTW8ujdMO3qWQWe2VBgAhhc
N+iNdPjh6iU+7ghiO/K4cj9WCeQaT0trUq8r8bV3S6TCuZ+EPztfgknp1Hjj41M//vrnRolyp4gt
Oi8KsSGDd3e8GedU3XT4XLaDlwEh4hmeubo9qkP43S1QDg6Z0EqxVg5C97WciCdemXm/RDD23ROD
zW4z2DH/1GpNbfsLj4RmKCVaOjLurFKFX1Irrj4NSUHa1QKBsu053CYzsqAUnQHyFx3+lJLZ0ank
C7LQ/uC5ZEGvIkn3wgszJCvIbFg82+Ha73Uu3y/WTyv85Ir84eFKaOx5CbWqVFBp/kSmUI0GrzVM
kpx1xPVHtt6wPui09XKD3nYOgAzwg3WFwJXuiHMvVKd/7rthPiVWx62rFwCPXXtASMZFJT7XksOS
4oUgZEa1K1o50CYDy1MnzjgiqeTWezj9LysXzo3Mzfi7L/jXWZ469wVd84tQQISOHJoERoNQk7df
8/ZUo+3BrMnEGP3E35fAwe4XuMoW1jJWqr4v91DTIf4sH7vOFx0eK9RcI14t5FHgOyq/M1dxSMK1
2U7WiyiafFvWPOBOCGJt5oleu7rVbwtLL3+kfMNRm+vdQ5c58ycepOgWIHh006fSvy8XA4ljdT4N
z7rE+m06n3sK0n4l6QXTIi2jad3RvtsboYZVkxTR06zpw4+hDLXHAoz3eu57Qh49zfn3fcp6hXtc
58cqfPI73arFtZ3kwA7CjEWGFtKRAdKi2FXJl1KCPverQe00XdpPpINaT0OrWU+pXU/XfKmcXdzE
2maizbzRaisO3BCzzBxp7V1F03drtAR1aZmprn9d9d7GiYC8yEOypu/0sqz48HXpBd10sWoqMCql
BCgBzFbfKbuiA9KQGVH6dMWLqTe3NUq9tWp1i5fY9aejNKb8JvREdBBFPJGyvTzLsyfmk69ZEBrY
b1zMXqKusb6F2yJ3cdtY/dBgqC+zGx1Zz8GZlPPZD8Nh34dIO5Ex8jHU0c59GucGXU2Hp1E03ZI7
7Jt0B6csZgkU4i7Wkq9tNgEji5vpgDKqvCG6cab1Y0tGrF09fdJVZduME8Z0OxOpt3MFnrjcZ24v
MzcFoRBrO2ka2dEi4vkiHWFCCQDqWwIr1E3jdny6XQSCe7epNBIi5sLNNgYTfVw9yBa3fJuGA2B9
0otCq6uvxp52JbkVZfUgK1XuIGLn1ECl212g2OxvmgjdWCuxTURIza+mUdTHJnTGHelINCvpsGsP
3S/uJEMFKmYLcVk+sGzo0YKVoosB16NL7BSGBx3Bpl4wWZCQP+mSx6moca2ZfiK+6hFONqtoug32
H/hHvmdADklA+mlWFx5jNIjbBKguM9pxPrWZ6x6d0Zq2Xj+1DCBpdtL8GWqyOXwHbjhREax0ZWfO
J91RvPOaif15HfJ/PFiMj/qVH8bDpSRQZA0x37pNTVFikJqbMCDS0donujkfUi9kEkyjYjmjGzdW
cDJ8cI9gv2BPyaS4J/u03VZeSoZBDbu8tyu0GgQ7Gs9TOXlMf8rm3hyWplGWaBdRONzKeiJv16IZ
TrroD6/p3Z2wiDyUuVjl6RRechr4fXS8Gmixu3YHKHLcVkhZ92GYDCsy6voLOl6tXOeNTgi1JKu8
npmS9fF0i2OuWtPML765pfatm+0bReDrzlBYvqjbmgMGRmOFO/phJCFp3XpaBJK6YXQDmELoTB0i
MpN2fuZ9xn/RrvvUrBj4d3hEvJEs98xs+43u9dqhtGsLgkTN+ZY1YlDYI/S4iYe/UjXdnjKOAPqR
KuEkOYO2yhzknlZe/BzJwQ4yJXCdTZIuKPPM6r4GygrWKdIb1MJGTHKJU9/CgKk/k69RrviqF186
rZbf6sF17l3RWmqTewjY5TDNTKj8DE5VLAMtpguMmr+xbglsnG9RoLf3GCWz7VBIFyGCgsPvzI6z
hUcTrkOMA3vSD9Pd0GRsyfU8OUapIHRW9FAVEUNf0KTDkwIZ2283Y8WQut55UmXZRVd+pbwXX2Cx
elfCl2RWtAYT/aFJCZ4lAXm8DWcw3/0UL0EZcbfrPcmrWDCjRmmoxQDoW+7iRoX2Vyu2GkR98Tzd
WKJPT6VN6oJMpvaL01JfofuOjevJ83v4K7F7pDFaPmEx08MVnG/zk758IR1R1GhWvBhvWSkv4sSz
ruKi65/KHsooPtLxmNvRcMGILPuGxRWpYCy4uSRgh7eDWxffi84l+cERFqFxaWXwitTuUWSGdQls
iBYrCmCAzUNpsdftLLmd8BE/mqVLPkZoi2yVDEN8XWnTj2xwvc9G5WIS92cPJgSKaCRE6TodiHun
xpv5FEJVlCupKSSupGNepGmeBmmNM7DGT8Lt5Wt7nNhV4NA2cSgKnGmkMm+6pHjQ8uSzIsGFyR1z
EBo3+Jh8zL6ZqJ9aMzU3mZPTHtctt5Ebm8oY05ZTPFRZUV32c24c2jaklALKNoWRubay2pM00jvs
8wHbJUf7MfX0ildjax+EdLxPpHvC0qmlt2cXM+LuSMLH3NR6Ej/d/JZSMX3BLlA9pg3y6VrWyt3X
mj0JAjGaJNsPlU2LGrc6A0KtL08WHdQSKEKinrPWoX8q2zE9Dob8EY0eiSq0dy6V75UXJpXtt7LW
nTXQh25Dyt31XA24MTuyNPZ9hiVy5FZd4iwfUQA3dX9tGV50TVApankrTzvUMnZzRXBkuO4wSdzx
/n/vSz1eSb5p4ABcJu5m2DPLrDp5m+HpIisgjz8BmjD5cJHWidU6PDHPrb6aGvLNtBufrUndzxKq
28510FZo5SgIFZ1Z2WvNhG8j83tYG3AV4rhp72ydVMt1SHIyEUn6bh6WRByeeGCFlbWPY8e9RIzO
ZIj5AmGnhc/eNDWir/bEuABlBhmgphbtvEi5D2x1+J5EfvG8jEHIMvafLMUkWa8ZUvBXjE2jmv7e
SizsK157M1T99DWaQ5RHi2OE6zalVz4BUnvUQFwx2Ap7IPQMyTSfi2KG7pM7xNZDQv7ILpUJL2zr
x6uxpKaaYsff2eQO92Zs3LIH+cSCnN2oenaOTYN+uB97Z1vnZfhS+dlMXvLoBRjD02tHhTPmRKQr
K4P5R6A6u8HlM5Z35dxFVLjaCctqf4DEUZzCRHNuXQYSG4fEpmvEK+ZPETELr9IRH5NMmFSgw7gp
bRVf5naGVLFOfaQr0xxq8kuKdCXEuLovWG63AxIodLRKP8ERcAJyiOS66rNqPw1mft+z4qIaRl3n
Y3jdt7kk3XbGu+nqztFczI792D6DiXaDlBk+KnkgUSykWsAwZriklHOPJIBG113UZNS/VflT9rC8
iGqqv5pNiojcQxLIFqCJs6+VnqY6EjIZXngAGDZ0S+Cp4Hd4kIamJtKdUX4Qwd0yhavKhomg2aJO
2TWlmtmaxa1/XU5t/lAWOPZBFvj7OOmiTU0L68Exuh9KoVHUZ0qVtjHboz4TYWaza7BzA2OEbbNJ
aoYJjF+WHorEF/gNRaAZRnrk/behSzqfioja2AqrKKAqzDe0O751MH83lT4t8kS+r9OIQFk5Ly5b
EJXOl6RFnaihYGq4tIk06Ylv5GuMF1Zlm1unAcGnZ2V7E4UiGLCV/4wJRru1dc04dcr/2ShL+xTx
6j3CHwUeZXcVOkG/VYvRT5DWjORnT2qR3BoJykqm3DjUSzoA7zdCX3dBjV+zDCITAVy+io5zVG4w
lvHaYLTo3w0azbikrngmmz378eLv5jT0XJejEX8G0paW1DlAyEUWSp3ktsFURfZK7/ivpCB5Lo/q
fPP+ib1qIi8jSoMoXs82UBufxxzonYMCQQlOLPaiB5Wid8LRIq50IGT/iMj/R+/tmdr411khDl4A
QhgxX9ldGT/rE5MxEj7aUl5meb+MsVNKTh7eVYPlZl8xsP8AjfTW+ZFCCiYSpL3xyrZqJ6EwiDjr
ginjKjKU5StNaDrJT/zX+5fynI+03DVeaM9FXwpy7ZzClLH4zzV5RkExwcBc5SExwFrjpfiY6Wjm
tD9u60nQQczn+EriDPzg+Esn/s9OPcc3AYT6aMbBW5116qfIqmOS27rAK4CrU3TRyGjGx/dP8tyz
vJwkJmAc7gvgirHAn3MNJfhc9PB6g76ndeuOMVVE5JrhdW5ADZwnA6ElyVrbiiykfyZ+f/X8mAYs
xgVKj/PmLL/Fty0lIsMk03PMpm1t2n1EX4VGsKvpOUjCiApsgiG0ff+M33r1yTyhNufOGs7iB/h9
kmN22NcXDBxIRLi0aL0fHaCfQeTw1Pouz+/7h3vrgTVZY3SLsNTFcP3n4aK20QVWMQ7X9fZDYzR7
Nv9q24Su/sEqI14FgCz3En+sxQ6chUY/v6Dz/O97ifOcTLVfz+YUyu+q59nUulxc0VLW94436y/Q
J2gmIef9Dx5a0/eYR1smRu5XL41r9vMY6S1p4ZF1smVFNz9iif37i8otXMZXOoPPX0Ou36ZxFtBc
aRUsPb9WgSFdVIv+pJBgpfUH9++tt9DC0+39ioNFVvTn/cuULIcJHE2AyQH56lg9E4zw/P7pfHSM
5ZH97XQSmJHwNHhGhNFfzShbLa/4CJTw1sPB8wfRnkfRJqfqz2P4fuqNrdG3QU3tekUylXE0qpJB
2TAmn2ONFaYpB/0mAt4B7TLSD8BHP1rRXr962FNsRii8fz6ti7MVzSLg0SSWqQkigd2yr3oSWEXW
XOak4R1wfZSbv72uHM8ldJs6yhDu+bvXLDb9hVwTFCUqEsuZTm4s3A9KidcvuMkMneQVWruG+YpA
4UeiRwSYN1CZyBztajTJVT0gXmSW8f7pvHEkTmIhIzjCNl8F/KAaTeZp8irChbySoqW7MCf3oW7T
T+8f543bRGoYshLuFSvXL5vRb48j0uWMxDm3wr6rAwx90TzyezOoWPD03z+S8fobC9z7t0OdURPo
UTlhQSJoILHYojCyosVw3Pc4uQdkv0M5P0429ZjN/AOKlUV3X2+b8AtxM9oWKh2sI6a/e6OjjVag
YSsYHM3Z0YarcOxNhQkKqOBVmLMPRF8PLjZiWsS+qt/mBsTeozuATx8rSQcbygtgPjqOq9FJ5g9O
9BymTrHEF5y5HlYw4CD2+ccuz2fN9EkoC8gE75/8otSvESneIZpKXopZuke5QHTanGwClUU7gvvo
mSisTE4BG4LJrGjqbG3IxwLd+bp3MBJUxR34G+JYaCwVVdZg5h3pNyamuwrb1DQW7vawagfDPWqp
JtfKqqyA2TY2yt4zQPNk6YYWnnuZWWgZUnTXa8V6vfGjcT27kdpYlCs+V8vQ2DeC+vvqhuSYvP8E
vPGsEUQsUHDwzaLkX4rM3561sBgaqo+J65Jq3eUAhfnAXVdBhMIOX05ojsH7B3xd8GB8gC1iWz4E
aPiXfx6wqXBeolrHK+X11oF+KyEkUdtfokTu96GHGyGm9fpgJX508f6R33h9qeYwQxlocV7vOdpo
GrRYOmVAm2v6PDijeG6Y9zzYwkl/vH+oN04SgQerEb0O/nNeOjIXZb85yTIohpapyCAY4jEJ6jZa
WrYHhxgYb90xYJ9Wo0HT/v2Dv3Ge1FUmujSbnQE6kz+vMPJwSdupLAM85ISZjiDlVYTUI53avy4D
gG/zPrkojFwAscvD9dvDQw+oi8DqLwmA3tM04R03PCV5i0zzrx9Tyg0EUwij2H28Yn3XizslGmSO
rgB4ClmjBNalN+NoOzsaT9//9gJaOl5q6hsLxqd9/tmKkrwuLSAqAbIaM9DqqayYITLT6XIz6z64
hq9fQA5GdBilAYRd4xygBFlAxI4sODPNeohN7amZve+pMh+i0fmgBlne5T83NByKbanDqbHm22ev
HqSCBPk8QgxIOVuTXqlfEX/j5sOMrnc40qb8qBp9+4gw5JGxLS/d+ecFn7ZHCGMWNGIgULZ+qSYs
6YuLCHEq0V7SuPz7W0fhbf6qOjji2RNpw0N1+tDNAk3KI2L9gAC9m8TRPzjM64LRQpbK1tD0XKqP
84bC4OkqSfjTwaAZGp6w0jrUii/i+yfzehXhKEKn2PAMiBrnAZtKM1SZpiILWpOOFp2edZ7Kn27p
nIBcMVAn+Micqg9WyV+xIudPybJwuDaeaFbLs+UjLObeZ9uXBb5NyscIC5lvXY15X/lM6eeSIXY3
LbkxWgUQaY1uumbspbv7XjXRIWeOvIP48jBPdnPnyyyDGwmF8FdZgPDevkAW5zz6xugEBF3YH/z6
N2+M5y+bHwGX+vzGIEmIcyYbeUB3utymE1FdmqLP+f6Neb3CcmPQVdJS8o0Fiv3nuldAWXHKqMoD
OAtEJ1dDoMMh9ty/zsxEmoo9ndqWdQgW0tmtIFvGLOumZCFStYmQJYwPytHV7v2zeWsFwklPG85j
U861+/Ns5lQ3FEGZGeIhsIODy2dK2eSWQA78OqTW31fR7BmRifLJwEkK2fvPw3l94gwIrjL2juH3
5dq1iXMq2vDp/bN66+VBcO8Qy0j/hvTDPw8DDKLENcHLkye2d5stGEoR2t8ZtlS7NrK9b2Nep9i+
ne6DT9Vbax6KWIu62n9j00PrVI9NUGhBFBmkq2svc0oiUvqpTud7lusPjvbWA8+2h5hIi53lqyYZ
kEYkpDXBrnDJsj3obPc0GulHeLVfuanniwIXkSwti/hL5Et/Xk1fGkrCY8wCT476J9z31U5DcbwK
SVvKmc2542MqvApkUD/cNFOZXdu5a+5jD03nPNXk0kUp3v0GZ2A+eugxJPScD76k4s0rD2BieTNN
Ei/PbnmL6comXpqvjbIYE/TNi+gXy5jpdYfE9Z6kojvh1jFDjJKon2wcCNqB1BOj6Jiduj/WI25K
ukg+ljQN80PMebz/VL7xrjHTpgR1XZPm4vkHMccKnBIpWAWArL7Xs+h3eo2YMszRr0wv7x/rjcsh
fmmM7aVRS9X95z0zxEQyo9dT2ofiu07DYVPY+ks35WXg+mW6pVXef1BhvPHSCcHEjoqGL9artv7Q
5pNqiXkMsI99jpNIWxuodphjtPPKBC792LRjs0GNMQR/f65CLMG7VDavyRuW5iM39LoqYK923TgY
nnB0nejGR9BIo0+TZ0cfPG1v3UlKNtoAhmD3e55vybsy9p1FZpWmR816EgOqhNLsT2PjF0HhsJF+
/wzf+OZwgtRQJh82isWzN7AIW+CBOMQDNRBNmFuA3Mj+azYmitj/5FDkAYApo2D0zj+itWslfVGy
RRN+Vd7aeYPJyu2di0QK8cHy9dYzSvwAj6fFsvKq/T0giSthTrBXKeSDjKsfto2NCA7UKomakyfL
/q83RyxgmC4MG5oJzZWzr49QzNqMbi6DeQl5093xrsXFWtMH+OBAbyzMtNR1gjHoPGPjWO7nb3uj
eh5RgIVsAcE+PEWKaMS5efjgkTD5G2er8h/HOHsmcHNlqQXIIkDQL1ZWksCvsDv7zpBOuCKtF4pH
pOMAG9t6A1k7eqzG1kUsxKxWeljTRyG1bVsSplNBfttqphDb0ZvyIDH79khsbXwy/Eity4kcvrDW
y33RIc5idzutkcGGh9iGzDfrSt3aokWrmzK+v5t9gvb0UgDcqoquBTrShD4bKBXdpLjid4hPCV3M
kvYmVm68F203kVaIRHMw4+JqwDgdwF9/SKqsW3OFF4A/fdMVOOY6QJxIFMQ419tQxjZi4WwkZcEk
8zDBR/3+5X3r2eQr7gqeE5M5xdn6ScIlERUOzyYy4ZdG9S+Y/m8sU9uZRbUNtfHfUKj/cR7z1htO
zU2xR/uegdDZ8ex4KhsTfkLQN/HSc7oejeww9uUHxevrlp9Fr5TBFr1M2nT+2WEslcWY+vySzIns
VBN7iGbQ+9ZkjwyhyfHQ1tI2nqO2/GDLZL59XLq0XFE21+cFmV8XTVGPNj2Rapo/x0rHJdRa2gmj
i55v0cywx2nsItz22dBs8hKRoCZLFvIGm7yNyt9OR+1g6sSFit4q1yHCUB64es+8kwm2n361BaD5
USEFBEMdbbDAOvRe3HkTifDeyKxu7c12s8r6FDJ5P9fRNuX3ADWrf+D5ELepl8/7Wo3NDkcX//9i
hq3Y9enW1VzjUwO4/oNb8dYdd2BZEfS5JOiI5ZL9tkYkemcXZTaUgd6/TEwKV4Qw7jNB1NT7T/Jb
a9FvxzkvjIZ6ICPQH8vAs3N9DbRTros43r5/kLc+iA4MbeYKzNscb/kRv52M3pDI3FhtGTB0Il0Q
MC2b8acqi9HUd9MHprM3D0a/kj2Lj7vtfBPhtCxGZc67osVOwU503g9WvUMBipa6Tz64fG8tBLDD
lixrLHuvit98mkwnRUUVtGl7MjoXtGg4PVV5+6NP0CzEzgdXUrz1XCwzbzawSAjc8znN3JFTsRCU
glTlMS4vQxz/D3tn0hy3sWXhv9LReygwJ7DoDYCaySJZnLlBSBSFeUzMv74/6Mndtuy22vsX4ZAd
YZFVhQIyb957znecBeyNTi8+qAwl3pt10/nk7hqXRA2hxESYGqIqKa+dyCHYrTLnRyiDPFGwEc3l
F9fjL98eCyJtJPq3jK//+E2PU0jqRkyZMzb1h+FGT7E+3OcGOpK/v6P+8nUExFcqSvIZfm4VSyzK
cY0eb89JtKab030uZwV0ct/+YiP9q7KV5hSiDXX9Q/z0HBqji4MD7eW+wzMSSySuY3nXVtYRvNdN
XjUPRe7+olHxVzfw717y56N9upg5Gj212CvjtIv66gNyOuJ2+9hWvzIQG391/3IiZUhG+chZ+Kdz
ESZxEw++KFhm9Pmti+tvsHptfwCC69O+jXylJtKpYEXeJM3qNVC0VZnZIvpz4bSaNFWew8aR+17H
sYCrDZ9R3LX30QKJzoH+7xehdLaTGJ0nx2LV9OxSIphS5ETmwdrarPRv6gjgScCkBtP0loJ0QIoD
ip2SL3GG0StmI9n0xazf14iu2ex16xd3019dBXd16tLi4L79eQBLPJGUJf6E/VIvh6VbNK9TzWer
tk70TJ+7ZB5/8YJ/9RWvziyEMoJm68+XvYZ/NzcUQ/ukcRV0cT1w04XTb2CQVBPCjECT/vcPzHft
xE8FIYoZAIg6jwvHzJ++6UiZofA4ebG3i8X1wV7A/I6h/5bGbJ3iKs+fap2Y2NREOfndLuDEXf5U
9CQ9dkj6dso4olz/+zf1F9edYmO1QLsYA/905CUb0yHu0cj3GdGVm7idbaBOlI1zWhEr1ZIygS7y
y9+/5p9o8I5jokqg67Ou2uJPZ99ospY6HHii5RIiZSUjYYsg1djKkDgzV9iEe9sWykkr37hRG0PP
khnOC1ML/v6NGH+xhq2+cOQYGsccYt7+uFaqSCPsoksKfMupwWhk9TUkRr7coa0urRNXRhwAIVsn
LFaAYXKayJpSMEeFHTTcjsaobuc5VF9ik8KbcGf1hbK4hI7BLYVjCnDx5IJ36+OPGTE2S/awMe00
3qAVNoERl90eRLfYTHEvAic6kdxh3EOgnG54bDGhzTwIz7HTu8dcFa/qSnL6+wvwV5+fCRgedLFO
6H9uHNFuA6DVGXz+PJvuY2Rpe2hJyXOiKfH2n78Uwmu0BrjR2TZ+KkAYOjVNsW5LbmXEQd04q5tv
qrOjG+fR89+/1vfv7ecnbe3+Gpxe2QZ/Pv6Xip2Db084HACkhVjOwBiz1wLgEIrQEJQi105apYa3
3QQfQteV6A5EvuubRl7vCGNr/1VK/hvf8Ct8g04T63ff3Z/wDbuPqo0SWmcfZZd08+Hrf/2n9q+f
+QFwcNRPa4awa4p14IfMiOrgB8DBsT7ZqsuoTKx37lr//W/4JTf6D4qsoX4yVk0IA1CHm9zR/wmw
wVHXYuP3d5a7Ji3zy5j70Dew7PWJ+l0d7aIKgu/o5HvDiV5HIie8Do/mhiPjC3fdfTso+1Ltmxen
0F7QBmtbbCasAsOxg7O/WZRGPxhjMR8kNhOvhG14YAqT79pZrQOBq8BHhd9+m8PBxucgnKBypHql
RHn9Rt6yelF0cEyLgtjYyMfFr50k2YZKSQxXJC4orZ3bcUmI4u0KUlIIquqYynrG2CB/QNkczKOJ
ELpr/WYobmbJLl534G7SfDq0aB/uLBlaQSVG4Wvz2D+sRhofqhSthAS6k6lod+NiWDvZRc+2CUqR
iiPfiSKPrzs10ciM4z2pKkhNzZbtxlLs5tYxBLi5/KmfZg+fMi6fxrb2hRg+V73GQMMgR6c16+lL
QnjyKRuphw0XoFKdN/bOkiMaG7MVu7GcJSSznOaaYXztGMFuzV4PA+bLyFtF/1kf5tFXuuGYulmx
JZUXwPgCjZwECbg8ghZHLMoLhrJtl8/bpVJuwjnNN73STPvacEdE7pV2cWs9f+kGq34mBmxbuOMd
XeDikqEjuMKU22JBd0SW+VBcr1uEYONGd4YVJtZkL7BIE+ImANkbUoFNxzo+Eo85tPeNoXDE5eB/
IvJjQcZdWC3zNbu5CuM6ObdVPr6ELmh617Ldp6kw8DgxUscJUxHOEA9usZHQjw5Nnzt3YhyBIjLr
Bgam453qDKd+FUnKwSdFsPNUZuxcVo7LSMVZf4ZLpApE7jkJF5Fat4BU9TVxZTXtJ67ew4boG9hW
el0CPQtD7BSVCiZPWXqyYJxSNF6SE9jlaVWRnNWOsPqZLuhWhyD3JvRBsXEs4euy9CR8SvW8ugfd
W2wApFf3Gu7ls4Gz+mSO8PPps6VvdR1ivHU1kUSIAxZtW6So6zoVHPtsDcm570AEokQyp41MJN/f
WCCXJCKIBAKwreSzOObnRjWwQSez+qXthXFQDKNP/Uii34vair8Da+OWC6j4wzQngPlVVXugoAft
3PErhd7PfaDie73VkRM8WWSmZXtLDnz4BrDAReQq77GoVEB0dl+dZGXZcOsgQW5qJ+cXat0UN5u8
TcrNjIUJvmUB7Z7nb5fYTNa8aSJYi1xDaXtireFqrUzOcPTk16RZhp3WG/UHwYPTbdhXNaYU3lka
pkSwDb3GryeSRNxFC+jKxGotoE5h7NyZE/cgdqHiW47Z+1haZf8gUxOnq732R0F/zAFb+XyZe6t7
hMDEX8zDVD9YA4tIgBd/xn4lhx04qfTt+51GADqvhn0GB442M/1NQKBtOPJVNyNkXwxhUdr71tLk
T6Y76s9jqSTVpitMcdeSrHeosnC6aBOsr7Yl2FuPemGy5fKlks5UQnpDfeXpIR65fCy6r9AXknOp
VvYN56H51CBWv6ywzMvYKMUm5o7MPPyU4RuaJ6DY+HzpRIYTv2hweEXB4ApMb6zcY8scdoudVvdN
RHR2Rbz25vu3VYxFdZ8A8EPAk4W0p+nWcIqCn3I1C9O6oqo2Q48aHJcSFMrE68c58kUOc3hZ+CNx
nFfaXrOvNwgVZbqcZRmfB1Lqe0U+DA3sr8Gq3srE8SKiwHzXuda7/kYdo9t4WKEnXbwv0vabNbon
16hQcVJUlLq4QInZAtTcdfbyFLXSDix1cq7gc7DQhdYmk1gE67nyHX2lZrOPQdc2qn6nwSK+4Od5
xISqne2BNTzTHKxAojZ8DWWDnxTzOZncYJzSAEnREf9deKsB/rrRJtDPThVhFWaoF+/sKks9xx3M
zVxnhSdqMDdQyGu/c7ImDpRW+1rSTh4a/QOxa3VqSH04pYRWbEq90A6Gbr23WrcvHesOfUKOnbM3
bjC9h68Qhl6k4pBhCbxsKWWxzYEzcGqENqsURAmmRBgQzNASBVTbdnXf45rA3pguXyHj+ERkrlFt
WCLrbsKv3tdHV2Q7I+1iH6gAXzBRRFtYe6GXjnNGDof2aM/g3ISLMHaai4PKEJahXUPgk9OTGFOC
Ilbd/lhHS71Vquq1UWE4TmWlXs2ZKo4tN/4uRe4dWPTOVez1vlIge9HmbyDjLnXiiI9EF8neHBv1
TdhKFWhZ9tBpMv08z4qx4VmnfW80jk8Oj/RC6XZH0w3xkwzLwnrA3BWRHhQgz0J/5i9VoLvhfVPI
r/GMZl8tnfk8xS0GLoPsiI5ICF2dcXm3/WYZyD2uNPvMoCW747ZqidYNtVtjmc3NqPdl5Rc9Zgti
QerAlMrAWVWvP6SlZ5uFqNgZtaMHGP5zn0NSpDHgBqk2vKghRxS1Yrd39cbaKXb/rprqaxPDHZ+b
8BEj9+xh3SfxyRgzRg6Wct2a1mMIm863eQxJrC+jF3Rq0i+lwZhQda5Gp482FAnQ5rFWXYSVaI9w
N9YaAvKVL017ZtIbjtBJ9dCZ8Lilj6mAT2dKs/iQoUg/urbNj24LprGMZBhUgzJs2dPHbSb52YgJ
Nacg9SzCtLpjTDUFUdxQWQFM8UZAJucaq+NbidfmbWT0eAbtU/nMmWEOolMNcp4iVvIuIXgnLnHZ
hRn8Fc+e0uhqmLpMO0o9xKUSy8U+627TYytsCpVHInoCCaLc2Frr+JmhTw1fYqViEY7oFmRpfyWs
logNrcTEVzVWjZVzGdkGEYmeK7xaR3Ptlof0zDchduknt0m6y5gtCT5+2ZSl17mlcu6AfhyoFLKd
plbNJpny0M9Hq1qP4tO3stD1GwA23ePYJuO+jkXzbDfkXZBWhDMbxLU/ihHdolknPnGzh6ygCiuG
QTmqFQsYJsgGtpgl/brtcNuCAtpWiebwtvJmN5v5F0IRHU+24QjJV1Gv27Bst7lRtbtGBxDdjxk2
t7q9nqp0ayrKLtIjm2ij5TVtseIFaYm8gI5862Oiw9wKzXcLkYJs3TYzdwvUg4lcqF1bKWwDPQd8
K5fD7ZJR45E6K9m5Budmxjlw32Aj3TtGprwanXvWylp+jIKpQmPP3RaiT7QlOpckYqNZbdKkdfZA
6r110O0h97qwg1Y3pUDdWLv9TGt7tJ6MetpNzBuIp17uQeGL80Q8pdc5TrqbS21nj4n0cw27/lBF
H80074yOLQ/+aL4ZmFdtJiZnR9ShOPtTGR7GJrxi7HnBa28FIsTpNC82MNnUid0uwNGdrWmny8UF
BE04ruhhSQ+btI5zrd5lxZhGdzSqm4BHWI54eeRo4tJ2FSViS4gaQnUzV43mwhcjc/oDmGgbOyGl
SuYD+MiszSzTIZicWgdjg+04BVQ09H0VFHaS6Z4EPjK/x0hbB5xQBnPUPbvh8wT2XFHdYQvgo/cj
sx/vQ7EsG21e5DlKIYing2VeEyD10iw0+ZbavkC7VPwU6McFq6cekJCdQpKorS9ygpmQ6uXyRZNa
dz3Cc98m2vCBeFffjJY+XDvkGATAIs2jOXH68QgAvXUhVJGyROhuRKmygT9tBLMi3ji641cHe/Z5
7HDCJUprGuz34ZFYeSDMqar6WUPc9DAkkx/WkJXqsM53U2cmOxoND67SAc3KoHOAP8Jxln4VOnBm
synaM9l/Psyd9zjXZRB2iXucSQhFc6atRX80t90X1Ry7ryKzUnDapaSOl+beILTn0KbuvYqti5Rj
ahklyIYuOyxEncq1hTBfmUmr3NV5sTzn8ICuZVy8cwAFElbpzWoS7xbrNJdhFcDyf2+Kgl1faYqv
YrDXNSvsum1fJsO21dT2lfLF3iBVni5d6C4+NdDFSFLrxkiXCByNnhtH1QTDK+aFJ60vxye7H/tT
A5rpaskHp/YbrOk3WdmsyXiOEX8pCcyKUP4k07bQYrYCFbMCfojEqagDctf56kQqC8cQWdolQfH/
3LWifl2MovyyxBUwAkiBpsKSjwzF71UEyiVF/8bSFucUVnAIJAvjBj7KIZnDEoQXh6wqWbJzEvXj
K3YPLaCnZUCrKGNs/SkoWE/nxUGHUJSklRNz8E3c7gGRShsxUKzIpsYXS/UMXcqfknEBeGFIzLtt
I4dvsSzoTzE32rfNWO8hdH9k60xRYoHn+CivsIlD9ola52IX6nAbxV19MVJ3CTIAa96yhnBZUeVs
gO0koKKc8Mgbe+TgFwaC+IqtkhbOgdZe9EOA/e+uzy+6PujqHPom/wOQ/FPX57oqmQb9oevz42d+
dH1QYX0i9semXcgoQHMttBX/kyRkEzLEic2wmVPjjqFnW1YAJ/7rP82/yRIyPxm2iRKImwolPP3e
f9IGgr/wxzbQ2mthxMY/Bh0lNGc/dTPrpcr0MJxJC6trV/Pz7wkmY0yYidXY2bwXdHKB52QRIVnU
ifV19D0+JYnir/J7poqA1EXumRo38NqXhhCZitHl+9LqHGU4X4DZWzNcqiZr8+cEEc5VJRf1a2pE
E9nBLP9Y25H+z0HxPToGRkD1iDNI6AfYbcNwnIykHWlRsOahFp5KQjFygBizTX423TZf60NQ67Ny
RVe5JhNjTcDR0nKhYpzbt6EnJUfXY3Lihglo2cyo7QNPZY/ndO3W8xDF+ga/ixX75prNw7hsBI/V
i72CYucwVEVaexyPJ/gnyg5IPUxvMn/GNfwnVgC3+UUEXsib5yV9nixZ+wZn4gAO/1Xsagmu10Vr
NS0YSW3qgr7K04lMXYO6nUDuNU+V+a4k2SOkg8CwwOQqq0uv3SakExxBgclbIuRT+zRqwnrnihD7
KN00bB9QEi6HrqVuNk+ijaZsw5DDq82RaOtd67Bbb3R6wtfkp5FfntMYn9HUlVt7gWek0YGK487Y
s7pCops4ZNZDL04LzASSb3x2RU2fNuSE92k8eMwuJtQRWpFp7gDADhWcjXdLQ0yeHbBaCVETd2YR
ZYte+iIlHL6cYdT0FcBCnX5zU03SCVT10TjrJWIE7V4Uoba1u0RURMqvRHryR1Y4fQF9gWh3UGvf
CfaizUKmJjkg0MR0SwObWnanaRUniZWJDw5ivEFpOHhqkqSk+kxZFXAmZNSIqfTopDQ0wTEuWwLB
s11WxTdaUrND2b1JUCyxVjSO2riEN9RFR8fphEnjnKvt6wCS9mqpDhjImGkdGFq222UNC6j0On/X
MVEbsIQk2QLtGjPQfU8ciJiwsPGDQTtKGj2eaUT5MS2SVNubZf9G4sHQUXyb1u2qIwRVb9YREhhT
PUVrGEIxEYswrAEJgpe7zrEq7bRFm+7KNUwh/p6rYK4RC0XjjL2HPT076VrUkFmiyyFwMrs8DKNq
nRMo+iQFdbl5Za9pDmW4qGwf6hxkRD3wHjlNrwkQfR6d7VgC7+lN+4rutEQvQ4pE3JInUcGg3NUp
GRPZmjbRa6J+5PR7hh9q3a139k2oSTUQqgEKqdGugZHPHgdtcoMM2BYrOQzinlGr3yoUojfVmogR
1clyahsTMdWQkZeR20QZJna0S9Mh24UJtP2wqeVXfUQ6Vtutex+ZlBq24ehXTiaeFoI6yjWxQyih
fZWtSR510ihQVeT4bDUVqJgUjM3VlBj6KyAN/ND9vFQR5YJqXJhm9kBfpPFNEQ4xfR1XY5utISN9
l7+jhHD9NmHCHCj93LgU9rZ5XxsjyFVdDNW76czRg5WakEWqrLW+dGsSSknkFL+jVg65k+u0SmvF
a3piL0fVro7Z1BB3lKbpJhzSaWusiSuThWhuJNzZ8XpOb9vOiqDmib5LTpob9w9kYa4V35A9yKkh
RimtLiBlr9w1/8XKQncPKZdQGGfNh3FahTRcRvrOV2hN8a2bOwl85Kr8KhLVhbW1xs7UBer4zVyZ
qjcTSxPa6aUrWucwG8MUZNzd95pSEWOjrYk27pptQ+H3CNZeC+bJioQn1hycdE3EqXrVeIPYxRx9
zcuZRozYwYQM/5XcDTcw1pyd6nvijmjH5yxmOm8ZaXWt5zWGpkFM78pEJ2XQje5bRCuW4I4GfGQe
y93EoPWFgry4WdYMoGFNA5rXXCBtTQjSW7KC0MKpKyJryXzZYO7ZVpWMQK8TPOQw9Q5MTqwXiqSq
8+c1qihOe8WDOhV9A6+q7suhFK8Gs00FY1frckAg8ijuiKjwiB4dAf6z8mOeJrDKGexrvVkiAKsK
7flI0x+pb+uTM1rxsYJOewsAfwi6Rh24sms+E0Sr7h6tYpP6zZrhJDnHE5m3pjuFU2N7mjbohwVC
ae+bevNRrOlQ2lS5qCT16hrBeOpzJGyvljVUKgcgx2nJvW4GdM2e+J5CZcBIuo5V8qk4C6dvnD/1
h3RNrxK1M9+rowbkVrFj92K6U7cfnG46VFOYmB4x2SuBK1Fv2qHOngu3ap4jhwCtkpMokadhcuon
mDTxGrkFgGzeILvnZNkSyBXOsKhUZBZxYPJpK3+ivdMdSkJ0yOEV/aOJcnKGLEwog5JYJOKs8WCN
Gqu3jRTknRMsVh1L+AOdX6zJYlY6FxktXhJGHQSVXMdufDEnYXnWGk42T2tOWbpGlq0Nw3csUari
V2u2WdTFo2+nqvs8L5bcq+bCRu8wolqDomWy5exoXxHHXj+EYmgJEbdaGz5P6CQmhLfpqm8AH8l6
zWP7XvH9uzj+RXG8cm7+rjYOEsYUyXv3H9W3//CrvC++/HE8+q+f/1EnC/D2hFFiLXFsXCaazjjy
N7y9+ISoA6wWTRB75YcggPlRJxvOJ+jMrgtzlaEpTnn+12/TUucTM08MgUAqkKHq/K9/wLf/0xye
Mt0iEXSFGViGjdj6j9PSGYaiFs+TCuCPrmX0LY+UG0JpDzTkgxLFY5GoR6mGGzfsXzQy71JD/kLi
4f6sHlvfgoE9yzD4zKum/I9vgcmNXTscefcVM9ZzaL7MLpmZQ0b0NdHKOoi8DiicWzN0MnNAhSBu
GRCZJa3WV3MA8EguSa1E1+qieEnlbDuXvUFoZ8I2Qs8kNotkpUAZothT63d02vwlYGolhMnsLSW7
e/3P2aScJ6VcLtUuIbpMKpvZcvdmhZaYXG77ihWxhETFdK33lFYaRqBmPcKYEm8EvnfuCXQZjleQ
VMOCf+KgTWJUutyZnaw9hxZeQl6PZaVklHWGxOrOoKi/y+OSLhZZjTqBM3e2+6phEZSR+LxI3kGR
gq62od3Zwi/YuFU0pxTawUB+Udtnl0kJH9JmbBlOFJuhq996LOO7JO9vIylOqUa7AKJDl2Y+jo58
Z0MXp/cBTtsoy/diMtHKps7M5jm+Ay4IIruXV6WkFZyrNVMAyYtBIM6Mm6hA5PbvxeW7QOIXi4tm
a6tj9P8+eZ8+l/Kz/IPc4l8/8mNBcc1PUC3wcaNwR4qnr6Ln3w7eqk72BXILSjoH8cN6Jv/t4M1z
/dsCwoqEzAc35Hp8X412/2gBMVmKfq+3YC1a/WIMlJFgY3H7WTPXhJ2Tp9FknzguE52NsUdjLE7R
NTZ+L5WajVboS0i+aFYYVXgG2qJZfgtRrXWDpUPefY9EVFWKo5Q2yvqNskytGe4dIgtsvzcGdF2i
yZf6nMUImcW2aIfCHM+dCg9+4tQsRk43UgG1tu1ASNtXg9nI9ywa7+hDgh0HuCV8M7bFNmfJRevR
gKDTl/lecRa40UtHce83RAqqjQfRKl120HfRdJQgT+FKSHWtnFpG3fu8cfrmluDd7B6Ih/sq88Ug
mVE2vea3UNPrk122cbipZvdF4cxb8RKzvWwm7L7JrhYgvWHewkpm5OHcZE1pvzZCjIHiVuNbMpjp
7UJ0wbbqZ+KvyJBC9zHoxF6ix1LQSFUKbeqlIGqccMg3GyThiy4NvWLwn7jvkO3f82k+O2rLWXvI
kLDwR3g99LZxk1iJuieARNvAh3X9iYgM/o7hNnd9StK7r86zGnQjky4Pz7mLR6SvWi83QxvEgmYN
+1JZitte6+XTFBfhAeTFCB1WzHeu1Ocjx76m5cSjT6AMUQ/s4zxNvnI/WHdpRsN5M1S6cgMq2tlx
TGj3spq0Kxqt5UO8CBQETl/dVospUANEmAlx3enXrNz6s1LlcsWG6cYNIfHrLpCzTUE8OwyJtpxy
oquGIOnX84/OUqrEa9wbwchbY4TbnSO9xb8YNsubgryPs1uu7Ag8WA5mrC/vaoF4MJZafb9ACzzT
b6yuKiXqyb1YFHKQe8iEGmPNwYRvBNL1x787+KpDfK1Ya4yXn6jF9zHI4Jple0whOozlET3vmFeB
6MImdbd6q1zIyCK8yxtGZobLRo1DTX3/94r6/1lRV8oEHcb/e0W9Tsryg6Cqn7qZ33/qx6LquJ9M
B7gJxEEqLlx7LHI/FlVXEIvuYOR3cGViLrL/0M3E3bdq11bLhm4JKpcfi6xpfFqhgtZaCzpY3cFu
/ZMqDQLiz6sslaKKV371C6xkjZ/qNCPO3ALXjnoiQK6Kmx7Cuc1BleEm3CZtqjcZQUUVvb+BhJEJ
Jxosy7ozQGzmAkLzkjAHAE5+TW2HeASydLo8T0tumk+ai1IpGKX2JXL06LGYGMQmkW09D6bZXUM1
JccWtWy4TaoUF2gFcec6YoSFPMCeXFJR0xjCQpeWJ5FOy55mz13edsYXMkfD+aTKZnI8YNHd1ZDy
iDwaWdiLKwl1XSWjxR6ZDJiFsYazgFcpdckgya7Il00Re88SVglT5sBoVY69wuhfMcaOrPr9UBB/
aCTWQqJhIeptxnd7jy68QIuDQiNDmxwmj5S28CNjzMJ0QNLBPpiohL+KtmrubcRpBym6eKdPKTkg
LtnMIkFSojYJojd0HLtUTx5m8rBv7ZTh9p6/YlzPIg2LNR06IcrAwFbXsg1vOk35PGUm2ctqWoyr
Uk/xl9I1NsCBXAQbDofqhdmwtVlMRV40NbeuB9eaNlrXC+3Qk+NYnbrFDZ+WwhH3tbDCh7abdefQ
hp2xphbXVn5iKZS0iNowfRnGNsZvqAs/wy/GNagH2jMIcWy3yk9dLbiWfQELUbdlyNxynsdT1zPL
9pWojjcisZdLU0Zmou5Cwib2mcYC17Goe3o3Ii0fF5p1zsyZ1WQJ2zpzGFIMF/pLvRgzChKpLA9u
LnLT6yLGwHtTUZ38CQtxXz5GK5FSpaw22Q42oFZpJe30Pp1VeYgji2TwIiVtXvscyaWN+ObgqFv4
1zaFNJH11OaZ9ISR4W5IA84ttUMyLFCQQ3vjkptKJnI1pqvsikq7og0F47dDF95Jx1shVYydLH3c
5BCE/ZZZrFcq4iGbrKCw9EPUt9fWSnlfxsUjsOpsNgtVChnTnAvCo8jKbWln8lFR4rsJA6DX8jLb
aGEPLob5VVNHwkZEEm7DgdYEsOZDA5B8s9hNetUUinqoLTPbsurrRxftuJdJjVpfwcJVEF5LAEBO
HrRTkRqez8tBbXg0dTvXH4nOeCs7x/Qbjb4USS+Kb4Ll3VYlE4Mj1rf0IJPxS1uhxGiJOzqBhuuD
ZSnQXtbzjuwNlBx1vzWXmuujNEFSKKUfNYqreLWWxkQBxB+oxF7EhKLTDauaPVVFdme2GQIZ0xkD
pvLRFYRibGcJpsAG2kKXKEw4kSOgDbFC32xT7ZZ3n55SxhI0qaeuPnCq6z/qvJ4DB+j3VvCw7RnK
BhnyJ/QiS7evmuZQjhYSy/xCWNHVooU7t+3VNd3ogXb7rlKlexTReJFucqBRpgeOOm+ilKsfwQlz
BvNRNs3OmafrFOyw51r9tG3rnOCUcEHzH5pPTPWTFfksA63IP3JTbeH4j8TOgJi/TxRsXY2m+W5n
S6/pLBbBxLk21yCStKCVyqhaYwCqm3dEnJSbglhMX5AYyL1V4zLh+7B3uiykr8Ruv3fa/J3CJ/Ea
wKBHogpgn7XwVWF9pWeEBum+Z8ob8FRodyhh7gaQ3orDh1qq8jw5ZvqZobThZ31IPqSTSuVU17p5
SfTGPlY1giq+sHZbY057FU38Qg7YgNxw+hZ3hbaPhITRlzS5B+4EE7ESusd+pucmWdbvOmOke7XY
7oEQ5ktot3fj0KlblgnnVKUKomHiR7pn1pU+0AcRDl5tdOk51fvBb7qs25G+am2RufRnK7LiizFN
7nU7qZelVTryW0D6RzqRY25/Q0NrC/GZQJ20RrxayouE8MoVIpq4V9NtamQGb68yP8dmckZzy+7Q
AGhj0LJL0u4hLzN7qyM/vB+z8bpWUKhMcPQfhZI+WpGbeLkyfJaL+2JH+kHvLZv7uK+xMuc09PRx
i8X9UNnpjno95Co25nmdGOxGp30vrdnaWO1CL63TH2poRtzAGc6pIs6Hk9WM6jnWjEtPlyGX8ZOd
EWSg5xRluP4QfdQbW3HfUFNK3zAtP1vX0lpxbh1p7IgNnS4TXx3jbHqiPsuo85aFkfaSQzQlhFbw
qCkIGGmsX4uZjnCTHWGpdVtraPRTa3P+bwZa+z7cjNjP5tzZ5dSZh7jq9jiIjkMSZrsuVxM/ciFo
JIOyZTPL/SV0heeM5lqZm735TiJGx4ING+o8L6p5FxfM0BfRNtd5nyi0iQeyklIr/gJWyfQRtDA6
oEIvx/xRM6nmiW9xB2RwTOHdjU6Ll2S3c5OI4n2YStBy80sqMlQ2fB6b2VPm49FKTsNsHLSWAYsZ
hxD4IqR/54kkCRRpjDeCfom1k5VY0RYBHhqfPjJew6pn1q9q6KWVtoNb7mSsTENhlLeRMkgCPNrY
9jv2tTqh3TRX5I5omlZvGZP1V3pUhn6i6zX9ezXxQkN5jJVx3Z7HKKhs11Mc6zyqQn9Syry8UaOa
1r8552aUYM1J+0uZKs7BldlynAbj0ZzU+gv+eCI0woJ4sy05TKSfGLkGMME0q3nYs8/q9FLcd6a2
t1osEr8zx+4irfIWba3iNxnk9xmYe4YJR7ZGu+0nBiLNYj8jT8kfpiQ76orWbTQ+XqCXefPG8mru
13hygt8RMxFp3B5AO+qbtEJvauc2QS8kY9BHNvmwcnh1I3y4pUrDCOJ89lS7jNwwEjrfbBgyQb8q
2azYyD9XjpjvxajYXtY7r8S31n7hFOJJkBYSMEhSme/E6UMZlao3jepq3MIYZRgTyb8cgMYtX1jq
GZORbRsnYUF2eXtRSzOpSL/WbfZlVhVxcd1yeDbkgDS5j8+5mlnBjPWREMRaYwiUwNXwlxqlXa22
+UkuS7VPERdTI5TRNfqYfZeFma/AgNz0vcvQ57+pO5PmuJFsS/+VZ71HGRyzm/XrRcwRZARnStQG
Rkoi5skBx/Tr+4OqsjtFZSu7rO0tepNWylISDATgfv3ec75ToEhluY31Haj94DCjO/pkzPIAyXl8
7FuG1+RLEb0k5yy5LrvuW5MFX1md8x1SHImuLNRPjB45a9tyX0s1bdzBSLZh7bFBYMzcdORPrWO4
zeXaqFLrUtoADkBnNdfMa9Fud+10TQdBHoZKjBs/br7mEXQ6MuYScVvXvXhggWzHLQNvOmZeN8T5
3kH7uHMKJ2Pzao2Sc7uky0cS4S6nFnw2B2VPa1wnAcMKZ7JJ+7LFW5m73hvJH2ROzUtQVhg3K0Pk
FAyae24t+u0Z3wIFcH/y9dK+1OamtK0bBGyOzXtbKkIsY5lvCioPAuoTupiYRUUxxFeKFuMuK/ro
QRoUouJMobUuyv6ZOffRs4ZvVeh5+1YQi4I+CYVljQcFN90xLEkKmUdXcr4393xzJ4Z/iE6Tvt7k
FRqk0dFfelwnyH6XnOo6tDduXoUrFTbsgVl1iJ2S+WZYdys6PhhtOstZxSrtT4QkE2tkX9I4tZ8S
BxJwXnvBVRIX1RVa4QKwgHyY5hj1MTETmACcvSne6GZQNKVhBQw1fBIRSdT5kkNtOPbGi2vYG65a
BVCST8qbyi3NoMNc8uwVCskBAhWxroyyXicOs+IlBbxSzKDpx6O7baDvz1n8ZZAQMinydyRuGiQO
1U9jVVZbwIw1poXiCmQqGmgRFKRRUB7mnUE+TuTX7It5dawq517CNtp7kf01L/VTVU/ujeERV4io
nZLZnXbjgNRb1d2mdiZiKWpXnQ1FgKiaDesZ/jJhE3lRPGFvKNYkGLDdTcCrU0FzCRn6Oo1dA/11
WhENQr5n0dTjrmqp65IqTL5lSmyI/SP2K+FJH3OPpi0gD28Mwidf5NdNrJ2LcmS31k35TgHcrhhS
bkU6V+vYQHs4Ov3NGLcxBlpdPCnUGJvc0dGucUq5daAOUHgHSEeMND9nEQvMNODRkabbXLwgfDNb
BQ8Cnuueaf1410zICmXrCRQMPpWPqOUNGeSXcpz0xWKaVlSE48ytylaxY04XK5Un+h8Ee3uVvfb7
nvxp6Q/XOI++VZw5cmG8WMH8GtXe3hetvuaoO3Ezst2Qz8cwyHp8WcY+j9+NoMEIQS73NULv+oD2
5hZg7FU5xiyRxP6tdZ+YOxQ/2AAsZSMY7fdW5aJASdMr6OZsoql5MrPgyfVjTKzJ/Dr6+muoo7eq
ynh+KvtOd2e/Cp+qfiaAjeb8F8NAFa+d/IgXY15Htn89y+BzUGOqkLLaZ2yQKyLd6ksYovw0SlNc
O059lw5UaEabolXWBGqR1BmZlyysBko041ZDzA5oiY4z2wK6XwQzPcuDadTxDpZFe1Q8wV8mFX+3
F2+PHQ6oEGyrVSs8VhAuYrd4yasUlEqSiAJcmIVmd6zsnCKvUv7GilVJzoXFyNRAGm2mXrZPEyR0
a/QLZryusq5+sQaRrMehR+3h1s3ToIP82Pdxf6Syzo6SWLI96hRnV09zdDWY2tsRlfA4KdA/GN1v
ZKDT2zIxxLubtPpqjhPvVNukUqBkyk66CqcdYZnq0SknjO7KeuUcn56z0uGQH5k38xz1676tomt7
9O21Znh2FiQZbJsZ3o9dEfieEp2z633HYKqD104lCCeZXuz70nY20Ui0fEEYDHFX3RIrMhmr0oYB
7oB69JB4bNFHhQjEO29RCb0FhZYren6vfpRzxyhsSeOEEqHS6Qg/B0rT0F9EUVFatDEjl0x+YXZF
jHHg25u0QC9k1IyCHWpLZE/8+FYOpKZy0CIuhse1GHbYdQGfkDpW4aTaIdbMj9SOR78o0zXp7v1u
sd9uWdFRehVuuc0zXA5gcThQBfc6NZw9x2G6LvaYvvSZJMgmdMzszHa9zG44MVymVl5BBwhWNeyi
jUUWKzFzxdroOYJUTNCv/Kkl4zzKk0ObkfuEwCAF2dKaV13WdKe2st+bWZ8hUBIxyfnCmpML1rNw
i5aguE0VX2O1RBHJzNqKPMexNxhi5VVJt8mawLjCmoSGixDLrCrOkec/V4Fs99TYzXpchM/tOO5K
Ye4BV/ekyiA/qyHzILTD62gE2lolSfd9ruo7r+rOU431RU3hZmakTqdhCQ6zy3VhoLYbupiPh77N
s9u1GY+syq4ZHnDhwwLOapfCBfsBb+paLzgAU3eskWCU4GX2b72fviW+C4yuuR27ajwm7WRtOEZe
sUQ/Y20vMSeOW45bPMmCzIaub5EbicS8zEJb+2AcaKXMbLxOR6BlLe6n1DgGaM7nHqNZ04hSctiZ
y0+NY9A6GYYh2GHme2TtvLdwqPGJ0FhlP2L3gmEdKY6EnYFaaa5Xmq7ARoTJcIoZGK9cp3xDwCvv
0sjgiwxcmMO4fbzRRq0inFsIoR3UB2EhuTUZccArc8ivwpZfucbGw2mA7NpPH4sw/h6I5tLO1lUW
eK+2sMj3fe1Esddd8I7sgVFqkExbwI5k3hZy06QlkkKmo7i13utu0ecwE40bI942jrXA4FGyWCSO
5XNAv2ROZbQpS/oBsUAbxqoFiCK9VTEL9LrVyhvXten4N4XurZNBXV+vxgjQ6dBzMMeipfhL7OQ1
YwkMf3WzLVtUeZu481dD413VaPKV6aKFYL5JYluud3RyIri6iBpREfoNO/TU6GtwNWrvtFYuV3AD
1DHJm/A2YFVjUtIK5ZI5S15lQKzx7HWPhuMV7a4IWmPaKSMb1NoWMe02j3PCxPJh6WSXOlI01qrk
HrmYGBQ4z8m81pjk39ps9LPuOhSypWux+i/p2ePBvrzitvnvi3bjK8UF61zc/Y+f/9j+88/R92pR
8/70h+2PPvqd/q6m++8tcZB/9KKXv/l/+3/+ywD+N/NNi/b5b+ebl+/Df7zgLvnzhPNf/9Efkgnx
j8AV0KoDB+YFE70/SSbkPwh0t2gXg+GgBvYYfv4x4XT/YWIeB17MgBHy3kK7+aMZb/6/NOMX//if
/eWBCwoKEr7twpYNfpl3ip6N2zSj6tgHRpasszLCDKCG+vKDTfKnQcXtP3/qf9CIvQUt1LX/+d8+
zFad5Vo0n6DqLOyLX2h7fWsacxOI8ujbg7jM/SQuqbbl88QduG6Ao2x/f72PUgyuR/gK3tVFtg2/
8MOUQS0d5TowuV4hcC8PZl3g6BtncelGxz6WXejZW3sMxCMFs/X4+4v/Ajpx0SfzwsJ88YACf0RC
NIaJe6VVJXIyDn0wPPDm5qLHGCpmui7hLJ9DWm5/85H/4hYTaECih2cvz9pHSFLXom0dAr840tcY
bwlr7L71ZbFYkhPcv5E5/dsXhPBlgtziitK0kbrzfP2JT5CaBvtkq+QhNsLqyg/qYAMumu53YBtf
bLACL7+/rb9iXdEKMOknig02sUQL//MFp1aYcxSO/YG4WIhWsA1bi9oLRcvSUSqL9aQTcQlyINz+
lIn7pnfL57Ku/YHeekYMHk1H/55phIXfo3c1XcM6bokhl+NnWol/8xS4PyITfnrBfGA3Fu8+SgbJ
y/7h9yUsLojSotMH10fJ/miAMgqv2ig3m11UNbTxmkgMJ1HFUx6tCCUSj7yD071BRXOwzNjzTkkb
2EQJ1+5rZLfKW8FK51lqQ6u6KuZAYDMjyvLU474vtqz54lLQKyjo7RD5u9FWS0VpqISNa7LmYFe7
o7gYyjfUVvtmdVUbE55qLDa3YSKxT88Kc9tb0Ns0wT01k5CKW9dKr5Ttjrf45/Dfg2jK5CE1e+MT
LWkZ3jfKUjxyYdrY5cpvJwObMSZbIb7zlI5UuQKB7HjuHMzAd2M5DdckQOYJMsQUgpQEfLH6sRAo
VIcRk+l2vDWGbryVWYMbcqQb96JTC9MQreYjvOiO6qzv6xd4wv2t2bZVsZYN/ZX1aKYSz5VyXwOF
mZ4BAxVJ0Yf1ix13473RGOLR7fDKJ3PivrqkN5XHcpLjC+UbFQLqEoTuMCnGe+0oPilx5YhoQdY0
a1nCG+AQl6mNRmD6mmvuYzD33DfliEct+dLmoJHPmIDcV8/wxvskauW2sQfX3k1UnMFajgZYC3z/
4/0/n9U4jWyNCysZ9DnJxvZbnlaQAJjQcpohTrjdt0Ofz2sDnGaMSTlMimPW4O7qVnCfAr3tHCv+
FPeDfA5q1tMNYmmS7IrJ4TnpS895rdoAUkBU8/Kj2r+Wk5LPeMlSxk1lwpMxZlRFTgQyQaEaQExV
V+OtxqMxbHrP4pbydtcvlP9FQbJ8Nje7Xiu+JEnT+ahxm2BAo1V1n9DNzVHoVlgplvvvkLGHxyLA
WEpW8kYGJNCCrZDm5cff6cKQwngyU9aNOT4YfNa72O/6zRBJudPY8BhXLK+H12VDDfItDcMr0fZI
uShtNcX7GEg6seiM7VUX2KamIcG48tI1HtPFVVBk1viAG8VksBaisO13Ocr6pee6aP9pjZnHQXQ+
Uc0Rw6X41LbMh/aTqdNhg3FsCu/ruiQPIa5cl6lbTEjttTXL6QWE5vCtn4ymJ0C5nZPbYTKs4VPL
7Y/3bVn2+9aKywFxHedoI+jRxSLtQeeK8ZywyccauMJ2TOiqhGTG7qSdr5vFlDPYDSfTILUvblBp
TIjDISRE66rDt/LoFZrWR02ItmcZ08VxM2/dkp70GahiQ2zM5K1oNwqaOHF3P8RNG626sHe/dE6G
9ya228GmBZ+MV71vkIKASb9YaRNTy8qs5guYkehb07JsekXin8ok9i61WcpwpWf8h6IcCr7w0Wgr
quQINX09d99kEoM8aQ0dJRsebnlywm4sN9LpWwxDvh8+22XblRthOE+cS0BLqOa1FD4Dmtx0nUMz
2CzZgnC7fKXMnkdqyphmx4I/rFiXx3u2OZ5li7DR5OAZIbv0rJL91HLSd0F5Py+N63TlR0GxyJL7
8X4e4xBBD7VF7Yj6ZaLYzZmVDK9jhb06dT0WzMrKHlPDTGGNzbxYcnLtY2gC6Uh82z4G9ZLCKmVY
bthGq0cPNzUO6nLT8jGinbCLwCXPc0bePLe1+FIowwAfF3NEP9qFmu1hLeoWvY4SCnOMZduIFnvX
A6ubnXJZh9eDUUe3xMfHGHLko09A7XPeqdepGJfVPxHPnGT0JtXcp1GmrPNuLZKTrGrrizaQna3z
eDDPtRz8B8ISM3+T9MPRtTXtebA7TAVj4RPPXalgh5e2RPYDq303O9ZzEQf1phpbGit9gZDemawG
NEy+aEoLOywvpW84b7mw+fs1O5Z6cmNphW8yGBK1apo6rHYz016s1VGmnXXWZsZ1kSeaW1dwzJix
SHwGOlQdEqcMSCu3TSb9cA98Qfd9PVlh+0IThFqk7tzg2h6Y7GSi52ttpFTbBD0Ai4WTR+qiAiDA
k50GF2Oc5LMq6AxtjNxrvzGllteEGbO8Zd7MQ9NonpQ2IoGZ/snyKOmojPHsLyAYS7KWNp7Fmp5K
fk5v8dt4XSyv24GvhhaGZB3EEMzvhDxgWCW1w7+IMxxFq9GOJE3WOik2kZWx3qteHaa4Zx3syUVn
/ADo7RoFF9blAGT7KmUzKda2H4y3hBXzLrkYzff+xD6OnTDZ2+HsvM4T3Lf1jyXQjzU5QD4B4zz6
g5nHt91QBqBo6sG5HrQ2937uzkRGdUb7rbQzdg5hK54Ia27cV/oq422buKzTBVB1tZnwkcdLi8Kn
Ypg41+z/+WuJ0lX5viHR3DuFhsH25StW+yZX0DhIQL/temrfAmPIVsx5OZ2swcJJgCOHIf9ZMLAk
h1nJ6mVAzBDfWAAs+LKKms869DOXLFUy+fdOU+ctu8XCQ6DhHZMOkK+GwOx9fx2NjnfSWYsjKGnc
6SE0KvfFiwUL66QM/NC1GmkoYh9jSKlF9Dj4M8Zv2k3etTPD62dd9BddpWGeah0b752CwhLrQZIx
yFssNonhy2drHHgsglyxkzfgfh9t1bA9RQo8x075DpHI0ZgsdxTYCoMTF9fEWqPqY8NULFUP4fKN
pnipXmdd8MTlLV+jIRpODZ01mwp6Bz2EZJsHbmg+C2OC18p9orR88OzE0A9IiHKP1v0QR3Fwn2dE
k7BV1XK2mY1HzZTspoympXhKA6rlCFxA5658QblByrS7TUyH2RKqnwTxIk2gwQO+VRiSGsS3YpPY
dRVf7IKwl8SIJ+SBU8Poy4XWl871ma+/ua8CVpasj43PoyGTk9FF4apvY7YeuIuHyPLEahppd4Or
c/kcjbcpIcZCPpdXztSG66aw76KAJd2ma7ATZiQ2ahbFSo1jc6x6MkGjLhf3pcMSgw0QxVDaq2Ql
MiqSziuydyNxcJX1VXgAqoUqs2t6WCRVOzDQKN9L1bwjFrmRozMcea4pDHRj3siuNm/cAvFjbxZr
r52Kw6jdZkttHD6Mnp52KZvoJm1ihDSOc+OYnXMeQZPc8W2zL5djfmLnQ+lYIOr3GSCtg8LbRjI/
a0DPK5tbdWNOdfRUwyF5UZVlX6q+SKs10YoUkGOzz2VOvnF/axfinsqv3FrYmN4xgbkn2+6BqdNq
lSmK1xKBbkiudjp/x3rLF+JoXuGdC8Uk3hTAq5d0KKOvYYOFMFsmWvisILHJCsF+xWrYpdWVbizj
6NlTU5/bLOchLWJWm8RTPJFzvzQAQ1i/7e2UDWmy7im7N78/Ri2njp9OJfBtOXC4NBbIZ4CM+fMp
CuZLKtnxaibEP4p+XLcWEzGexN9f55dTMLRHUi7pZXDsJz7gw/FQhnGn06qrD3npsRhr3xePTavg
cziE3dK1Wo4uP5bD31/3l6M/18XJjdmCk+mvKTYcyXMcbSP2/TT3XjsDUVjRjvm4G/yY9asqyune
82LWYsxbVLm/vzp9m493l843p2JecH6Jj+kMgDPongiP4AsX5tRqZljwGCyrbuq3rPYd4SykDdSK
Y8lSeVsOLPn/ml7cOfmqqrZ6737uvv3oqP3v1tz/Rx07QUsAten/WT97XWkwbh9oAP/6r/7Qz2JK
EpyfCNFZ3Eo/RLJ/6GfhBDhoV10/wOKzOKD+V8vOtkEIBBzy0dZa0G0l78K/WnYWPxAoKNRTi+hx
EyD6v6OftT+8vAhGbFw3C7ffFfTuPgLBMTEOGh2bOrplyBgpTQ1xj7F/hoaS1LuqSQOs9rVvvrWG
H1JjSgWkqQxpYifhqV2gWH7ui+sKx+AeNg4k2V4gpQgQszwGNd1trKtusq3MTq5FnEL2Kg39PVWW
uB7jCDab1XTbugiQ9aCeP1emE48bqGM9sDxbrUVkqmHfFcaMWq7wHnSpx38vOIc74NA1XXDoS2Yk
y9jPy1c6BXQp+ro+joo2Fy0gMNWTlmur65bPxe/9p0fkLzqXH7qkP66HL4SlBOW0z1L28/WQwJgj
dvf6OCzHR8YAb9E8sA1jW/ybK31YMJcrwYxAHi0QWiOc/vDJZu0JMkk9nMnIEzZWmk4rzijGHshh
8tBbubOf4jT8m1X6Lz6eD0LNxPTCWsOK9fPHS02rHYqyzY/ai8ntMLRi8oV+293o0SWW8t++mT7B
UR4NcSKqfokBjJYDRYlo9ogA1c3OpSrm3egpMdzoXD7+/lofU7iX+0l23cJWBzrs/NKGJb01j4vM
TI5NPOb22o7DNt9ABl4muGJexVM83mil8W+0WX+Yc7+rt2AU/y7X8dc7TJeUfqxDJcU//Q9fay5a
fyo0wteG8Wa8GdupBQgYho/Sq9Fc/P5D//oMuSZhRNaCeAd8bH3Y3CmOcyQ0XnqsxTzfVYFqGdbx
BtdxncXHiVNDuvFLKGp/c92/+pAkPpC75HlQsxcS7597wVmUDkjtyVErB2SBq55vc7A1kPgy4aD+
+8/44VoOpyuoLAwTWFSpLT62VZ3EGEQfI7FNBAYoaFo+NklTTVcRrLan31/rw3r741rLCMcho560
7o/bOWdhz1AGz9A8zYPYVKFfnPLE7v8OD/6xbFg+E95RigYWGR5X6+f7p+nrKq8aExoS0GDx7aNa
XDlTaa3C3nYf4iShyh5VB2FuZg4O1q+I4vPvP+uHZ2f5rEIyP+D99CkLPz479BAzzmgdvwPatU0t
EHouAo/oHKKUP1Xg48gOsqe/Wc9/3MI/16Nc1mIJolojj9yiVPz5o/eR11dz6CfHmKDzT4yDixOF
3XSp8XPtlV1zIO2MBeCyBAf563DQU38cvHL8JhBCqa81zNoTBM7wEC3euzAJ+Qchxne/vzt/9Xu6
fDF4yxZH8y+xNZmLcmX2DeNg2r73BifAUQAsc8lXhPvDw1i2CIiZrvv+1qiG7Gz21rRYVMPwqLPK
uZKdDMk5DuyLNLzW33l9XKWgl6Xf73//u/761Abw9THs4PJhsPexxDclU/g2H5JjIU2YblkUjBkk
xbbb/v46v76JECX5yhg2LYEZH/fGxLC4KUabHKuhmu9kMlPnl1nlLgYP9+H31/q4nPN4BgBOAovd
kXHlLyGoU0CilTOmLOcMZTdREPYbM8e3lvOq7EKrjtb1CL9A6NF/QXbBEbtyu7+5scL8Eb708+OK
v4pkC0BRfNEQmX5+XHNVI6KCIHHw9aCmo59bLKadHO0aU0Y932GXNN/cOEzWSaIR5k81nX7+d6ZQ
YBamywCoD0+SPjvtF8kkqm3SGkp23ulkbSGZO3P6QyuZNNb9nNvhez/q/Jksrvk85wr6nGyU9+A3
I/JcWpJXPU1TBgvFYN2D6vMe0Bmah04E4jounYU9XCdLMO1A0EAU2nqVl3F/UyAxeM3DyXybDco4
zK0Tc8KxDN+LwHDrU1k0Bei0vg6JSRdOu0tpWSEG9JdsL6PKHHNVNhaSeBmKr4yF7acBsEqDdQA7
07odQ+c9R3hJgwqDUbxtaU2cI5s323FZWoTqkzdNBADypMh9jxB/W+uyoGxcl6EJNIJUEloQTMCc
/eCYFEPwFttvga+tbZk2/kvQDCDYSCzheePt5wyeVZLL1zW4vMBqWTvNVvsvMwDFzUjcxNlf/tvW
rfg1aPsizEoGZDI+NspHQgKmM/tM/tw003Dz4/aG3tBtrTI272q7ibNTNft5fAxF5NknyyxipIWy
0Mi74rTe+j9WKy2mK9XNrFCBGI0viN15IsE6C5NmI9kWOqm5d5MbgIJUphk/4qNxPmmwfmQjRmZ5
a2eWX5LIwc8ZYKCfva4GKNn4yZsyiWwiSl5N0V7OkpR5rFruAwMk+ykoe0UCL+E4p8K2kjcEwNZO
KOwKqdtw1ualQR/F8Aji+mCMHUwdpsFm34w3yYT7c+M7IvmSk5V8ZDqeP0MCcsiEXp7DYqjCE8K4
IVpPMWmtm3kUFDDoyuYdNE6eJb/oZix009K04Og1Aajv57vCNeApzgV1jo7bGowjHwDrHl6sELVO
YGzNNq5f42EhJYwBTy9kxfFWhfFYHXTMicFzK+PRizNumBk50zky8vSUBUR0zEa2wVQ93sD5bJDa
+jhJhhmgCZO79WRU6g4KSQKkV5VXQ4SfOqFNvfGs1jwLu5xPtJy8AybH8DHq/C0OhOy18crsPHG1
dRi6aH5mf58l2I8aQLR7M0ntlwAR1ap2ir1ZTR2wBaCSzL5nROl4SARO6Z0cmUMiPs0hp0w03JEg
3yQRHdVUyB2NfntHnEp1IpuzXsWGrtHMDZImGh+LVqFax1mWI0bvQDEv1OgOUJfyW/scFcmNGrtg
1ffgaPsJYxUbDnDTJnnyQq8A1FlbV4SXrE2dueu6K4c9/kpolrMAqT2bHkZjuv6JjO/beHqDOf9a
w5feprCSN5PnlLSU4d5gevvM9AzGIsPffD2NRJCFmsFDYTsn2rCLcSq5xF4ybDLHe+z78ApHV/S5
w35O434aT3FesAA7S41UWNPFS2z73M1tcyfo7kPVdjNcXhCh/GbCyuYUtEMkbPnGitrvjZnVh0lU
KRrtsA+b1RTZKXNxpxKr0Ij8a+3m/EJV7tgYjxllP7mzYyNUzkmR7XpLXnVCNDcUSg52JeL6MG2Z
+ROGsuhJW+bwgL6M+qFqIc8h2pqnM7Fw9jYscNI7WRd8gwCmoKB68PEaWXBRquizisz7wB2Ge3+Y
pq09a71d9h8XbWqNnTCpm+K27fx57fOmoe4zkCysrAwZHzrAQ5QhoIeP77Vrz/QTliIGg5ETsiP4
kfQPjFnmHXbvDGHeVO4k3pe9xoxaI722ipvW7J79fAYlNCT9Yu4LgM7ntHg3nZc56c5NreLKIO53
V6aZe2vqsd3hpIs+dWk0XNl63HRJOJzSQaMls+jwf7HB2oWAMi1a9T3r5LEErHayG+p2shXIdJr7
ggczpXbgiJAbd/mkfMbJ6nNZBXip6D2/QFoP3juCAyeCnYT1aBWu/2kcwK7tTXdx6+hhZOSqqcfK
sTnU8ywvo9F4dypvp7VdVUtrtPEPnKDlQY7CQncvtPpeW0GwBaI3nZrOPvtwfc8yVMCfHIkC2QUO
Cqjf32s/l3d52NC1Du3Q5vCfxuAFYyUeDZCuENhzeeJLlQ+jq+cNmzBk8NLona/jbLZ3fmfQNWhK
APUVqnwwN1tQWz8MAJG7H3wj33lB12+HIHFAS7cVRKPWXuFSSI/oG6wzd5DueIGUvg/FvnddHmxZ
nj3aB+uwkBZz9tw9uI1vXy/Ol5WqZ5fJQiM2zFiqfW5CCM/nNnjVHR+JhaZZJtqJvSabl056FrrB
Pu5LK8feBHEMRnX0XJqjfdFmUN2Yc0jZD+odB1lrpMQBZLjSYLP0+T7PIGcxGaaJUzXR1WgwSN6E
IUrvyZDT947j+HVnD/qucwxczHaNCwcDRMmejj9Mrcuqdy+c2Bd6sO9zABDVKRcTYVDQWM5DWuS3
ted2NwGi2IPdtDFyfhlgkZ7VcQhKY9WLEGdeM4bnVMNGcKK+eFtIsd6WGUjzyYncZud5afYu3SIJ
17VfV0dCHeklpbl69tv6Cz3acct4BmOsdGcrX7dQxF9NxnIDi0BrHCNk0RmbK8znBr42Lr5ZX5G/
B466Srd848k2K6yvgyFrQAo1gH/s7NiPomg6+1JXbz5pw6d5JBM7kOyB4Mjn/eSi2XWCrLsVZt++
pSpjzW4IRMpZBBA7dOve8ZHTPHXA1/32q+dwVlyZDjr999iYmnWXtDlgHacrOSZ1xnvjxeV5xNl0
SQZXPxlR2L85KgleIi0VI4RSGjlAtjlgAuZORe4Xazoi5cFAxXnCTiGjbeH1n6ZOkICRFc0GHQEe
pbRJq1UConJNFRVdJmvyiats6GpYTXh0K7w7/FbdCMYwNc/OkOQbkjTYMyprgvOca01uA4tTjOkg
bcaDCIfuhAOu1ht0JDj4EoTxD4GdWmBxIUEfXTmyjQi6QzyXDEuJvJiNxySXJlTFiu+NTWFvmzVZ
2XOiv9acjThhxPmmhE/6jnYn+RJay6NMR8k8x35tIQ+y1HgAThA+T65lvxpWbbxbQIavwx/gvhIx
r4BnDmlulE/EWPQr/JLqS1g7CeWkKdcIFZ4ojAH54gljWNvcezZAa5Rd08zyyvCEh6p4Nl18YrjO
7tF4EEXrY5o3/QBPMQYzVXbT2snMYjVSnGx8xvBgPlGKBJyxEd2DdJdj8pblKDnWBufklY47kJVe
dMAEbu20N3zvZvxanOVxOStL7khJwL1eeCerLdy1AOO9KtyF7i6jNUhXA4I3j7OZjuJqcpEwz+J1
rvnBcaWDPVnY2aooJoxZXTI+MLIGZqiD6Azw/N2oTRvHFRpyr0eJnNDY3bZ0s06JIptXmrQHrLGH
pV8rva/jznzLOiEhD5Jw6lEI4dMG744budkVQ9dem92YXmdi3GckUuDEiMc1h2p8ZsN4M8DAxeQy
egdXNfHaLDB1tHghcx3EbBBVeDsK9PhdDs8g6NrvnTJwZi6Bm8JLKuTH8ouajGKnptrDt0/vAKTf
MR3aO20br4nn7KownqhT5AV7M+Dt5mUo5hudhaeu8p5qFZ5ZcmkY5Ul3hfrsPW2iZyHlvW+V+5pq
el2m+as0E3AtGU1Kv5Nv6BMhszKu3EhDuE9VnoAdray3UQoKK6Ii8HJb8JZVt2Fms0t1fTXG/kDk
i/e16GW9sgq62isQgs42Yu7+abbnr2OfHD0osrvGz5H6T3KKPpnQUHBVqCA7OaruYcmC1KsSG/rn
tm+Sz2M/EorYxddu82QGvX5sgkZu4zZ5QPkXH/yBcCPV9PqzYalgi08FMwtnmGutlXFQI6h2+Dom
/vjE/+y1Tgm6q/GCTRtjDk5gXt3oIV2OE0Ckx301CEroBO49WTuA28kQMtQuLsZ71/LkN2TFk3Ey
6pyGDpz3NjD3Vg/Y9aoLCsRUqyZGuJZbavl5VpORMkHTeaBxAf72GJFDJ3f+kNVqRVfTSbuVmeZi
J1p0FRh/3OHg29onTUB3foIGqEpxAkqapl47cOTMsDsqwpJegigL39sQz+2KqzJiIByNgwhiaXQD
MLo5FkU89npDsAvK+miZafxP9s5jyXEk7bLvMutBGZRDLGYD6giG1rmBRSoIh3QADvH0/0FktXVm
dv9V1rPuXUZVMEiCIPCJe8+d6yF+AxNuEKrc0mPgdLxEoDFdt9zjnoM2nq8MV9AlZ+AX+7n1zOvc
EJDv+3Cm7Rh8Lktjlzubylq7Eyub9Ld8sceb3JutM9bdZY8nT17ApI3f0H4x5E5c37q3OtHvPIwz
q+dcmxioRk9c9aleW96wR4+QiqZ7IamE0qEwPLyGyDFO1Pb8aRbGxi6tadC3AvD73rd8+qvR6z95
BQSATFH+RW7a3GK2WUUvqA7hvm0WbvknG1IwRlknvnBSwVAADNNVMPjMCNZNzcfz6caF4FZ7Ciyo
w85GFvqA5rl8/fiVEA/qvenR9td+Hh58fMxH25HNe1f29GCTspkSBM54AwaD7AaaTXY9S+U9hJKD
CZlJRGbaw+lcB8VNMbFGQTC1HSQ/okVoTEwupDsZIS8R4RC6pqWvDl4puheEX7yBLOcvch1Z7joG
L7fIUaxXNuF86pU0ec3jpE5KVOiRJ+rdxUjN4yIHwhqaeSa31uR9uSWz8AbV13Wr04ZEjTlvwdij
toiGofDVVst4lFG2MBVheMnFAH9VFCNM2dauFsSyxGZZcv6bi3EO66R5Z/iXHUyZM1EMlstQqc6O
rCLsGckA+UpXmkO9R1yI2KZoCfwQ1ijACixsyBbB8ArL2MXHeWdk1bLXOZ+As/TFc6GIa0x7+ACR
noz19aHL+25UTNcwVLnLXTGsx6QAQuBb/MhnNV3XvuawMaTcIExbruzKqg71OorrhmrBWk8exofe
nhCNZe+5nAG9u0ZCoZflDxa595AgZoIYghAAZhTzfB+h9VSRAleaPAQTmjr5wGq3Td1ztCxvTU7A
IDhfaf4QkSYqFNt2NIiOtAQ0WNlLyAUd531qUF4jy0M19TF4sgw7/r5YLkOlnLPJWfij+WTU74wS
KwcPuK2fehvgVWiN8YVO4/o9Tk3CtOKUr46Bfu/kOiC5BTksF3Fj1e/S7/pT2ILxieZOFyYCnCJG
QzK1vMPK9hh/xUkCYCEA8H1AZ2uf6VvUS09WBbILs1jNdxwmvHU2iSZ9TqXFC7c7mX4tl7J5x+7N
U09Dpy+KHtojubackENgdOitkk1iMpHrWx4XqgwWswo+D6LDU21ltB598wVzergJWeYdOq3iC7Pn
0+n7mC/7xDcwHmZ4JMRZHHqFCWrNlLhyGIFfNQiL39QInwEn6GJdFoltwT32YhSCDq+8p/MR24rL
4cGErdRFrEWDrVjPgrFhNCcawUhBuK7eyADWbzQSzXfh+Yv5OTHz5p1VpFFv2MXyna6VIKuG7nQ/
mFwfkQRVh8RLjEdyIuLvPjkVmJD69RxU5syZJ5r4IktslEuBMy/AiNE8g2Oi7SOZSX/DTeyIDQ3G
9NrV2fRp0gFbqI6CXDFKJQo9pazgztjkLdZUXV2nYz88ZuYYfG20G3/PwAdfaJFiOUpG7kxuRkz6
LPwZnWjFGaDDNn7LPbHGfkMVIPigZsC9RU1HKNjHSPi/XNfHufn2//7P+1diQ//BaP3ZZeSwKWLk
/78LHeATJVn1K8z1zwf9w5ok/sB8xN+B+U6e/IeY4U+dQ+D84a17ynV5ig0J88w/dQ7hHy5mJTZv
yHk821ojK//UOTjeH/w1jDY+a13btv8zmitGJ8boP4/ZYXn7ju/zJ3kVa6Xx65gdvnNd13NiHYNg
rgqsAkTJM0bk+1bN7TkbnR3T6k8zCWEFX/ckfTIHChpkSDUm/WS4pk3mGqo0szI/tuKd8kVwmxKP
DrukKh5hN1ZxxM74xB3hkaHTRFL90L6bTiNVhj1XJU9olapnu8ce0ZRrJqC2DfVVAB24rFfJFlMv
8Q5qESnxZHfi3Wk8fsnGufLce7VBcog/PUmnLqdv60rJz3FzQHtMa3+nQPAEyZRfmrlsgoOn44p1
qQudPkoMDPBDbxNIYKdMQSl4oBOQWqZ3KMQTnK540TsyJ90t6ojp2lJTsVUyDT4VkiHZZdfrgMNS
2/aRtLzkDNti2LAXAHBj2k69i4MRMo7VmkRZdvKzWy7VZTIiQxPB4m6FcuWryjvCpazY3RooZDZF
7IzPdKbzfYn/PDm5HVI2cOTNLTEypn+YYmIozUkbb0ArSUuij39KmfBuJcUBgQGLbv3npssg6/vE
XIH1VguapymP8cHEIf7ejb+4vX2D/x2PgcGW8lGtyYtD45Lf4hVj8+YmbnAGPWw9TuOqGrclaeU0
UKH1GEqBfm3GAP6YZKy9ogKbbhP1zsfdBi7/NYxbZKE+/FrkgE2FVSYQmhKCMCWUrIZq0YiOFdmL
liLDC1YF/yysnM8VEofyonao+L05LXmMcGbpn5tqwqQRLgiCRV+SRckEIduIAQ1pr12u/4hgkaYm
oCmeA+I5BkLX4vDZGhBlRgqJJIENq3PEtsSHCpkwR/y/w0LgUOic8KuI94ZQpo6eMGAwBB2CMgba
KO+zRDpnJ5SyG7K7eUP+elDsFhACtmg0uRc0EryA0WqnZOcnOUf3wwRDKiJ3BKYRsqROJWBgG0xQ
z7aBX3v2dayLMd53fWwmp77RSGSTOu+/5lhSNiRn8rML5SHjiLcoios8R6wIqkJDdCLLi//hBhV/
HkQP/w6WPicMx5YcQTVO/JeFkRj259I9TVNKEbCsQn4Pb+rGNRreRMyU9pY7uYcEl2dkkCmnPXGf
zmksyIOIfgj1WETEz6NiYLvyjBJ/6462Xg5KWe472E+CGD/MLJ6JuK61LdS+LcGXxyTLhXtHumS4
kyxz6lPmZKpj9DegA2/tjL+fOJR2h7kMSEBlmfsCsmw2nj9eZVAsQ3IsZuAn2G1pA5BXeZxlBlbQ
61BBf4oK2eF96jwED4wBdAtvbIQ0tK+L9SO1zfX4BCs07rqfw/qSZolcU1XzczivPpwgTJB200ln
BGAYnBBh2SIWHQuuULCm1NEtTWveZ8isvy+L4IzMPWM9p2DS1FEijKA81IMe8eBZQA8xi8hps3p9
x20f2gvJ5954z/17utX5jO6QMw1dN5G4cObSinE36+7m3AfDpm4EGGVh43CJOhsH08Ae1dnMqvOv
aWPiyw8tPR+ml26BUFr3ORGDyKkVPqHeHbp47+d4b6AOOUR/BuWeVEJ7Y5L/dDdkffclN8A5Rmio
w2dEt9ND4BlkkNmKE9tWo+LNcADOqD8M3l0pa4eAWFF1m35UBeiWsIKuxCHTy5Gsc/84WqH/pW1y
H1I/Q+rVeD+u8W/gAk4JgR0n58PnNK/eEMVq+eyBmKdCsksaImrhHalodrIzmIxGjNGYnJTKbUAa
0djXRZBCxOWOcVdZTXVP6sxa9ktcWpEvU0h37AT3Bivgb65fOhcxOv9jrgPrayH85TlIWEPvcf+A
0yMd8JvTTuPjIMR8akqwuSSDxZs6M55Ubqjn1HZZcbZyTdsLA3wuFjgIpk0F1kTGWgWLWXAvJX53
klIIMmC3sHHgr17SjvswpHJ/diFjxs7bLPPukgBbJsvEHcFjXJS8ghcoIAuNqx1qAgCLdm3xzyJp
r5Wnym9CQCPcIVTVRTTN7XxR9VNwXYzGvVUaRMwgckXZJwPdWeeCRI/2juVLemIed+hRve8X7Wj2
lJI5MYGRkTSG+JalJFeTmaDFzGiGe6uqXgkwtpJNH3ZLctBD5pwbvBb2U4xh4hkukXooRvc2Fbq9
JxIDx27SWfcx2PkHyIFphOWuD25aFGzHzC+anYms+jWxxwnDS/C4JLb3MgBGONSTIFFQjFVNGKoF
zu+o1bR+8cfj1IS48Rv7tuvwKHplkyKDJwfhjHaBlVdMJ3jXpcSPTTZjtmLN6mGWoKC06T5tdsVo
VuY2jdORgeRUFnBLB5GzFxmG8ji3RTFsDIvVqXZaslUns3+0Kxm8ZahC2Udl0DyG3B3oaVhCaFp5
Iqad/BMa/uaSYJ3hurfNT2y126umW9gyWuPUeBu/ivtz5y35VrNdephDooTmKbfupOX137U7qU9z
iJf0ferNQt+hIo+Ty578jVPCSmBD7OqrPS/xXZoSwSw9okopBaez7i0sMB0lje+pi6FzjBulem/X
2U4CRt0vvxWMBM/tmiAZi9m+yzO2P0HmxdukTL3bsAkF9qIRxKOsUtJMEc0210S+IHqJW7vapoNp
3LkoQVgvDwj3mXNH2vWmi4Zu6lM29O5G1M0TK0asDaZ67rklEnTKeQpl5s2yEwaHeXc2ZuG+jmPi
lHznoC5YcWcxG0pTRBRucuME9XA1+OoYDCOISp91EvEbRLf6dTNhpEl7l3e4orxT1ynAadhDz83P
uGbWbrPaTc8lTi8YL9ZLnLt+lBQedge7dmmPernF0VFsLShaXAsb/EkTmLbECeOFqRGBIZXHLXyP
kNicIttunLsgcb1bVgv9Q61AEjFqxv+A3atnGzvtDb/XVyhXyEEfkifPbK3LinCYLaarZsOqWOzD
viwfSJMhxiWn/NgzKsi2kw2cc9eY8KiH3hPsRrs0vYXs6OylY86PJrjuy7lzzBdwcFygiPm94gqk
jxnLKoYFZXjn9CY5Qex6+NF2m0unXNp7qDuF3sxVNwLHx/ZHuEhtXQxuPpBoQ1itir1T0OfBuZbJ
/GR2RYwfrRyekYG8Ao6NScu1AgqKSSdPmhVP5HcTMJ+2cxh2lNNxMhNiSsM02HsDxqCoV/noMeg2
ya5CyOEp/DCp4JtQ9hLhDushNwOqdompGGcXOe+HZnQDkHG8cd1M6oFQVn+PXSPOd9wOSfDMWcYh
v5JREANNQQ18D1kVsZhiKbil+e8uwSC6rEXSebhEMwCw1LbJcucxEzvGKQ1osIX+mreD952Y5nGX
SY/5GeTL4guI8/YYqjDeFWtphTIaiLie22hx0T9scNF6u8xomx1jehrrIRiuxhVsEs8F2Ta6Xbmh
PvSSvNTXCz5c54n7m7zqCVMn7LRkuXKb92z+Oinq+wEHoHdfQD9bIE2GKtJ9TllQje5nadlmsg+9
quILZK5LQuImbxJusokupnMlu243DxI0b94F8V1HGbBm+SBEq2YnefVLXdXbxcmpsdyQHZRV3y8x
s+QI+eC+lcN8Fp0Q122VAlUM29bYDrUYLgB59ZeT1c6HoMqmW0v03WM6lhfwXC6bYJm2bWi3N2VX
sxHjannQfasuLC3ig0qCZwq1ce93TO585d7lei4IVNdSyj1AFAK3uhQt5T4LiS+OoCqRrFMXFbi2
0vaW+4Gl0udJlljiueRBZMRutqroBg4IPrqzZGRefpkZuJPRNS83sGtUtiO3Sgyfg755ZEtYSYir
sNTj1ULFxe0Uw/ti3ecjGSpeGqeY0kt4hn58dirzvR/Dho0dhVwWcC6c5JghQVjyWWJ/z1P/PkSN
br5kJf9SY6RkFd/WTdfuGXZG2Fk2GPFe8IFCe3dUkPi3id20KAPmE5zT0hiPP3Xy/0aPvsqFf26M
V9RCgI3AWQMPkML/pj9LQvSPdkJd6yvlYh2mExVZaj8us999DZWV/Y3kTfyLyM90yW5BHe6sClj7
QxD35f2eBGY4H9b/Jb98BnfR1ceqVOG5TyndIdCId0k+PIPDeiD5FJHudaKDAcKQIhB23mCaTcur
XOT4bgy+2DuvZU6J7mxlFMCbay6wFGDLTOFFgDSlAHSXKqZsK1enZ4KPgobe7ZcHG/uv2qF2U8ds
GCgzgYG+10KP/UNHmGO3X9B+QDitVjfQp4V+Ah1PMNGwJTH+3swhGhu1jWk9lnie3sZi7r6uuKPv
+PerBydMqOj7D8+5Z5vNm4nzcTqjl/SN9dpp0mBZRny3GN3Q7YmEU93hw7I084vqxq0bzJYqZea6
66ygfvvohUuvtf5GJPsvgk7TB2jCpIaoDESQvxNFoObZsdeZ9ZEVAx2dwJeMQ9sqaNf++uxaz55f
zy6eCLoGZQAcefv3sytQdHAtjsRjkRZ8xE1Qlru+avl8PjysXbbalbCl04Qs3GXf/tNnX3Wr0D3w
i5HG8bu3Ax6F5ZszKjCVN/ajNzIzzdpspn5cnbSTwbN6vU8TYIwsJ/5GVm5B9/ntvf9Qs8JZ9J3w
X977mAMhrmNVHzur4a9DZh3cK1+29mOVd7TNroW2kjJmhnD+w8YFQ47Gr0p8EtgxtT1+HI3/jjf/
drxp2ujf/2K8+Q3bd9X/OhL9eMw/ppvWH1hpAIzgPmTlKRw+6j+nmz55BlCPVjwP7sdfUxA+wEs2
Ri62MwGXO66E/wAv2X/4BDoRfsVIFFGw6/8nLq7fvs12SG3EwI9XyJPgK1r//09X1MDSw0K+k2C2
2cFjTyF85Unr/M35/PtXeXWp8R6hEDmo1RGD//os8YBK2amT+EgwSoWAzwzJJJziGj47C2BkUs4J
gRmm8Hrhkv7T5/FvblLr5/XLd2l9ciwN+N44bD4H+9cnx8WEIgUTNN+LkFGIrwhA0BOGrVKY8j63
7PodBW0T8u3JnC0dT/ZtMvoKTj73j22x+nNmzPl0mEGxccCeYCInHBQhcYXpvkDs2c+q2XWIP66G
zo/vS+aE2/+PN+GDj7IEfFBOpN+OoMkwAMs1QF8wjjbuY3SvAP3cU+aP81PrmCyILMnwwcC+vLFM
ZoKscVjz1GiMEQaF2NMqe7qFwxJEpma8AwaRfWIgi9MUaolXmqFlSTe0nytmZhGq9b+9e/+bzyHw
mYxy68B6ZP/mB+rYxw0z8oNj5oALUOZCj6/VzFYp//7XR+v3umT9xAMu3+wT1q1B8NvBYqLalY3F
M2mM1Uf89Xx4XtBekKDR3pkiKf/GLffbl8hdny9EtuOuE3UQX+sZ+NOXyLYArpRGwfMlmbrj6kBk
+kAx9Nfv6vfih2dxTWuNRgkwpzjub8cvVFwuGIUER2WP2YHIgO+NE2ZH2f0dLerDN/DznZdnEmxU
1v0J14V/uSjkRFiGI+fg0UaGfVp88tzSkHNmnvng5tJRRWSl6Czqupf3swaj0RSeRAVnxfcpq+TL
Uoj2Ts0e00ZPEzUFPIRRq7aID0oKdoLU2PMh49x80olfIcdEcmpEGLcWkOEJTzI1LqTMwIa3aXvd
y+gt2fGvj+YP7tov7xKLIR5W4du4aEOGdL9+ajEczIGCfTqOuYNMKiHQ00/i7gQ2n4GpZFHvOfX3
qVDGVkj0Ipy8+ZFua9hrq+n3yFLUdQOBkxUrG2mk2+aLhYn7WoSz+8lnxv0iWpAr1mg/WIxRKdCZ
IG8Um5lHwnjRYpMfs+11yooiqextlWTzQUJ3yXXyicuZPHq9EDfJYIujzmpG7V6YHssmtndO4mVH
A27PpoazvGNmZx06pw4esc7np5xk921ltWkfAS74wqbd25QYvk9us+ibBi57G+nFd89lABlEx57Y
Ndp2wU7hYKFDBpzcW0l9lKqWz323Bh5XyEDL2bgRYTN/RXAEIRqm2y6RvXMQsUtLl3spoYGy8VjU
LO4dKHWT9qcrXwivkN8bK62nSJrhPG+Q+lIwjjVysrpKp1c/qOTWL211hLVGDNecT+cFKPmNhxx9
2wdZRe5pmaE7ovj7jPBKvGPD2BlwaTZpLL8Z0giuINUbWwD1TFB9dVGWHq/as9qdtMMT66Dquo4b
Bk6MMHtIHOChDb86QFc+r8dzS842SdzAoSJUX6RzlM6bWHVILhuCUyLL8uzGzfxkFLJHvYG445r1
yUpS0MSBm9xfNmBqHZjIYcCY03XemVh0tznHqToh1kQsiID+Ubr7Km04I3QBMK51nHc2GPWeAa6x
dZopIIXArtRTNXdMvwkm5qOBzwq+LzmO84B037mzY5weXNv0qS9qpmOYKIJIpfZXR/GZK89q7mZV
XGUxhFhj1HKrk2LYDrFUUQr8ja0l6BKbsT5WBjjZ4ZQ8VDmmusT7lE6zeUz73mTSuczEg3sIP+W7
XVbVdoQUtDFyj20i0imwQso6+8zcLiohwwim87QpTUIah7w1ol6bTL1CI+USNQAiWim9LhCESwMV
4kFCJ8UcEcRvMJlnXswU71NbQodiPVkjG2g1J5ce/S23IbnPksDDiDJmLPMSzz4oIhwvxQLQGx+e
uVGTmN/R9ZnM9Ds/YNCAyJHlYt7cLPXKurA6q72cZ8s9pdA5jpZDYptf83XxjBmWB2MGGw3QDtgM
Uyeg9dHSpwRqmHn1RWk3YbxkDV89WHKvjlbjBVsZDdck7COdNO5ZMUA9kBnBBCo29Wlgz3NjzBIY
bTHjG0Cu5nfWqcpCf1XPt3gkShPk1UQY35OriVd3TDs9mbDBd27BqC+fGRiGDjtNix71nEFujCrU
7pGo+TEnXAE5sTe1F2EDh8Srh/lgeAHxK52J7Yzhxnfdq7G+NunMtnFDUbDo2YwAjcgtSn46GNar
6ATjILLZUe9MPdo73rG68L3e3rFAkGx6zfly6c3uZQlH9wa1pXk9ZyZhoTLuPTa3Ta2/EaYybkNE
5KQa5epL6k/JHpqx/5xmfUXgjY8K3qS+KGpYPVLiUY81JR9itpWiHOa8OpjyLW2jSTGDaOy+YI75
CvRGbqW5jJB0qAtxf83IySG8jW4r900SDs81i91Tm4Ho+hBwFTlclVzxJtuG8suDuXyxhC6va3aa
aydFR8XwhzvXyIpo4zlYP/KawAy28bxzmaU3oVmOWzE49q7tF3vnCoa5i9/EwN7dhcfYYdG9JB7L
50GB5hrlEDJj0tBvYsOzoGg4PtHPvczFzglTcUOLTrJIBcqrgdZzBBGOiNwncYBaBVdMzOCWOlJd
aLQLkJTS+Ts1sH7OsE6RYGi3FzkJ9QyZgA4cLLNsD3FlCObotXE/8wTpB4AqwqQK9kzMqfg0xmtq
Uwx45t70G/4lk+FemQDZ1IpmI0ntsmNFffB1Wx868oFGgspM51JM5gE5EqFnanCuWRXAfVsJcCDr
vI0u8nRfr4y4Gja5FRv2Zuz7DHcUwB7iwnFIVaGGh5/oAyJUmHMcfl9+UW7QpmfVlXDp8llA45mq
AS8WJj+CXGwoOWFcIjdnhQscrgpsN72eRhtB3o/hwX8b1r9pWG16BPQr/3vDeiOL97Qu33/uWP98
0J8dK2GoTNksX7A2xgUmQsrdPztWy4QuYnqeT9Fk2mtn+k89jr/+H9rZFVTyz24VHAnFJJ0qnAx7
fVzwn3SrNKe/NhHIfJwVakIfBDKIWeBvpb3SMqgm7uwXbm9MW4f8ErSx/Z7eKKDoqFipizAxqqhn
sCt2UnkD6Ta9IIyOjoTLKYObZsHwUiK0OxiD4ajHgY3ZJfemLL/tMdB9giSFgWXxqovUSsh9G3Mb
TTfNaWtmWXnBHUvuPRmS6K5zrspNa9Rv3NjrKzhmzXIoZwtOOziTZEltwpX0qMI3DQstOAYmCm/V
t7P3qsdpCG5n8g8RpbH9ye26d3eOp6tqwyAwyN51b6SvA26lEnAbm49906GdOfcClWyyN4rSdDcD
W910isikQ1h7XaSMaP09VR25rug6ebvp1Cmf1d2cE/6KWpQd4o4cCRNzeiVcERQR9mHo+Vs5QM+7
Dn5kysYFx7ONMlgRI6lKtKTjdtCaq6H1kbE5/gjclGkmuKDLqhPU7VVegw0rB7UYWLKGCh0C32+W
6ghJXG7FabC0rrUVOerUjfR0QrqIYg+W4pCFAV8v+dclpmQSctOXdK3ULjWB9L7NZvxgyylW137Z
GyeTAJdbM2fhs7ClgIPuQv/q0uqUGoY+JNhdHiR4rSxyOsLYNNjIO6tAZ+RRu777TS537DhZsso5
3WY1s3MNpfPM+otFe+eW5JL0w0FWuqV8rjA4cTUeToGeNv5AokpZssRAc5DcCBvjlE6Laeu5Cc1P
LxyqYOpmArbiO1WO5QuX7h5/ZUzMwAKL6wYF7ROE/+TOSdruFpa/f1c0Ur+lZTBtk9Aii6VJpzvO
h3o/6zp7LrAvo4+v5xe4e+s1eEDPG/t2vIWq71+HSKef02YiJjv1jBtjYqceIRUL92w7nHNMq0GS
pJEtW8vHTfTctMSR+KhKnlrPqh66eZI0PnGaTBuRt86EQ1X506ael+VUKXR1iDkJLhowR51G/FWH
sZDJM2xW5zJcUIQSAi7GR4xx2G0DXBP5qtYuvluj63EH8xcB1rRmkCLtmhkKSRS3Klv8E2JVIrZ9
9pEDOzGXnIqzBRUtiRA6F6u5eNA3Q5LYl9bE/BWuFlRVRDAOZVWn7tLCq54VZST1sd98pnJ7sVql
N4BXgws+aRQNDTE/uFGDq2Uupjtq8fSCeAz1mNCAvg7OgkQ7HCf7S14r89JYKoQLbev4FyOq872b
N99W4egRR0fLplUysycJAJl6MLyaXl68zKiQXpyxz8RGtIF8aWnFyK7gG+YZvTpAg7V3oT/2+wz7
yVgTKgCkqDjkpBndVGElLsaJkAuKVcnyi8caN1aeSVKLljyNmGRlt1WcTxeTwa5xUyNJ5ixGm5OK
AJBoBq9uy2B83tXj0GzGeCR3HTRw5ONmICfN3DSiGy9qwAtbB2/TswuI7qY31FO2qIe8Mfyv6BJI
rzFDTQEsKIzExm6W/NFXuXtZgt/Fm+OSZZh3CGaz5BS6nX81jwryXj10DwSeYy9QZv3FG0wSM7A8
3zrI7z63Y63ayDIIkwvLsblM8sR9SlLi3ryWIJVoLFsSHBYc8K5tDW89OQtVXSSbmJUIraNloSOb
kABkTfLeOWn2rRjRynW6PdsD0ZXCG6ctPgjn1YZocHQwRJFGMI7z2Z5QobvEQrA+6W0S3qSbmteo
zoy9qln+kIsQ1HfIUdZANExJuw9osu4y+lACTZlMpOWYT0c7Bc5cjy7qLYKuHbRDcfBZjkx2oiEb
kOMxfgl3Mdahe9eIWUfrSrzjClt1VDH7AIxyXOcG04FyTIYsbUCQkkUJNgDTH9I4tDTdNY5bCqJk
cEbW7YKxQpelp7qEmRU1M9ZIg3nkNetyySkq6k1vTl9a7nn31ujNp8SIUWumHWrynEmFwNBIDedO
Z6O3yfYKmuCLi0b7e224XzEF2yjqdccSuC3nCOPcrkXjw5fckFcjO+er0JHynJpE/kX58iWlZoza
lRzI3umpNtUDWQ8mLkeVwkJAUpfBZdpnIH/QKyzhXYu1f2dgEnM2bjd2x8QgyUzqhBCQLN6qSlkv
WSvcQ54I/E6t/yVfquC+xca3SQmAekx8iytIqpqLMZflTjG8KK5EjTJHdBX6hMpMjsZIrCQCGRIt
Xcuq7zhzmW3AILjN5lp9baeO+A+7sQrKHlb0iRe7F7zCeWuPTcV0pKHWLKQob8vYIFXMnuuTVfXo
wDpz2pLpkp0NhXKEnXZ96Idp2LqIe95spWCYBjUaBl9+6jvrc96yy1u4PZ41FOJhdRilt9S6ZVR1
NRiAkunH7Ezdd8vRcjdY8/CQmwxWtDuC+UsCuYd2HGwdZcQPmPK6VcLWH8bQaXkVmbrRCTOoXb6E
lPIunRpS0NQ4jcOlykiCE9UIeMEtPqHcGvbJGMivJNpa+ClgSXPZ+5QGxTcls+4EV9rHYCjlthX8
C4hAGM3g8pkg9eYJ+5S7JePb3tswfs9LY+RfwjxgQFykxqEXlRG5XVzc5X0BW6LLs33T5+1poCDZ
DWgVjlgSu70/UXkZYy0O0k71ZVbWMBeKqWm3JPYaW3NecNPQJe4cv6u+9GLEFesWj9mQEAc3p95x
pNnYZOJqcWFqV8AyaSpDe19b4ktrNnfDAH62yj7GBsuBS7QRzY7xamXEV6X4/veoQKkwChNDr1lf
+426801AuF17WMZyiMxSjlszrYgH7zHP1Euyr1RDRiRc/MjLMCq6KaTtpUj2uJKvnNIw7sOOeUvh
DeHRnfMElUJ5hyX5dlZZuu/xtiD+I2HRK+a7UA8WGipZHBCO1tt+aSoGT3VAPMpgHSqNbiIxfOfG
ILAo4truP2JqzY7kuuDmFNa3NvaMHb6iMspKYprtrBHcyGTK/cAZ7kY20V+ycm4h8nL6EVZ29CZd
3XkGFsiwJyAGJrW1McNmOE3swI95lTA4zZbgouznuyITn9zYf/poEP7bS/1dL8Ud/i+Xf1dZx5W4
y5om+6Wd+vG4f2IcAYNZrgUg0BE/tnx/tlOh9QebdFaCa8P0Z+SK81PvZP5BVovPfs5mrUDz9B/1
TtCWfu2dXHZ9NE5WgJHBCd0fOKGf1hQkcbfcMTp5AjmL3SvBg2jYHfdY3EusinoMcX2LrD6yrZ56
w2pnbJ2aoeQZ/MX8tMQDI5s66WwCy6XHEiC0uAhvZMxiiesUU9zZIB0B18Jio1fMhuUyzvx5IJKo
YbhhAWgJfRYy65w3BkMLvOFa4yb45ucBGuI2w0KmUgeLUu463n1rECGlcsgn+ASmW8YLy75hYMIk
w2WFIFY1N+it6szLxOGDa6t5d0JccmwC5baitzvNA1bSyEtdogwRTjfJoB6seBmMi2AFtDNABSX1
VScM1Pdj6BMqaOo4yXblgKqFhK/UEG8pU2tQZyFph+ll3bNJpOkgSnC8bW1agpX8PibX9CLoy2o5
W8k9MBlvj1+sbEEiJKVJiFWne3OL49ARJ8tdfzOxYG29Tko2eBgBwWC2kAQsenMKpDyG0weaaAzA
nWwsZFYJ8p7Si1nY0JMkn0skZTfan2vgmEtBOLcPwjciqjd4Xbh/GYRRjdNuhHlwGLyFyzIojNrU
6gtVvr72SevrNtJMnGPhORbxh3a9HeNYv6riDtpVcShVCaOmC4pDEO4bpQF+6MIj5oswttZtG3gF
0uaEwQMegYqqN8ZMy6O9GZNJI+QrMjcZ+dCdNo4gMaDPpPhmVFN+z4554jo8tVuujGxAUBWe+iB0
3nJBau2YpvU28wmrySB/QPIvjnhPiv9h78x240a2LPor/QMscA7yNedMSanBkmX5hZAnzmQEZ/Lr
e0W6qtuWq12ofr64uMAFLixmMsmIOOfsvfZDUmT5/TAxkgWqDNQIrt/e4DxE7lrF9HJ+FOSNNFh/
w/YT5wcGsHkiNpPjpMc8pulqjl15BYWl3baQc9bMXQqCCJFQk8OR7EHfhp/9ONcDmqjJ7tD6q9d4
ACXMLjabCOMDlt0us4xTRQ4K/n7Et/fIzOf9SFrQe8cuQPlL+8X3Y2w/tpt/TgFcv/c5jWELcNwd
LADURMjxV76aCChxxq9RBHpjofzahrJmEx+SuHttFmA4S9ocrGR0V7kcrwaXjiKa/mLnDOxJ9E4j
BCmxmx+xm/g3US2sFwDUwdkS1ch8Y8ThmDHShbYVrns268e2rxGncpI85E7pQHOapzMH+OVQxtK7
lzKxzv0gsw+o7rIXftFiP029c0U5XhzwmshzvrhIEOPOj9YRRyXs/s5yB5pvIE9S58ak0hpWkQwE
YW4d6jgD5eDOQLd+E2DtuMeWw+kS3ax5KKYmIjk9SNNTRebnbR/07fXQOOnzxGlsWDmzjhTIhxS7
c64e+7wf36H/lCcH4grznjR8QUWZvW8Gv7vqvBon6kRAwclcxAJnqkzKO88EaycX9vJuMeONmYXB
riF655s3NGpP72p+njKa4XEIcyaX5ZF5xg0So2oT9YmJ8xEIu1XFRzuU8BHMmURph0xAt//SVyO6
o7wqDmY8QdPx2PstPIn7Jq3Ejqb5BJLKV59k5PVXJiSbXeGCA/Erd7zPak+dkzyYaeT0zn00j/MH
yLnLZ7DMwz03JLqF44PjX8wWjI+x3PCedMCLpuwwFm62BzziEzbb1/mTTHGH8LPzthiYHUORyy+O
wfF4CUqCW6fIxI3mT3idyqa7E3i87fVQzj7B8EOygltnf1vshAR70496HmUyJNEgPcopH26SqLyT
GCbOdm3HH+DgFPvFC9VucmZjWJlMAW78NIeHg2v3bMBWup+nAaQm5X94XaNn3GOkuC1ULxm88KKe
+j5G/kq+dgkqsSMvMLfik6wJsmCso835TnXT02fBfsdSQ9j0lUEWz8mmT/TOn/EKrM3OgNOl/Plz
ko0T3lRDm5D6NssOsEvVp9wXzA8yUAig1baRqu2PGajzY9F6pA3AS3+0sJA9xKITZ5tsEhAgCt0B
9Bb11FbwHyYcEjcDPP1XWfcmO5o1PhQp4JoVb4+4rqgvv8DyymZKQuUdqsobT0ZcDnvk38OZcQsH
5cKudkGq1PvR89o7RlLRBpzZsnfSKblnZ8NfpJkvQVeJb3Oad+TMd3S/wzD+QvBrtnWpplZRJ3dj
HfRo6luk6hZoGYMBT74ONXAmsHLYM0ifh1eIx1axHqAoFGt/MYBLJK56H2mATa1RNsGFauNpwE3l
WmrXhoN6DmJEiVuXwJVPThwH+0rjcXoNyhk0MqeguXNMoOhg/YWTMtvsb6vC7YpzhzruNoPWcJNb
MHj6oCWXuza6m6gjmChzc6LCC0GI51D1z0iWyIW4AH3aC9yn1ZwfGbfB9aLZP6bTF/0q7FO261DD
gYqxMx6TxPNfVFqz9FwoQhx6IQqxaEuEfRo01GnkkMgr55yaUcWyNMwbCGwgJTKNKRIXYlF/oRdh
T1frkmnzeqpF8MosSe7M1Hl1+7a+MeLKexdoGhICGed6pC/JMjjbd7Ouc+OoutE/4EkVjrVfGIwM
c5VuQk1b6pGfH2MbExDD6/qujm3nSWg+E9rMYqcUtZBxwTchA9sGPpsjGaRADmpIjBRp7b3wYvcz
gzYgUFYnl00/DuE7HHdEsqvWBi8IN8q7IKRK3Pt3+QUsZQ9TeF9o2hQQvno9ms51cEFR4V4zb5RJ
OrX2MYSdHWyt1FBfAfvjOzBmlC+RZlsJMKDrVvOuqmhu7+RSyLt8luqQJXgyJ4fc1UWzssYLNiuy
GvHMWcB+nJwQ4HPvOeJbUBr9S6mpW1EuPwAXAyiaoeO3GQnz/Uz6m5xT2oN9gXdlXZacyNEgVeAC
9xIuLhA2bbV8TmWDOaPVJDAbJBiWi/FqzoOYRxOmY6nJYZFmiOGGL6/6C1hsDBqRbZwLcGxiET47
ca+w9zSQqJrydqD1K9eRppWx31W7QRPMio5ESiO1xIFYIeJfNAGDgDygZxp0yhAbFJqCidYDroUb
nsNJE1Zj5UevoDzlyS7uxgtTrbnw1Ygm4/g6tPM2J+XywacxsBrJ1zn65lzddrkaeU8cyBExIHYS
pZdk67q5vc9NlpWAEQY5YhfgG5aa8d1gFvETgUzFk2tzBiSHacF8Eil1K/MuvFpyn9NK7EVHU0hq
Q+z3Du11umqEyg3RMe0HQnInDaTLuhCfA52EtOeIGdaH8kKvc/5k2eUdrSS5clRwTf4S/Qm8m+AA
EkUhCcrPdZv5DFzSIn46ZXgZK6B51bhsYw7+HxbCxTPXf0RkQtsf1l6Vehbf0j2VubA+psjUiJdF
9EApG3IkK/0PDL5t8F6ChsmYoIXRWD/pLK941j4BSLkPNPgPbIS/ISYlgeWTmutaAwJNxyDCB2bg
RIlwBbGjxO0UP/GzOLteIwYJCO03Do5QIoLS28FNnZvWc18sjSacBiCF8NCLTa7BhVIjDBFiEMFO
TB3EAQCHtXCrU6yhh1Uf7NDZzCe8nbfJ7NrvnQsjMZjAJYKgb3aWAKG4aJhipLGKZL8QfQppUWjk
IvYjLG140Mh7BshInN4+1IjGScMapcY2Vjx+r2SJbAGWR48lw5aDNKL55GngY6LRj4OGQGJuY5tr
AUOmEhAUOVLLWl6IkbiTVnAz4nOleZJhns23CBSLTQZsMl2IFfGVbLq1L8U/YcH10OxHJRTqZttD
6aWFpn5AffizEiqJ3JkApSA9ZnhLOMJNgkkEWLBqdcG4umalPkvOUhVbNsKDH8aPf6PPpL795eIQ
nm3U1rj2rfDNxRFBNf68yPRoTXXzecma6lqmRXIb5GH+8PtLvdXp8T0ZGfJfXf0GqMt//p7otzN/
SkouJW0FtM6ClEMbPq6//v46On7h7XdiEupCercBH/tv1Zp5PRN9l4v4CPtt3iUB7gi/R7dZVGl3
h7wsD6+HMDHT9eyWr1Lg/GRViZNbI0p0cR0lfLrff6Rff2JEw2hwhSASXkOSf/7qoBeDBK1ZfFQT
DBOzRHfpZCMVtFuEBPbhYWw+T8h0P0sL9sjl2v/pH/1j/+jyNP/fs3hiT5I0fq1+bh5d/tFfzSP7
D54hmAy0iGDZ857+zyw+JICXhyv06OsAbP8ptjf4wwroZobgHmHYXVDxf6nHaTmFnukgVv0rB/iv
3OI/31UijwlEJvH4b97dtzGodoBJWivHfdyuCEXfrhyMWKZOFS3+QelivFoPUGKnQ+MN6R4cT4WH
kUTRsr7OcssYn9KJOFSK6gSiVxuSJCpS6hNrQwCjQwSil/nLzCDZpea5im2NDCYCDwMunEzMLr9/
Id40w0Aj8oEDbq1JiCtShzdrQdD2IFubpblCIjw9WAlabm8k1W0ehHkeSV4sVr+/IBrdn1cFTe5H
cCo0tgTB6S9CdCMtHGlQj1/5PvVSx+lsXQyWjkhz3Vix06MtPxA8KF9CwujURAU/CPdAetcQ7bw4
seojbHre2YWxBOoZKjg8/R1QEJxxaL+R6kx3CYvAY0EHb9m7mg+StRamJRAtMAisXI+pVANQe+1N
PayJeKy414ZPbCEC/GBjW6SGdpVEOpCpgEuFSTTEEEsi9IXjJUZo5AgRrH1+EU7aXdv3uwgPFtTi
1H5sLIeHgMrEe23QbO5nFwshCjNpEaZXw6UQiFzjLUztMd5e0l5NovZQViSx/WhZTKpX6SWbqG0y
9UJcFpM0X69Sk50G09a5BJIOI8QJH6lUcstijh3okp44c7CYnhrl0d6hsUNNa2eJ1V5hoRX2eclh
qu6g0fnyg+30JG12DZwUEYM5Wxvs2MPD0lT2o+EU9vQMFglstmN3OmOuJbyD0V491UemCJSyQ6Np
ErTxuXRB7joc3x7C7tbOyDheT4tioEi0Y5bcwS5t/VXdVJjT6ATx/bOckeEFHtHPyCmH/hJiOkK/
3KjUv0/8nj9ttoqbBLyZX8F3u679kIzwzw/uAlxs+x3i4aWa7ZRyUkAs7XWAHmaCzhbqQpTdV/ES
gt9Y9E8iZqxnoUqZm434269C2qok1XFOFqgDsWgmiFXuDaQpE6HUvLzEA1vBRqnUggsGRrFgcqhz
qxtfoMqsCX+BbUB7sgAmCxqAAd0j4sHubIDpFOsyi1DkLbT9XuOs827QQfrvDaQj53GQxZ1DL+eV
iWh64KTtBuvUrsRrFefDs3SgUu6shUeWaEn4EOMAXIOqnzteFhEsVHvyac94gAff06Jru3s7haK5
8QbBYzM0gts7pqXf3JrdRNZt66EDKhCkKEc7OAi3WpxNxhMJl7WE97vChuCO32ZEl4AoaAyip59G
ImS1QQ/VHt42et3eawtrDJAFDbdHaAD8PEUORnhlRCO/bT4uMFwu9jPuDC8XBDNeylzWmmGCPLT9
wNmOnF2W+GZrLIIbnNrS9vc5bacrj3hiCQmhBQ0yZJhTMt1LxwKggI8v84QptOfWQ8ngKvAL8Q/i
O4db8z0JV4QOY9nLBBq+l9085stiGO+NHr3pdWc3RnM3TyGfpGCANj4t5TiHT6nLgOwhGrLmMJUQ
Z5BmomtcQLwBQ5l1SHfTddzLydQoHpoU3AjJgeGAjAUHJZF7vD1SCebhlwc5nwx+uFonRW/8Qb8U
XUNHg9G8puNULvVk2huY/MkaSvwPUxH09m0WhSwUAfCY+rPQMeyJr4lCgQb9QTWPmcaLKG6yj43V
jDFEoD7uvjhR0OXPDSuElRDHDH7klgS1ykcGwGA83IoiJk76O4/H5HE6tUrwm3dYeM5ZtzjTc9BH
Kv/qicpm1O3OyONR5A62fUuCMy8ujNcs9o9RZQcljO+aVLVjYjuImzxLLID10tj8mE5LC4owDs4V
4SkfvKEHn7FY78QQT1ruXPdPcz0b2xwJGtouqcMk4+ToFGG0caIIoUdJWOoKcRsap0SU3sFoR39k
xoJ6On1GMIG905WeX2WrWs5w0Au6OpIE+fct4qa1U5ofwd1o1wE68nyuulWajFNwsHI7/lS0kfhK
iRitAKBRoZJd2SPdoH4lsOHer0X80XOGaotDw93UVes8wLKsPlok4GHyN+MIABJBtmYnmjuypPO1
kDl2MFTSyMplXDzZWSsQVLQdBEWa+eh0pzXMWtijaD5uSYkurz136Lf9KIp7lnX5MQv75N3gUlgL
c8r2jWrdnZrVhDy6RsQDu/Qd0JniaSzdNt41tPmvQzYwWihqgZwaYk5yXMIV1IijvhCCZW9w6kc2
Hfmh8mBnbLKl1R04s36mQa9vbZlCnvW9npGtAOYo/clhSDqQgBiJ9lvawCYsetfF35LFu7Gw7TNZ
qsLdJOB6Z8gjHAc2Gmp5pdqy3geFmpH4F059FMlk72LPumecK/fmlPSbhu/4IcsbObJLDf6xmunq
budS9GfVudG7UCb+3mgXwhmBk9KBMIg/n2ffPxvgLq9YsOeDWVUzoV5WeET0PkLSb5o1fARmYgyw
DknV+o9DOixfTIJnrxjRLFfIK8LiHyoxbXj5oQzkfIIPkP+AqgmxvL7VVqq6dIJM23OmTjYHvOWQ
gkeHTcg1GuiL5lBfQaNv/sGI86You1xVC0TxTlk6fOdNZeJGC8L7kfhQNCHyJXVTFgbZ2Zwxfn/+
elNnXq6jw4Q4LtuObb51OhJw4/dtGCPEJjKYNdVs5Eut4VneFLH0/PuLCdMEbckBWYfu/VxuwWNp
DXrc4ekiGaprsGQ6Tm198Z///lK/HmSZZwbcN0J2oDu/LWpVHAppoKE/OZBlzxXdb5gzIcxySO5X
rUB18q+vp4fYFo+J6SMRfWNDw1rOa1uU3umSc/19CyKdhB0DPJLO4k5nbu/vr/mmeuW30wlC1K3Y
3vjx3h7W5zJ2O2Am7glgHqcrceF8saCyA1eTxku6Pv9qbZQD/9s0MraP33+AXx/SwIMsQNIPpbMN
BPDn37OuXGVORU5+cM98bhyZLU8WlKv/x1UEFk/fx4BHZfLzVYrIHquI2LcTvGxSnsEq0nwiEPrf
X4WCEruBdr2RzfbzVfwOTrtn8F1C1ZJsD8NofVHQ/f4qf/NYohzHSAAmIKDcfHPHcgU4DM6md7Ij
/BfgfXkohnkkSn2OAOF1cmJC8vtL/rp+saazhvG10Adw2Z+/GJB2RmuF756MOqInCYrxtJgaINcX
dbitoFqj/2kXHpHfX/fXlYWY1RDJPN8WrfTbrxpix2TO4NmnvIcuEdWsk50Pr3bJgPD9/lJ/8xV5
OAQ6e151Sn77568oihHfrCzt09QkcAA1ge+ChitcHphcV3CTfmp+f9G/+35gEMAw6CRb7629dTAh
7iahb53QADSgN1zc2maQ7Cl0/vFNfxttxqsOVUR4rusifQl+fdNolgUm68lpaVosQ5lVetBpmd4/
kJbSnOsMTtwqmjkmk7NNVcFZqz0DucFH5hqtS3FRk5Ie2+0XK4G2uAYxTaZ5kPuMtn9/W359wkNw
JLTVWJFwNb/NP6UrPqazEfGElw4XSqNUvmhEcQsFzeVRy0KO9b+/pPXrOoTPmLeK7RkvPW7qn3//
uKBfErHHnYzA4Kw7BQ71QzdN3ZegQbABby/Sz3uWWmfVF+plGDzgjw7+7wfmTNg9VdwDtuSUhCV6
tuCf//4D/t09YaXkWUG8appvPd6mwnYBxNc7lUvAodv0so9WbDintoB/txoVOr3fX/CXZ9PXaAXk
VZwf6K+8vaAi8oJD/7yc0AS5r62ZIVyaVcVjOgHr+bdHCC6m46NxwIQsNW93gWABoBarcD5NaADu
soo2rgnqCKKQKamSfv/Nfvmp9cVwyuO50TveW9YNEeIWcwFzPhH+TWH5HSjKi0iV+PsL2W88NXbg
s1zqw4PHl/N/sXuDgUonpgojJ4iGtG+TGg6AHBqE/CkCBdleyWygE3IBnyZjUk5UJMJpVqrQ22Ct
pockzekTGCPF0rq1FkRgEIEOpuHTyqLr5aCG0t2PEcrTsh/teL7roOLV5b9diH2SiBFR4g8iEe+X
o1BakeckQPyf7GUONhd4asnodB+bc7j9/U375UHnUjwDNPmRIInv5vIftHRdbNrdMOGcbDBFHQM7
4/urmqAFRkT1FZks/9g/1LvXD6dzxCmshzavPpQ4z/zlV6qW0rFU47knRETuV5DIw6lxIbleGiLa
omptkDaQPDFN9j+8ZPbbR4SsadsHswxVFDIvJyEsZj8SDtwi6lKSXEjCsugkLShrmHK3+9lfcE6u
xwmhPDCwHHVx3aJuhgPIG+hAhj6gukBmf2H2mn1JF3HJdb9GNUIXFj2GEOg9PEcNtKVs3/P370Q3
GxV/aUy9Q0iqPQoTRHeIv7N2eQ+OQ74UBpvBfu4aS55ASEhU9n7LoHec0BG2UU7fD90+G32qAAxs
gni08xvP1CYuohfK+5FuA8TJziDfJfXvapT5KI0F3C262NWyMoWyzWva0ma1boXXh6SRNHBJc4jv
pFZLHKo1ogEK6CU9kdFkrd2h8HqEJVaimIn2OFQ7et8mJNRXZ8kq3O/fMb49WnXrC3DFnKa4kfG+
hJPUzVBImsndMMNJRvqrlvro17Qo9yHct+TgDzlVUaUW/t8LwPZy+CSMgM5LWOhzjZK8a0lVePM3
uuVkhSC1aSjcZ5CTEBgDY3qQ01Imdw5y7foaMcvQ3bdOyw9iS8HbXVulzB/qxWS/aPoO4Yhl+tND
btrBNfbXOn8Q0mq/INWiBQYu0lu+On4FlahRFi2674jYySQHd8dX917hXtKUlIziQF7amXs9cDcH
OhrIClBwd1B1fYkMekMfhM4V0mYa4QFKJWc7OBF/EbNBZH1aRqdiZpX1xrupTrm00mThTWhWLi2c
pHBa+7YaB697QAEBVTDncUnuqFcRplqzGEn5MlL3OAwNSYybvhuM9SIrCBO+zRLuLTFPUMWAH92K
GFNx7RKnNR4TgKdE303WkJ7rpqCnFQAzgIlcUMOi2Q7pMsZESzSPVuUhyApSjwesSnBBno20YW+4
nAPo2fP0LbFPqyHxoR2ciLt15quIRkiA13yup2+IuqM7AGAIXC8tOK/o+TBOAsLJBUL5mkZJEm1b
5C3y8P218gFX8ITyzozCyYLXCvhbQ3N+th6tyUrSA91eevN257KMN2SJtHsV+FRmYLS4r3are+Zg
+PpPc1qPw27CUn73fTRDUvYrqDJ9kEBkSD+O+flraWW6E9vQnl9JsGMHciQ181lvfwJ/ZXOX0LsS
18DNe7xSZjplhHjkZntVhvBx96U0mDSALebGutFAWl4W2nF6315YXhbqrWYnC7t9qBY8Ox+B1TrI
zQrh5flDUIdTf+NNhfXoZ1mF47GJ0vlrYDDJ2GaBst372ZJ0gZOZszEOMWuE17jyGAOQEZPQruBZ
cZnm5LzBnSOeOZjngK894osl+N90wAOxiqKlpDdvFIjPAAjTrZ8LmpJkV1YL2FQX8+SpNM2JVhsd
8i6gQbb0QzZ+3/H/Myf9hzmpgzie8vD/npO+q8kr+q/1a0NqUvWTc/nPf/rntFQEf+hEAOH733Fa
HBb/VNoTJKC3rR8Nyv+jt//DNpHls7WSZIDfln33rxwB+w+TuaYH9V/X45Bw/pV3+VKc/biDE2Jg
snODzONzUCy+KYkRZ+VVk6X1YWIeMhKjAgp4XYGH2CeVkjskU3T8qjgLiC926MbblHLnkQyVzVAk
QYCBvmcyEaXOM47G+Q5YevWOlSv6iA6BYABkSZJ4p8U7SIZvgCRAjl0BUqg3aOdq4rWm3C832KYz
fMG4rFGTFVi2cqs2AIdjUzhRGhRqq8JUB0zN82itc1ZhlK0Ynb+1Jc48wB6zu8sptG4TKyNKB+0I
OkUQK1tTcc5vorkCkOt7FeowJ4FuARwTUF09+ze20USStmbkHHsqptO4BEymptSstgDmB3iHfKiN
KqPuK1exyGdxq9Ai+IQuNeuvAgwrcOBsL+O+KYJ5i424q3Pgp6N3SE1mLGTjmOW3lB/84DF2gXnl
6b11SaMvi+/hXsjhMz7LxWAbj/hkz/TZ2+dqhAMW5gydogkixNhH1aNs0Rx2bTPMV5OaYiL+4MKT
9ZgIeBtFWVjR2rQUaSUMcIL7KedzKV9yI2EgReXKdNJoWrnZJJDXL5IiKAjuooJs6hVSS9PaRCHK
JBAaY70TqCtXHr7YSZbyNrdUeOehD8ITzln30HL/dgMny+vCT3E4Jcl4nfTYpaZkYDVHSlm/sywV
3BsuT0uW0xZAse4dSgvMVRmhK4zISD5SqTonJFTM33tR3+Zoyox3iwvI2xeZdcLAN5L7nPfuhq3M
I4HTKDu+s+XsKNzUp3Ep1UvT1/azNAHZrsNFQRXyYjgcllEG2wYWp78KmC/dT5I8N/Qv4Tu7SeP7
yVmg/4cTruS1NzgfbaZdGh9kePamS4zxNVhAiOetFV5L6YgY2ZcZI+fNqvQA5KJbjlDDbGhRUW9c
25ExjOvRFuUW1HFQISVDqtgdEy+nSxCP8L1pW3qYGp0pvJMBY6eV1fj+U2XN7k2CWZAAYadwMQ0G
4P0XrKlWszh4AGaU4ysah6OcV1AnQXzOHly8FzUQkGB0DOSprcGJ8vsA1lm5UFrUuA1EgJWDI6nd
H6K6MbpT58vePBZKzemzLduwO9H79hA18Ph8YKRlvMNJ267tPIL7W+KeG7r2OVHlGaV5fF30TC4+
A3/MBo4ZHNVc44SBhCxmYRfmE0UP7rdlhsKydMs2gteyM7GMACExoaIs8fg+xQi6McKkvoH2rDA8
dA8Zh1IGvgwdmU4SaY6tJRnf+z7UnwOvt/EIVz/CZ4cYQms+S7lGdgJoJgMh4ueQXTCXtvEXr+Iz
HGa293419Ha/mek7APUxsyPKaW8zhxXHR1In8A0fMybf6zCopxNFQ78VU8rUuCPfUNXTfjRc44u3
sNKgwEBFyLkqAFAypzaOHIlSG2P6OwJ7442Ixz3SW++9ReD0Kuv7nkNTX9+OgfmAMMVm7Lvws7Vh
ojnYNBgLXLeB9HH2ATVvM6+6MivZfs1mcTYXouDQXkFfH1XxrqJDd5tRrkACQJzoFu1wB68bJjOT
6dWY4jNy/eWcqgAGjYsaO0mwYcwWjnl9tsOWw3AsbZpaokVeXuoIG/VciNtFNjfdCBIIsgGJSg4I
eAZszS7zDfMGj+t467fwANK2/hSy2u6r1Aq2aTRHu7rpMoS6XruGQasOQI5S9CGDgaYxJa6xmIdV
z/iuTu12g30oXedirjY20vJVgQT6eczUeDDLuHvK+qbjwRiNfdxM3/rGJ1AiyeZt1wD5G+C3fnRy
zwBEpONS/IzR94rYc/MI+2vMD05J6lZF93YXhmARVhIOwx6Jg3sKIhDDpI2J+14SxUYcXr1BMkgr
yXMxXg7+Is6o8vHpDFjks22g0g5rpYreh8rjlfVKTrJ1n+CWCkB51SRTrJYpzT9IUZQ7C3kr6eB2
sCvbLtzXyyBf5BiZz5hiydgbmObVY7WcoUoQWkFk4aF0yuDe4f+4aUlzuW2D+L2Ilc4KDRU+WcIm
zo0dWdMKU1Runbwpi6/DvAxgp1eeWhdd2pOWCZkSxYgPJQHrBZETHfjkwbacM9PaZEXNhO/AkLoX
X5PNJaTIT5iGSbrBTobSpDfed9JsgT1woN2kPc5302keCASu76elM88Ooo9N0GkJYMFj4I47c7Lb
NUd1BpAgcVYDYvljA2PgqwOA4muP/WrjJ6DR1zjQR4990J9PlWDHhqmjvI3vpdYT8anDQwKU4MsU
9PEW7HlwrSL7oxH231KAyR9822c8O1fmunW9p8r1DB2Cna/J5NMoPta5ZVbRU9y4+wn6f+T3nwMG
A/uldgn5IfB27aTzh3mYQybotb0RonklJTxfDY55zOEibCEBy69MVOEAZUa9YUCVHQab4IW1vczE
OPiRdVe0frPN2zEnusI/VzF4qHJp+m2JIHpe2TG+5PWYNCP8TKtczvHcRVsI51/6LHnEm6JlZwzN
Fsdajc5QHISVEaYcaac6yuDulHtKH2ZUsO7cBvsLu9wWvFz6auf5o2H7sDpoOn5MbIHiJA3E18Zq
HvrB+hYhRsdKQjaFIV6qwjI3eJpSHAimOIUzbG8J83klHPVSx3gIlrA/jRWZBXA45HYgIIOmwuAc
smkuj84gj54uwjPfekrHOb8ueOaxMPu6hGjDvZ11CRoKZt9DIU91N71zl6RF7EIruxggSyXZ8qXj
/LnunL5+BzN6WKcYlPNVVDrzpphJXPLoB6zmqi13U0/jrDGCz1Fsf7DQMLyYynNunZBBThl4+PI7
nivvc2mX1jFdeqTYSSqvJBEAV72yv4pyxMplfWmDXCVwXQq5tmDvHwIZgZtziRdIVUKUBxFte04s
4sEy5pjicSRhgtPjLZKdCP5TfSJ1FXRes0+hLSRzi5RdSB5RK4g3M3PyTWNl1tmR2dMEF/AhYli+
l/R0epguFaT5BGtg1horMfh8O3IwXLb0a0O1/oaYifcdyFV92FRWdVuLjkCtMbyyZf3NS+ODsqny
EsO8RYVDZqFOOeraNTX+KpPlx6agB7O00+PY9nfS6sBfVDec1tI1f3jmvY+m9QyqnjNgH6/njNcc
FE4ybAg99dCVI+G7rrKAkJZSVevEb1ZkHIOxNGh93dlNlX+f+/2n8PuHws/SstHfFX5XX6uu/5zP
Pwpk//xHfwlkrT9+VMf+UPGFf4CZAw5jX+ZIjKz/12Id/mGBybL+PjoOSDHTFRrJ1qWI/Dcl39tx
DUMJ0/JtELQOUwoLjfvPbVO67kkTLFF8IpOcJcBxLHFP9Myyc8aq26dKhCcyXjMoF0epXHdcZXUQ
PnDk7A4NeQl7R1lqb3Yp+ak/3Ma/Ee4CI3rTTg5sbonHUN2GzGXRxfv5o2Eym72c0cBRDHgZb0EJ
mbfB4uNByJhp5SuLhSjFq8xqwBbVxU7IJkhSezmFffQlAON831JVq2YrZ1GKZ2ASZIEnauzWbtJa
L6CkO5b+YpBkrQ6+ESAYzGyToAYvaGF10nwNDpyT2HXNvOqSDegeNyck3BV585TMQ3yAsl7SZAm9
Qj0EUVvMGxeOZslrWCGsaHprW9szcetNSMZxn7CrhGPg3BFE3BOJhAlxROlKvFlhE+BAarH6VM6l
+eBGDgEPYKMIe4C0xDYU5N5k7YbITopTR94E3MlLUETWO+49Bq1NrlMkqiZ6P3GCx/K5NCcVZ9a+
7532c4p76zYsPUBQJB5BTsXi6LeYknVaRTjhV2/77oqzxADSZzBwOC8EXIBj8c/KdebrivgLIyV9
bwVBon4wCMcwdUqGwRmRwIy8SD7YUUSMhtl7Iya22rhfLjEbgkUXLe1ASIBY3pl9XNw2M+CraQmJ
6EBUZsW7IDfcT7S0SB2VwGgmZF/LuqeO8B9AzMqHgdkuZWKAdxYmLCdWBzPUjVMVrfOUxbidJtp+
twuHdXeOyKGmYn2caYWtqoTGLGMjb18UZbWTJCPla2ot+u/Mz7ZAlSwcZpHcCpxXK+pyhVETIZu7
dKjkVOzfc9fVFWMEzsaiME/AmcITruYA7Bo+qU1UmcUHcD3tY60J0WqEWEc/wpDvVJsuZwec9bUz
mOJLLBJ/52J425aKb49sq1tzWEYJmNYUpdx3d7eocVI4eWXymvPYrxy7mdYdTxrbRDw+mGIYz1AY
hiuPLWNbuPRkXJUU2w461Ir5vsMX6pyHBJDhrqeSACKbJjzSTSmiHaBVLHbQzfwPHn9kbUyFsYqC
sN964Wi92nGWoIud5682m/WNKsmECSZSM9hqqWbJV/FfWqKRGsheiXW0Bz8DhD46c0IyM+i2PQgG
m5Bxr23hdqpS2GtcuWB6UCNwOIgLujV+GxmPHs15gVirwAU+NdYVCvvaI5uS2nAQjNNXJQPf6zj3
K6LHyVRy3D5amFxk26wdEjq0tpfBbIvcz+XokpCTojZ4XADpoMfTdjMJov3G87Jo59RhtLaDVL9d
SQDmIC7o7O4HvyDbyKZavheVmXp7kdf+Me+apzAZl08CUOyWDds9hj7RZak/h+VGWkZNlSXGlyGZ
gwZ/uA/Ns4yXSmNWmjxco1EfZ1AojfhYRQI7mKeIKV/VkC6GM+UqLQ1robGCJwuQl0VCVnk9c2LQ
wvBhONaxT/YTfmBVrjOCv289hJ3k2pBLe9sW2LP9hmJ1tVQJFgQOWMUtCYqSKWXAIei/2Tuz5riN
swv/IriwNLbbwezDdShRom5QtBihsS+N/dd/T4/siu18iSv3uVEltkmRGKDRfd5znjNh5oAipaxm
3DYd5wmP5eBSypAtxxAX5WsMlPiaDk5PVxeNjfdxO7XsYXrKkdk8mo/0uNSf/No2qG8aUrE1a/69
xz0asn1e5HnExXoPw0w+pfZEvLu0qk+B21tRsgzltmymfMfyzOILICH/niXsZDZ45JhUGU7nPWG2
KoyvjZOsUzS3bXi1HcZRO59jIB9K09FthN03/AciR3vGLjK9JYEkPYy8drX6sT0SPN/iojY6kFS1
PILOHWE6tFJcZDhmtK+P3YvrAOfbxJYnn5FJ7S/1WKZXf5lL60gKIHnCy9Gg8YELxknkS/WtXkxU
QGFVrA4d/XK64DB/ZzLWWjhp5/EeCX2kYc+aXKQiBwg9Ptae+BPsihxDt+KvK5J+/MH6Hl4ha4Cd
8D31zcMMWkRJaK53lEMxR1ic7NTlFMO1k9vuWBvmU+bn8dcxHy3+4KZjnechz/GdE3bHt7YZVmlE
QF/tKsrcFvJcAjBy4y+2BEOkAEuGM6U7J8Isw6UPPO/2sR2NQF5Ks4MlNhC7tkfL3+Hn+04+c9pO
ATHUvJ2dVyzzzSlrfP8pdCSF90753W4VEVMkKecRnttdFrP0r25xlyxB/H1W9Qk2LFwH15ijhIae
Ld6XZtcQ+H9YGOweRG2QlVlh/j9WPOhA1NJgenARkyLbHuxtKRd7M3T8kQam8S2b8va5o4v1ItxW
4AFsZPUm3HD8Pjp09OXA0Lf0WcwHvS/5tTBu7msOD5FY/JSlI/PHYLdQLHen6hFeAK9TAjIBmC3a
RqXvRJYCHL4bFmMR26nsQme/IBHU23kdzFcv6/sKGbSly7UHL7NDEnJAAIoEYCE7/WXd9EWPfSCQ
/vRewRdZDwDUGckNo9m9pUrmr6j2fFzy3RDZ+GiYIr8upvcC/dE9ZFmZICKIzl+jSkmCoOnkkadm
4/UYUz1+YotVf1vquN/3g1Fu697k84rNbKl5WLLqm+O2Jd8zHT9sq8oBd8cCqqPsyvugpVBQsZzx
FKkFgtM62uOGfRft00XQx9wgvp2/Y5ylb8gic7DQdxERF2rOgCgNf8NTZwgIFigq0VCAotkZdVte
J2n2WJay5Vl4VvoyF6PpbD1lwcruCtvYDwo2QTjxsqbH4F66tdwSF7btO00QcbchUindfIReSWKW
AhlVH1Ji1Kzv8OraX4OwbZDJydaffRRcvcF07W4H3ifcLdZK1Vk3despyDy/JnA/QA8FXi425CsH
Gxlr9VskwWy8a4n9NBvyIUkWdZXwaNoNs+6LnUH0eR4dUYrDwEv/macWfDDADRHvwrrwzqQIeBPA
WajaY95yPbfzFEPQ7n3B/qsunOBlni2c5q1vMO7PFu8SdDkLrQydBkC4V2T3hIQpCWVpLx8y+utf
OztsUfcm/1sbB9mh9pKORj0cJt8FIOIzM8m2OrSqmynMRRx1NhJgOQBon/NlWjbWk50msjwHTRoy
pPWbH2FlCqQ0qpxO9BYXZlTVI6h3Z6Bbbh4o4+ovXrDYtfe/eR7nsbRf/uZYh1vJwmP07+d5zMz/
zTzvty/9fZ7n0vEN+Iq4nIvtlvjjPwd64hfH5iiIx1pwihR/bAan/jsIsF3jxHRsvoyv+n2i5/zC
f0o20uaEZzIJcP6b451v/sV9BtkUOzLCCn5oqngwe//5EOXnM5iVQmVHhsIY8axQg4fYUTJst8cu
nFEtG7Pe4CqWxErsJRGnyq5C4nOrQs60Jw8DBwOSMt/VVLW0R6OorYlNEEkyk7ZAR32UKfUaixZq
yYZbD7VbiFPPYEb3TJORKxhKnED6YQmYsgLlOi9Iq5cIrHdE9wATU/j31pgr4/KRlkIe8soK7ixp
i3egSdZDGZaA7eoqAfbKeCdoDnbBkrhTue46++nEyLN0ebLbPnwdMMHarBO6RrhXwXy91UojT8/X
Di/LCZQng0fKDHz8EXSO1mC6ujo4Y21S6E0Eqwq6dBOoj8QtAe3oaBHd5U9gWjHugFbn12hCgd3N
thMMZIRkPsFWI6in3Rp1bQxHZ5TO53UK5qcKbf3IYUOn5EplPfxMjJKmpgT7Ft8iw4YzyA8Bfx6a
cFUfWZdyBX5GklRB6ivGwrqZnY7/jM6s+kKruPu+JHzdBgAtjRTWxE87FfxtpkNEEaUIWsAA/5ct
dzjzWwttfAtyB09SZuqha+EyuR0m06HZMy0vFeGGByc3sjsIDhbrcTrfM8IdT2yh8xOxTb7mp53d
u8UQSjJZ3pb7miv88wNl3cK2lKRYvexBf8Jgppn2mqtSXz3cr/PdRMjc2s64bMotiJg8fTZKuIKb
eoH9y70k+TNQBeYZzCVc8okICszTm8dlIhDnRr5BMPPQ4tsZj01eSvNL5ymMGkW5GjVMh/WHjHUQ
zRyr8HUppitKsktTkPQEnexp/LpCi3yGyxYKWDKtETVWSVWZ4AbkpKHv2pIbPZ85cOyXJuE7rbFu
1vVlzM8mZ0qYe41NpXSD/+/3I3cDhBE+2dDpSbbeRr5YJbEbEQDSAZFEcfMZNvaOeLR59Pyp6T9I
lzDuhUlCngw217T1w5kPuCY7hYPnVm0NchcGRJUBvojykKPrbuQW9TYWj+Vd3VBHd/QzJtR6Akfb
NEanmYnbgEutzOP56pgJbrZqKrljqIbADzUL/soKDo+ePnGfLPi53gb9EQVO75xKl3RhYCm+WQ8/
/EA4haAao9oDZ5Nw1wireUOIiF9vt3BqEG5cckq5oVDjn9U3aazDuZMzcEluzsmb97RcmYEIiQdn
rxMvrw7gGx5JPC1O1BQBN8wAuuRSVB7/+PZIDEWTHrx04eItcGIwb7NwpFba/vRqtm6D7cUbPGxH
Ux2/Gpi1gHUxRKxJAjNKLsgAAy6qcVKunPwOhXSZgxK45NcxGSv/zMm2pg5OU7zDDWY4POQqp7uO
SSWh5BHo6GHBXwaAExoEWao6pPC4CKl70W12/S04Qo0hKccCzlMQDT7bvKfs5uEzOqaCu55k69bE
fnrE12RiKyWx7ZJCR+aXnGHmOuf3deYOuWZVyyB3IQ8F9sOu5AeCpjdfS7ue5HVRc3N/62FPF9qh
2LhhdQtZnimjIV7JQZnvI+DsnPIcJ3/Wk2I0zdj61LvNwBWkmvHacKOnG84N7VtO1fARDHZyYA9K
5lYnGr1c99hziOzWF4VhVRzngSXSWfmF5zznjjJCmw+KfSAzenOlhzKpfRKuDiWj8lzG6N+ZSevS
IGzsVuOEo7ZItck5JVKxs/DAO9RLCm5wbJh8rJ3S1ThEf8huVpb1qR1whGUutLFt3pVsIUsOQAB2
GK4RFecunULteys9KiJTHW8tS4ufJysbYpFjqO8c36Jm5iyyjm9v0430QSk6YQ6JtSIAlfUJR034
2oGHyS6iGbrjYPlmu7/d88IWfJHZ8ztHHIL4c/A9YHPpiGWVOCW/p6lfI+Nktf3zCJlyhtSkWN86
1aOsMP/ifgwXvGhgy8NXsHJ8kD+XNDLtKcqBP3ErUUjTDacsUFTPtKMAt4uiYD0Jj6erKHJKgoaJ
y0vRKkh1/lk5BuIV9XUG79e6ndzfVlYSWtgPJ7SMV4vddvU6JYQfv7i30DbaBj+oNeKZF7J339HA
wl02tOWzJQebFGv1QZFReOqaRr8MWlO/nMFIkp4Fd/OAI4eFjBETTzAQ4IYBsoR8KB/tRS5Hlh+H
BhIrGdhCaFx6TU9JvYaXslKUjdt+PHNYUGlYPK9Z8Y/MTAs/YIRhJK+8SnHZ9m7JR1SZult0mFlr
eSa7rWSJ4dgzIelETtt5H3VVvtaJ1Z3DeB7MabMEZEYjj/4DWwTgBPWLSHkVnN4laS68Y4Inq/LN
mGd3dPZYSZmRWlb/4JqEyNUAt3sMEvk59VsXYFgVf2tpkDHsur1TZuhGXa85xLAIp81QcrCdjj0t
tEoOzcXPwq6Mn0j+Q8QN+y8Vs9qmAcRveD6mDTFuMvptY1u45pfFK9CVCUBDvzwBgC5ZVTOecMHB
fHVMTsCN2WBh9WxKHXzVu8nGa0UWNbVdHrHFYEVJRQNOWeSUVFfILhvcx3tzmKezm8k8jwx/YrBu
V41c9ovHBP8Yclt2UaIG8PXIGeGFydz6GMy9f1ZZyGsundtjymmevsTJ+iysEbQYBKHHFCfLGTg/
d69FCN6TQb1LgqzRpTnAgLPch+c8j9DAYU44G2W483sh6uwzAvpnzt5tcVcQjn1uc8n5sVdTEIm1
C/cBrfY/1NKFv8oAeJyaUBRWbrJd6/rpNugWCqyBch3Nka7nZe6pGQqaWUZCZBRN4fG9DzrG//dc
L+8DL2e1X4cp5j2emoAhps9hCIcsT/3u4MfTN1qnIkpd/V+hQi1X6eIxsIrW3js56prdu92zghbD
9qdibDeX8/dsgJuQ+TEgMKXug1SuzwBK3ahG2diThBaHOBz9uyZMxY7eg09tOOC57Dx2RnRZtTVj
6ZglitkaBA7a7RP2DWeG4BYI6s6AFlurUx4O4q5GRY64aBU1va37MnsURiF6BTsjJJydsWJtuEPy
J9FmBK+DswFU/pGXwMKWb6z2mKC9U9E5y3NSO5FDQcXRNlR3CPQbwllQ+GbY7EcQudiK8Eu9qRhQ
adZ04f2auc9DWuJYqirzmncZ8HfatT/bs23cLWVTtBgofL5uYu/6az8WGFJi217P1N+0EKP6+mum
0U4wHEuS21lp55+Y/AfY9RzjwfRaM+LN6+MkEfvBd5c9LIDyNJm+/87M8etstEhkFiaJaOw6RX87
t80Gd7O5AbY9HEz40ZHLODdi8YdeDcvsECeyPwGo/2hkInZ2b6G6N2ahVyvrtGSd8x5DGmm3ca3m
r4T0d+yuO3aC2PG2S27mO7jy3qe4ZUVh5e/KXVpbKTMJ2z+aanYOpWQeg2y98KFRKYcnDVPdpnEG
4t4sJEHHtetd8wqto7CAmhUdrXE+7ZXZNcWSMWysrBQM9Fc14i3SNiOpDUfEhpotLi/KQRIZ40iq
tTmJ4imDhalLvWMAFvTVoJ0v4LVHFAoqPfamDp8TZetgs72uBtvMc5E6/fTaeEFxWrVFKtRmqVXb
piB98n8zP9172lQ1JRjJYPHfzFbpT+tVfvNhEZJO7vCTPEht0jJkOFzKLrj3KDyJeHnFL6U2dYUT
FocNyb8YO0KrfV/q5gErcw+DgoG0gjmMVSvcOz9NY5mlHWQJB7f4Mb45yxptMptvfrP45j2LfzOi
TTdbmnvzqCHUaMOafXOvJT+tbJD1B+ctkCVvXdgFYD4DmmASZNvYLS+t2fHPcxjBAJ5cGnK4e2ww
FMiH4U7eEpnVxCxl42HKHqK0bYrlbFrrfF1sjELsRTEUMDh5ghfK/uwPJ/7/ZwL51zgLR2eXg72t
87zMaf86fxxkXKRNn2b45siUb8u6hs+wCuwKXwX9I+1elCG7kbpyid1uJprQ/ybU8q+QLkJj+If5
QSjU5KfQAaw/RHgm6Vn1avfJ0Z3DgN6sSiW0zNHCYj9Q1CATNptxc0idVCaXvonXatcwZnlIqt76
FJiD9SDqnF3lf31ZQicgO8e2nXTRXzldMODjWmYiOVYGWz8onZgn5xS6Bjsy8vh9arPzGUpcSVuD
Drq3//y3/zV9qS8Gfz3YqIB+Vi7OXwbW1eLn4DVXrslCkPaYWe2CjqfaoMz4QOTiGuyiUYU/5X5s
nCy9/f6JaxpF29iPGJVwfm1MLPby2OsTdNMmVfbjxkCZKu1K/psf2P7LGDu0XJBmrk/w1jR966/X
awyT1HCMoDhW8Vh2THzmQeHYyClC69wQk1fVlDT5zqp9L0W+XNsereKGG0rrubuWVfs3k3VLaz5/
cnlbjNVhYukuLMfiNfzn28pwW2Md2DdQHE70ZOMZpGh6JKlXhcSD85VAE5KCTUBVECw7NSPni2oi
ZXKwoCpiUVGNPoNxZf/zpXL+vx+MwD754QBrww0K9sf73R/Npiu7Vh7xR7JDpe+01jTWaaLzh12R
o6qXRhaBOC0129bt7NQqP4/CHq+DGIGyy3EKX01z4bT8E2Zk9Rxjb0SDRKxs39NEseeOtX+SDK/1
qQpNnmyDgiG2pn43D/fg4vuPn4fStIS1M6xaBaiWhghhnBLdHLN1ftL7uHdGXNxbKyYlSmqAkKx/
8znZ/r9+TjS/orujGwjvXxAN0jKocx99g1mIyxpIRRH5nADnJPfMzE/Pwg8NzA7wSVf2inhCyQc/
1gLW/mUOPa5W4ujIrbtiiqRYg//JxeLP2S/AN93kIcdu9IfdZag0wzQQh6sTFLAo9RuoWslInPon
cof4EOKNly+6/ZIDwcfts/+fwehvlGhWeE1h+/dK9Kn6SN//HCn57Wt+9xeJX/zQDehGNwmAEEz/
pwId/GIGYUj6GLoBKAybf/VbpkRYv/jg+liQfPenPP1PBdr/xedf6C/DZ3SLm/yFt/ef+HuE4v9y
F6Nzs3YA+iOW7wU0QP95tRlskgIrUt4pRkaGlVsU7wzoGVgNt+EVaWwGWYueaalBe+fzxLbuPD3z
wp7J+MvSk7BYz8T8wSof13iuvoW3kVkS5gnVAnqSNuuZWlmt1bfSRRsz9cStuw3fsrFz7lerCKh0
u43nVFh4h9QLXnwoaVee+fHRHN9LPdWTer7X60kfJDidwxuLClQWZ6N3dRsLcvpfUEUQWuPtfBsd
Iv4xRmz0RFEaOVMzpyt1wJu9s/b+wPcnnIESV4TDfcLwDWisGa9i63ZwBnZFHTCy7EgIQIoOMufQ
0nmOo0XPN53bqNO5jT3BhHlOBOC3/t6oBipMT8PvoBY25XpqmoRq+s7AmkkqlV8Mz4NkuaR60ro0
GTQzaTN9pb9vg/1kPw745z09n531pJYKtPrJdZY6ZJY6M/tdysk/FHieHwKnnJ9FAS2/WXpagIAL
+SwRGzLS0VgN3cYTCy6E1H+yWj1Dzpgmz6qwkLfK4Il4csPAM+tfnGVSW1pK1E5Mi3OMVxKmmwqP
1NntSR9myzpcINgy0171eHskPsmk+zb1TvUAPLjNwjtjKV4xUwwvgx6Ykxlgdj7oMXqqB+q9Hq03
eshe0dxwN60YUlj9gdvh9CVZhGGWKOXwpdB4aewpZXc3xV17IbY0/gi7kIE+1l6G+zguJBjfqtg1
BGUz3nxhW22IWI/3hYFpZQPtMH9vtWkAiRc7ckK/EDU52aS+ZVkBdXiCl0zFV+skT1UQVtaRl3N6
lU3ufLGhT9I4QI/ahnh492I1drZnwCcu1s3XgONUHg2nhwC+4HuwtQFi0lYI5oXA1NGo34wq6c6O
tkxM3eR3e+/mpGAaiasCSRk3ApDKKVI9NqyvWeJ4T/LmxhgZAwM1B/P0Xdz8GgOtxrvEXMttqO0c
rTZ28DnmnydLySefENa90gYQ/+YFsbQtRMaV2BrekpQwf7GNBNpAwvATL4mhbSVWnYh7NK6h3jGG
aJiWUh2pKCPhKf+K5JcJbZsAjsLlme3AbM7hiHUQx3FlJT3ZxXBcMu+qyFSaxV3FQJdAo62MnjaI
CeNfPK5mfF2oZ1rO0pXZsZ28JyvIKA8WzNzp0wCEKLqQOTZPz07NQ/EWx+GysYp4LLb+IEJ6RRq7
jipcfi/DgPa9WTBFYM5eyM9UqfkgmnKmwxJrMad0d4PEX0R5zvsyjCnOCkAzRh3PyzVWM16mdByL
z3M8OeWdN/Rm9uRrW3S4pcl8MDFRKzwIBamwyn2wrdY4TkP3Kgo5Ud4U0AEzd5C6nW48Uzbp3ddN
0x3KXsPZZ+08GMrlua0D+zRknN9BnCenYFHF89Rh38ftPEeCydc+dsJi5zd8kA7dvWWskAJb+VCi
tw0lCh32zLsxO+Ns5js5RnsY/Ljdhan95sXSBWpKgCPDpKHDYhaTAL6Noc06SrxK4eBaUF3N0byc
934YqMfUFG/h0CRbMOPotNNo3GerFR8TvVovg/mlwmSyiTma4Jn56NR4YRZTRHFvXjLo7wvZhxxh
XMnPs6Pt5Vn9GviLf0IS+g7zs+A0YV/ZxIXbuC9eE6d79KYse+rb6qsgMofT+eKni7lHLH4ZU9yW
5exj0TcXQm1TPm7tqhhRleYG8UJaebSgGW6GUbU+UTjvHmykOneOuvRZnOyXMBgPtjOKraWoXED3
902GMrk8UyUiUn69Zn2jo1Td47oRe2+yUNwGASB16O/MpKOl0Biqqzm39cGgnuzA0ZC7aanXh4W6
SRTLmpwg6evmuV2wCoHqy4kCpX3xnBszUZuw+/BrYDJgzq3LWobtDtheUEYNhk+9zLakYAJuv0++
2SVb13LrbTu7VEOnCliclywPVCPQVTRa3eeVYmXkJ6Ee7DB9djuaBrAVyagbR/VQdnkZdWVRvpBB
ip9dOxYb6AYZ1d3msnX4mMIYrxBhE/lezPG7VGb7bCNhP9lzOF/STjlXj9qbl2Fiwtg7lNv4ZRXN
A7dOZphfXCXbjWvwh8zmOAo9flI7xwcyj4qisxCY5zAve2dZw71G7/3gqFo9rNNODetA1YFw2JQP
Sjywxhh3WZ/6MANk2V6hwhfbFvTBxfGRxdzYbg74TuR3URS64oke2YhD4ZWbsHgIa7N4yohWUrxE
80bKGHtrWeYT7hOx7e2sO5Wr4zwVgRNujWFpHt3J+uaOnbdrLSN/4USPYN/79pe+FjRTQGWwuDMk
4hb7Ai/ipF7tiYF1BnYj72A1XXoxRihqrpqWYxWk88nreUXSyemdjALnz098zf/2yX+7T8Yb+R/3
yfX0p9w1MoH+gt82yaCob8fwG0D+nzvk0KPeDKOSh8ATQt77gwVfOL8QxtYMK+h42r+B+PKbR0OY
vzgI/Zg3QNFDPeGr/psdsvMXozuoJMflNM7uPTRt37kdi/8g8yxl34+VnwZnsy3JK2aq2U65nV9n
yuA/SsSO0xT3gpLkwqWCNgcV8OA4ZfeGLZfkMrxI48lKfDPZyGYZn4TTx685UUJxadN5/i6RsJJT
3Tot/UgV63/UzhQOUq0CCWwu/NfF7afnoWscRaQakO1ZZkHxMY6Leze2Q/Aq5zrD4Vd0QbnpA8te
KEXF2dTz5pKhSE+jOxa7jIgTpZNV6KabqnS8D074xT8q0z8ljPUfsnAev/RpK655bAy0i4xN/KNn
YPaYGON9Xgy8CJYqzd7W2GnfRZyMX+YEO6y9KPnDoCeBMprEJR7dzf5Tw+SMLf/iKJ70ZL5f/c6a
NmEnlh8+VYnPdZUhX/pjmTyMhh2fPNFQS5aoAHl4qh1xZ8sszyLmUVYIBHaQ72uTVFSNxWrnjrF8
sxaHwmEnKIOD8l0HmmjpFS8wN+UjO4aTW4PIPqYTGjbD3uDsYss+mPXcUMlQlt5LKROUMQ7rhU/M
WNpUm8ErWjcyZ5ezxdwRfiz0uzTRQn2IGcliHC68B/rIjvP2PMS5tjtbnj7x4/gq2jm8dCuvNBf5
tKIVtwkeBPt1XvyjP1xHv2yPySLpzzJMxSkEBm0UpmVRM5vx8KIXU3+2/MCIanvm4mApoIGlqYpH
ywfzsQmSNXvE6VwPUeL649diIG/gDaIPLrTU+HKjMb8z73OiIPjm436b0EW7K1TVPVZy6KJ0Tttl
43hI9YLSVlzfqSJmnJUOMxg5J09B3/yAurUMR7NfW8K/oHJ+TAl9qLgSV+ZvKZb771XHtuMY43+m
KmjOTqNTtbs1XDIUKKKw74BaOFRM3bitm8rdh7iLyVI5FGdYNTI43AtrelypLcpeWxMnxPi8GgGd
PYTrjb4/UDSVXqfFl0+lTXa/+ODTtWm7kGWXcm1nUUlD3ZlrR5Ue8w7dNZ6oNtwCsLM3lujHt8md
PPZflv2ZkdlrGytGL8X6IhQCKMqhRUmpRZvVMa6sZg/gj+ZVntBoJP9zXnqR71WZlzzeThfpUkJM
JtPGh4FLVFvUO8WUMEL7i/cM/Uh44w7fpSRZNl3ilJBmrQuudeu+Ni0fE4G4miI8FpPp0pEq4mhB
SCe9UC1Hb2657sNMVB9nMUVPVdBxB4qqNQFgQznYKjUwXOricJ9maw8bTo9OcGyeHEjMd5RPp9up
LfND6w4D/SLl2l481Q5nOxvK62JVAn937bkH6oT6qxGq51VqbgEJCHAJny2DZQB/B7i3Wmwzz5Ob
Os3UJ2Owi4dimv2IECozz9m1XvAmsWoFJfuzUIlwQxHbTLWJLTdwmxGrGNAT5M6fHFG94rnCWL3y
YNNZdMz65ErTnaQq3sqimEBvlKXm6G44fwZHbPBgzmFJcLXr6ZPpOHJrEhM9+bVYd3bhjQd4WPaV
KYjasjzhAxade4L5B8MaTVY7ghVQF/apO8g+MwM0d/1CKl98hYacbSUd4pu5oaPVH3r/ExrLcGkm
T9dKJ4o1hW0KayVBPeO7SQKZ2EyerI8msYYNudcMjg5rY56wQa1XwDuDEWZ3k2XgxktUMu9jex2i
vjLLaAIRHiVp3j6Umprqd2VwyTv73cR2gP8rBY0Tl+uGsEW/K5Vuy4Z4JJ8nDtC7eCUjE3lJwdW2
HQLXEZswqluZnnPNnTGlnWfu5wiDU3WXulI9ZiqYPkbTNYiP5lBxetvcmQHtsZnwh32ngvIrp5Hg
SfZJs9DvXPVfM2qXbHcwHpiPVY/WOKSAaRLzE0jCgoGw6N98KxEvPp0ezy2iNqbf1twXjRjux7UP
TpkpqFWEV06IILALFl2ZDi+pcOozJdLOO5LvcnScdrqb6UO5Z/SmjrPhWo9KuXk0Y4HnqZqWF5zp
QLZLw0of+jFkZ85h7Y5ERXw0Jf4CjIU5ua2AJbNIHq0QP2SKY+LJyAcf2sAY+KQZnGTrZD1SCQ6Z
9YyFR+5LJKOH1C7iz7JaJ7kpG1d9Y/unu9CNMb2zydUclR0T8V2t+deyJ7G5Os36yRmBjpFW9YlR
FSljVb9Vn9tksu9WGU93hEHGZFN4Zsb91sqr6w3WC1Fje7/WWbNdppZjkkfg4EvTNurJWeEfSVUj
mrEwtUfe6PM7rp7ikyMJnG2YzFKmiRMkMm3CUxl35dnt+ud+WFTG+dyx+v6r2Xp6c7twhMnNr4uB
zHussUGmX3C4xhWHFvDDvIlyM8ge11rCd2DWU+4Gy2u3izPO5a4x5/Uj6EnDQrvnGNzBqSbbLDQJ
paMAKZHLcJjM8tM0z+0hJZO24yaNT3yUxZauxuLZ0UoSnIbzkBjNtvW635iE/9sf/+3+GPjwf9wf
c59ViC1/CqoSbuWLfheS/V8Em2AnAO97a17hX/2zBhgwkAfP8zdJGPP070qyrffJ9NOTRmVaamr9
93cvs/dL6PkARrwQ97EWoP+bfTLO6X9Rktkd44o2Q6F3XaFWmv+wT049OFcFh7Hz3Fow1qem1uIF
hv3m5t1ftI1fMN1/AQhPV2ofuykMnDEg95iovm6PnVXGMQ4nYgHrLSFQ3NICPTrT83DLEFi3PAGe
rO5Le0sZjLfEAZZBj/wQJbl3xVQG7aaIGVGjruisQqxjC4huJBiUDjOst1xDpSMOa+E7eJThEJF8
wLR4VipuYLMERvsrBXb+91umm35ZRi2riQFONgUpceg4tovhahL2XWiTPFVsQO8ngd5UjsNV6WCG
f8toLLe8hqujG40Occw6zgHvvbyWmYENxZ9rQ0ZUyiUujaBmEmy8rLkWbjMe+PYte6N6OSYTB1hb
H2UtGRxQXzjdyjqt924FQgf9Xp9+byfhmSq4PckZ+0uh15LU6YoXi9YLSFHiWzLq4zT2y22lj9iD
PmyPNTEcadn4ZjmIu/pIbiyIsjM+tCeHakJSktPVNSeF81ef5jFmy++4JpqD0If9Th/7ofcVWxBw
7RUtH1VgoLLoHt6ceJhkhWrQawHBnHYt++WHmBHij4wj+X7MxbJXbhpESeerK4Rc6kxjSlFj0Eie
FiqAVKFW8GoHwIbzWcsZTeGeRy1w+FrqyLTowbZovjhaCEm1JNLk8lec5PLdrb0JdN58KUx32bpa
SgF8R6IFytLzyBHppdCSS5UX6DFahtHyA32t+XNXZLSRzMjoVAuoz7kWcISy54dFizqNlncsl58U
gYiKWPqeP62Bjw5UBC3APFiNId82y7qd2TTWxZGteV7M4QN5eiJPIgp8ziCFMVrF4dXX0hMmB8yl
Nz2qSdb1QSAxR1kzGgw35vqw3iQsmzsaWl5/Z+dCQHOxN01HN7DFbX9fA0l6o8HETbF99RLDpbTQ
XHNkSUeLZ22eT4dBC2oGqTQmS+psorWhO2nVTQtw7ByyKIA6eGRbwoabpgjsTFq0G2KDzri1fzVo
qpRqvQZa3Yv9ixjDmcl+9XWZhozaoO7RQBC0tDIYFuLKTqKAmd18V42PeoiMuNz0RFt9K/2uwC+m
xcYytS+umAqwZXxSy4ehdclaK5QItF/EEM4RO8P42Ggdc2KQtYu1tsnG5I3FUD3aWvfEhFXTqpK4
p0WrouKmj2a+2oKvMpkHQe1GRPW1mgoe5m3U+urgl92hANN5ytR5RYLttRbb9jS9gMGqtErL0Hdj
dIIU5ZyVvMCbdJ//puoimcVO8dxozXfU6u+y5rDIQo+Ik9aGK60SN1ovZq7t3Qsk5EVryd0i4nyL
gj89T6J/HazFOBrtQgeqINLAA1YrMZkvVWZQq7Ztrc7OnpabfA2VGo0w+LWmK3TneWv4KcNytheE
JDaSBuCnxQnSR/aJ7xWx4BNJNfiQqfXuNbAtN7Iz+2+K6f3BLGWD26mwL3qQvDdtl1vaTJhK4aba
FYssnhaWXTz1rHdF3dV1RIT42zqEWG1j1ueRY8dduszLN7wSCPplarYvBGpfKmxomySoSkpVJMeF
MSyG5ok2SuvkNJMkQmELnzicS0CUgCaVJPkYk+Kt+kKfGcNrn/k/mtqcosQmTY+XFneBiyqAN87r
gw0liWWts2LlMCdRPbjZQBDNMzQGhc52uy/34ANmHnHwnMU8vGIwU5b4P/bOY0luJsvSr9LWe9Ac
wiHGrDcBhEytmEluYEwyE1rDoZ6+PySresgkh5zqdS3qt1IZiIBw+L33nO8c5oEs8KIU8aqe1Zqv
GVXHDM0xVdRk8WjYwMzcSoFOIAMlU266nE+o8G4AoVd3FGI8ItnIrXds+0E+oRxuT/FSIEYjEUY+
99z9ia8rlKK+roUODktQyLegjV0jCHXRnipDuCciQ7Vd76VldAib/jgnZnQVY6a4c6k4nU07aM4+
pvkCrYCd7KfatbotBRYaVLxoX1yXCIdN4bZpyk64t85pu9MtwSNH52SBN3ccapfnwxwGYrCnRbtB
ETa/lpklRrSuxnjRD11Hlo/R0D4nZp2GEebaaJNKhcHSwn35KNbWTtOK5BPv5KhkKqQuurUFRACo
97omlSwwXELzVsMc+6gRZHQJWOzorI2kYm0pybfuUvLWaVJr0yla20+yGo4YRguf/g69qfmtT+WF
nMUNCVfuR7U2snKQVt9wDKRgMhXKlo1dJ+NNiIDwI+8RXA5vLbF5NuiSOE4dAs/SiSJs1wZaliSe
xWKEa8fLyuF6chqq1mKOtevkrQMHBo1m3FtbLq8proa3bp3hFcvRU032DZl5dluP5V3e5aPhJ0sZ
HjMgv4EOnJDRVdU3V8tbf64bOxfmEBm0xXYG5X1RMyr6JMeZPHY3bj7TpRx2JUpaeE+RF9G9ambt
BMVmuC4l683GRI/61RJzdzW3ZYRoFEj2QTlz3R4cbaw/e9FUuv68hOpY63TwgjRJad6grU4fGzex
LICqZn8LThRUsDaZzaXd1zmegyIBfWwI6r7Zmhpwx7G3NZ1WfCImKbS2DM4gY+iDJvcKNsFt6NVi
3zC89kuliAlqXELCWZ5TdyP1ofDNzHDO57FvTjoQjsCuLRHMw1qNG9xwK7/Yn8ik3DYCgZSdGv1W
xiXWHb2rbzC19EEnJbxBjWH2xgmrPpictD4SkNNiIsjL9hMK2J7pXKQ63Ve4mJ+y2ajLbW95M5iA
tFleVpPrBROPOkC38GxFsffgxGXxhUitamfSlMuDCc1wwWglq0gg9jJWRDnN4pg4wrnwFsv5PIDW
PdS0XSPMBxIQw2zO5rMztvFZH+rmRw+gHM6mwlzjzluUM2VlVIcIelK3yUBkuIfUjOdblzTlwZ+M
WP8yeAOFI+HtnyOAETfS6z1aG5MhPimKxpB57ai4l0SnNi4Ai29eYzTpNizsaPWdpuFT4vXlAzMo
u4OLGE9nqlPwGRB6xQGABQLxHDM7plF2LfAMPTWlA9GKllpcDMgGtO0IpsQv5967Ic9EXCrHisii
L1CrSg/5nJ2zN3TpNu8bm43FRraD9eyRbo/iqqoR/GPTBoMHnQGls2bqDPu6ROy9PIouu95YtqOx
hEcjzYf9Ysk+WGozRxEh1LmuxVtbtcULItu1qahs58WG5RsDHyvjILP79oH+ZPhsW1UIblLgl+dq
Lp1ft3QT6LICkWabhdYilKLeJG2UAhjIrPRbLbyh3LTrP2otzllazPGiCpv4MacBfp9IEe9hQWjU
B6E6b+vJW3ne9tpqKYA7CPaIxRid3KXQOhgrDWLZxKOrUhpR9tS5Di08inrM6DFMbeBgtcE0KVyW
sxWQfxptSz/nF+bnBi7kr+GSoFRJ+v5Q1M2wi7yVHp1HJrOy5bGGrq183dDbL5HZONdm02gvukja
41vp9+8q+S9VsmHqa0Do/1ttdfky/sfppe1e5h/r5H/82T89v+YH5jQMgCyLwY33o+LKkR9Yd0xS
gISDOPVnwRWeY4phA8CK46yk3v8pk90PHh8nBP+LAHSE5PVfGCeh7XpXJnuCuHC2LWQzoB4kTPfn
MtloWgYwSrYHb9ASk+gzs9+SINxmZyRlyrNJQFa9i2QXniqRxApvbtnfxLU2FPss1WFGtkDgCnqW
HmmYoTI34VraGDV7oogZP/qVoROAU0oSy7wm9ZdJGy8j3pdmoM9heD8ZpXyyy+FLzuMf8VH3QxPK
uz6rlpsOEhLrBLGiZZ1ZG9z1IeAGnR5Wa6bLhRotIp3d1NVvO5ss+77uka9nekqaIcL+27Ics1PX
Dv22Ktzke9D0aDvaFiX3dFlM6FCwVum34WJoNEQ177UzWlQN6F3wHA9w/Y6kGPKetAC+fTEHAiSX
sfP8xergyqwn6i2hpnXiZ65/4mtax1+P+tAeJdHp7p4thgcTrlDHJUst3zEVf9iB5DGQHQCLx+fr
Fd4jItEm8svchaha9MsFe2TYsoaHjIUW2qEfO0pjTXF03R1H5gREwndJ7xEPWZlqE/deKzesFka2
GdkiIdR1Ya0YdaR9UsqUdy7TFZgcytTPW7fzxH6Ueo4tE+MVGd5Kf6JRjLI3m3B0wQKOpyu3zrXX
JR49n5d6eIKOGH/T8o7kOZzq+7fvx+ajPXJnrxxT/nk08p6LUeJL9B3bKYFCtqrcKzUPPh6xZZfA
jNmyX+kxlw4K9DHS7/PI1SG2blRPQXhOORzHpDLq2XKwu741d7EkBHNvLibGmDRcNGRgVXZarOo4
tBY8nD4d1K4HfPNUa8K1d0AgXQGCw1oOqi+4F9w6O6VAKQKOnpC9Tn2/pVsk75hT5B9bzczv4rqd
nxpYUuduafLOJu5lF5tGa0NubsxTSVLjGTu/+DGdawDrOHfPNKw/vmun6PizXiY+e9vBTxc64RLf
cLknd8vaAIPqR1xFEJumFFXIAvRnzzbagy9lmK+jDd0abGFRVBsdqSMqDyNNsp2Xih6GdV7xWR4e
150NFpttoEXdnFDytJWTIuTPutuw8OaLZBkz30R/GEDmDC8Km7hiQotHd68z/9m12A4/5srN9oUL
5XWT2ZB+gqlPmFVmuuju0C08yT5X54VEieNOc+rPQ0PvOlWLRgYiKYlFFKJRYcJo7xLYb77lGLWv
YJydItyatHWU2wLUyqtrYITFTaeZ9m6cZwBciaXTuS29jW400bZwEOAvjt1vDc9aTrG1eoAyYzT9
MZfmw4TGGyjI7DI8xKy9GXm30ebIeDAMkrAIZAizXdkP5NJWvUVgQJgC/ho7bd8wi75QqCKviA/K
zkro2dcY54ztgM9lTRbohNpEjKpTxOqedZ6TJ6CCET3W07BoyUWo69HXmVoGWASZuOjB2WigtipJ
EIEep+Nf2DBXtEtf8DdfFrA/bqCl7VQeoqqg2PREnW7HQY+x4gz4CtEqLg8TBM3tkqKsGsy6Jbir
roh5lfPeaBxhbM1Zg3/ZRrXQtiVZv/QL894KDLIRt4jGJHxQFgqdqK9RBINtz2djWFc38bR0jx6/
3yR6AO/RsS4qGgv2gspPhXC5tNleQwtGN8PNtyYpbESjlE8mIT5Mp6xbH1BLfG87SPn8iZaTb7RF
ejb0aTb7AxAwUiwNG0eiXcOf9IZpH2MR98eZre4C86xNZuPIbsi5rGal3WcZlvONMqh4vXFKTQ6R
97W/uEt73SJ1PzkldgCU+cuNYbP9hoSpwk9vK0uT9eGrByrilKPJCUhq1sX3pwgnEW449DkfW9qn
ga0JltXBqNgzOTNvmLayy/0UsTwzlzYsHofRuNXleqA+bqegxLxvghrOlotRENO7iUfNKy9528+X
XUuYfVBVC2HAiuT4lv72v+mX/1+YFIRR5h/F6Tv6M8m3n3U33//mnzMF8YGPwMrBYm2tWnIGB/8M
PHA+2FRW0vPYz6KBWYXr/5gpmPoHqCkeRh8+bJXE/N/NkmF9kAYyRvoRtmPTs5X/ymZp1Z7/5ITh
vkPBqEu5ZnT94oSJWDIWt67UAVRVBJMv8wDWW0bsnVssP7gBZVueZ7ZKAOHH3I0/bC1/YzDjB/54
dBxUuMuQx9OeWfks75XxTYN6BOBcvx+VMWydubC3OsPGAMl3cfhfHMpzmZ04FkMaez0RP4xO2FwR
417Ifm/pZB2SXUvXpsPJyjCo+V/8Kk6lh0RK56K/T8JkDprVs2X1aMgncMXm0gQtcc1+Pznqexnz
dfo/0Uv1mxP4Tjj1dgLXEDdLmNwUbFR+/lXTwLw1l5xAD/YI1BHjpmyV/ToNdgAEI/WZIGC5D8PM
rwVW7j+fUu7BX66eKbFQrXcxoJ41f+uHU9oj0g/NGmWJVlnQORjxbEvdav7iifr1HpEQWg2GaBYC
Mdd5d5QuclFmNqHat55FnATd2K7fyKlB3QxH+K/5ce9qB86oNHSeLSoe5Nek/vz8o2QzMNnQMexG
s01TN2tfHNN4dXkrIqEuzkCG/81l+etphBaGHIAwTJ3ix35XrYRxluLWqxQkCSlhbOHopF6vtn++
WOtp+uFBf/tdGDmJJHTYqklzPc0/XCyoLrhI8C3szWRAq6Rp55FGj0w3DFLECcv589F+dxZ/PNq7
i8ZkM2rwE6u9CzuC+WCyiYaip+0EQbUCKLBps+z5z4c0WEh/+YWu49pyNUdyQ7Ju//gL55iGxUjL
f6+DvLmyKgvptKBvC6nBPaBXI1qquXWG2SVEw+q+2T0941qaBxW11X5Q3rBVkzFusBTUX6fJ1I4z
5IyNAbT0Dk0UYUdxRFO0Wf6yMOm/uf4mQ2OqXknZ/Msd53aRzfaPxygZ8XXABh0zBE6THLaaZgpS
CHRYOm41os3IarQ7k/UZutt0rXS3vnTokPtRHXlXOqbivzzg8rdfjfV5fcIl/3r3MKQYhTKc6v1+
6uMtpYwMaEdNfuOy4+2aqHuYEhMZIdNT5gv5Up6mMm3Pu7AYMiY6PQx7UW6ytbRsgNxvTL0OYca6
Ym0czWeRMtpLw140SskRUffQ98HoyBoRWAvHakyg9uPZ8D0TBnxrac7ONA3qBbN1t4rYij5r2VNr
OVKhUNIJzuVZbGUPanS7SyafBKuZJHq3JpKcUeuv4Gcshway72Zmr0mwQh6ei3gWjxrtgD2YHs0P
iWbLZvO2J8SelnCUHXC191d8crn789366wNCti8bA556a5UIvLtZpy6SkILXi97Fl4hwYh845FFP
pnu1AORVADn+5UeSIxK9i/NVOut68/Pj4UG1IJQ86/dtCKajw3pFieCV1nlrktmVefbTn3/hr+u2
K3FDICvWGcpBC/r5eF1Et5Fr0+/TOa83BtiXI3ZWc+sa7Rz8+VC/3qZw5OCHCFKFkbLZ727TiFEI
eteKt6BLe4cBlH6sRuX85QT+9ijWm4EPhTLn8OcfVIhQK0gN4XVnt4JkTcfTDsyk3Os//xj913WM
X+NCxmW3qDu8jn4+TpZo0LFrr9tDZQTer3fpzp6KKMDOCn8/7By2FNz4AkLJqXUfWyPaV1aW/G1Z
MjnMzy8Ml0aeDR9cl5QRb1qUH14YTYNSMBmcbm8hkcZX5eW7cEz7nTX2CApMa7GOejmByBXVy1sE
Qdan4z6SYrgolsU8yaz6m5Pc+O13onfI3NnEVf5+xxFZmqaFsdnty0iVR9HKrScwRS1l31yGXa38
2AHllUse5bzR5itVJ6jIEmEEnluSsVXmLzls28vMJTBrGT+rVDN8AlDqu7kES13jHTwQCDieyjm/
1ET/t3Da3/8AqEv0LE2L53+99j+c1FBvPdoBIyeVoQeijBojiBU9UMzx0m+cNAg7KkbaCj1vrLY4
zfHyxU2c+661vaOqmQ0zFBq2sai8m2px8J9Zy8siw/JkurG3G+toRjmfwtpK+3xHdkb9l1fCGvr2
623xwy94d3eOPQj4iDznPTib6BSCMT/14F4CDDBBn6AFMJVN+ywV0PNoIXW19bcE2Tc3wC93pgeg
DD2WodNi+fkkujNrySxVt0+1GBWDyl35zLZqdbgwT/fEtyofpkfH0OOvXev3aoj8tDKYoKziiCHq
doboqqAF7QAbTR+Znxmq9mMOuJ8k418rjfSXGTwXS6Vzx7RoK0VaUbN7j7BJ24M+SHGOBDNf83++
4Nm/s2cOFMG+8+vR6+RfzvmvWzfXXhma6MskeQdrQfrjTSMNF3snSdX7Js0fy3DvIIcItAVCCrAR
8y/7xN8s2zZ7YCpPml7sFd9VFKAJ7bJl0dljCHj1EpcJqj6k6/z6b/G86ye9u4wcaY1ltyya/+83
9k0YKVJNJXdSG91n8HYfEZNDpitmqglJK5c+D5kEp9DW482f19jfvH1tYTFyMJnMi19S6PsoaYww
FR0+wPlT2LvrRBs9efiaO/0zJa8d/Pl47zkm7L65hLS36Y5TcNvv13TmEN2UJNyylOHlrTLZ98yh
GUBnhOY/LC8iLO6JTkWmN9dsbtDp+kMXkYTLbuXPX+W3N5Nk4obO0cEw/+61nCgUFvHA8zu6DI3F
qm6wMFtDDaoiH0Pp658P95uXpi3YOYKao/amyP/53rW9NIsQk3CR53baRzXCs0W58V9qxN+eX51O
BncSpxev0s+HwSwSVbpVd3tqZGTeA73nAYCkb4eudmSAwNOJJzfQ5ibfjiGoRLoB2CwH7WzBIfKX
5/XXotxl0MVuGcSIAwni3fM6zkoSHUT0sjn0YhtHBOZ17XIxDwzJo0KHvNkV5T5e6fdVhkLmz2dc
/90TzG6Ik82+3UW6/PO56CNCMsxStPtZt+Ln2mk1uRnbqL/qEl0WaGcq20bbwwcQPbUiKQe7ySVx
0TWCxgJEc+aP2jxeAHFFP2H0vdK/pwj++Xv+5mtiKwN0wqPPPoeZ30+rWow1ZUYO2eyBqhLYYC3D
1sJusl1Fq385Jb85FEGaluMJhzac+773k6SIJprWafZQzIpX8jxIfCyxvSB6Et23f/lnsQeVlrDX
ltovqxq5xUuPtKjZSyNpb8iwsXfV7IRnadt/+fORfrOIcSTaImwRHZpa7+55ZARRWimOlEA8xSlc
1ndF1Bhb3m7gfaYCc2sFV+3PB/3tqaS+hsliQ4fy3l21KBJl78Wy2c+GPvgEquBdApUWtAJJ0Z8P
tZKef3lDsNMAxIHS2SV3592d7GZWpaJF5xaxVkqWPZMmThyMNZIvVoSrt6Nl7GizJ8/9xhxGbUfl
qKbtMjlmcUPOFg8XKrDFw8ANOsGoyWgN2jJzVVDnRHUikG7iL9VI7FoGqrrbRXEOuqIrdWYGJT+J
3r+N3yPwBuYWu9EUBENj8CVWb4Zwv60smH0oLGL9HpwEPJ7cQrm6S/UCQbDp1bEBeQwMJjIOmiXR
pqaCicn1aM0waJOsjR86WNLzMS/pru3jRC+srSZq/VQs06TtO9gO3aUsSuVeWDgZwhsUO3m54z9r
464Y2y4jNs9CkhWU2WBFF66DBiogH7ICqSAJUBw0zw5PLSPGg95mUHHnqDUgMMXJx6IDjrSZFGzD
IxGOUe27qqqy3Zxhj9kW9Vy25+lAOcmQ2UPst+86BEDBNMiZAKBhDsUZYpBQ0HcoaoSYBfIkAjuY
yH9xOlIvESVhrVlcq2rvagk0d1/1XTpfj2TR3ZWJ1TKS1xrPuRUMsnFJECakjmxip13jTjj7LHDX
9cZaxbp+B9NxX7a8okAXre0/oRletmk66T4AlCPvMC+QSndWPEARqWuSVV11Q593pwZZP4a1kT8h
FhS3fcn0K4QhcdBWeoXZeFcqn3fkheym2ClviS7ZDBYmnWwBm2RYGW5wwgh3kRpO5jCPvlF3X5iR
WhvE72Gg0sncEZP7zTK1EcvQTJ4l0Qd7uxvFFmWevUeeQ/LjSHhlWnrRWWfV07PTQz22FKPy0hkY
vdnyMCAo3AwTwYZJ/lEQzQORqrmWIDq2uiiTa+Q6DAYJbj9z4c5emCPXg2oB9Atc5wmN5F5q+k2S
QICL0TwfQ8/CG5Rmik1F5/gAo0hX6ZzlBvL4sekxlZFQKvlHtmbZ+vj621M2EQe3iIwMoB6VbIpU
gvRK/Hoj3rGEK3vNaPS20OJpq49uDKevXfxZ6xUUxdnYL2xdb8Morz+XbifOYWq7ASBjG4Vz377a
GiFtGqT1wKVhTUpjJY9t7i3Y/8LpSNSRcexmx93SpDgZOpgqWeu7TM5PhVDNU5mEB6xpd4manySp
wttReDTqVPhU2FpELAp5kcdBYUwftCaErcgQz3PxGoRmEpBa525FihwrHxtCRFMPkSV1w23SasN1
E7Xubacm3otmd97PoQMce0k2s1a+dA1hzRCikwOi9OJQFnBSrK5X8DJG3KhBRjAiUXWqapD7U5oj
GYDKW6E/u88qF6CWwc3zWBhQswOnoY7gZcoikUZq/FRz7i+bkbsM2SSCj0w/Eg41E0nRVztbX9wz
/g15NTwQ2xAvxMwsfybhqvs0x2j5UUMjtB+zYEHe8UkjAlikEYA8zeA77x0Yr18nZ8nqg5nlxMAi
a3VADFWYYM81lL4prC+3xX81D1I70Z4ViMaqJjm0LWdq02dlDuWxGO7fAqSNPDXuw6LMkuOYkhcm
vaS51Anf2VUJ3HEkmDTjYqwBz7YI2U/S362JlBL5Wc1L9mvfuZGN7DlCNjLKxDyfps6+s4aMUSnN
feWzCygovsNBBAuz8gfmTMVrW7eYBWeg8Z9LPFoBJZq88kqj/oQtYQy6uJv3PTuWe3e20k8DSRHc
jPm0rXqjOS3wzXDlkjdiWGb3SBeOMUiKA3fXD4o7ITa95imO3OZrg4R/lwHvfHIaIzmkLcQNbKA9
8WKz6B5l1aDPd6pxDGxwjX2glo6HA/sJOVfCyuBPEMSRsuE6KvDI8FUmCLuremWXUTcVSNygxoHN
joaPTThGy9YlGNTFJTmGiV8Jq/H8gtEgU9+YoTOk0fEUeWl8h4YcpbrTKmNHhmatfUT7yU8EsubF
Z5Gx8FXtbPg4GJMaLyJgUqQYMcKvRL1cVL3rnluAS461CVDcIkjsbugNuWzYiTQnG9vmFaweEq8Z
TDLkr+RKsGnsbYmEBO7slO3GarKKveM40VWe14Pj1zKWVzxEDQ8VV5cmfHPKCs+6cuK4fm6HqL2x
FoKsOxh1jwSlzftlJhbLjTmpCPznM41b86aWbf0s1wrTL+0F+0PWQNDmzCYHORV8rAaTXW+t5gRh
HOb40NWov+v2aSCrcrs4TvO10qMW2T1RcjgqyiI8RXQj9srru28e8oIra2k0hE6VF11NiYTvPNpF
MX9bUtNChlGjzUBoAfs7nM91XsuABrw08rXYbVDWl9DaWaEUkixQMPp9rc/yKpFV+FDbcXRpS1V9
tiM7C3q1UqoMbSEvYHDZREplGtuodxtMCCIMIk0NZy2E/wOGs+kBBTrrYhQmB7PmrxFIRFfKazC4
x65kB15iLruyIIORlBQCYIQ4mqUB9kFQBEXP/yEcPHcTRWPeB+lSo6QnLK2mjVV2j/NM09p1hu6b
E1nSD8M5P+ptv97lKq7R76eGvEuKePhoVT1ZumPFl8wlcepu3yIBS2P7DjgvdrG6HOOr2S5KfdNZ
ZfuUQ4K9du1OfRT1lN2CkbeuViLuuSRA/baxBg6UodvyHNQfq44pvrI6zpqbxvO1iLT5VSygyLVp
lbTRtA9vjSK1jo2Iy3OkQnxitWS3bNmnBw8X7DeszWRpLy0t8a0GyPLVIb23JFyekIwN/ZaOiG58
JyXWpcopWcmRo/qJZoe3VkzJtcHL3MzHYhiQX8WKO2nRME0ENJC401iz4qs8S5GMFHi+rkkbook7
zKv8TnRuPBxts3JLBFX9a+Vq1EyDKFKYUGPzqlWp/tGK6jEYxk5/sYcU+QmPXnPDarGQgJWiQbGN
clUOIvd/MVy14IMZCLTV6prTYvMm7/aweRDK2mx57xcj1269XrCaOfbwAqmnuelDYqVUY9QYeOf6
00QO1Y3eu9FVaIO/7z3lghBzTcw0MYDY2eX5LrWof2xI9hE3hM12rPEwieWxmnEmsKN2LqiJw12t
0GRhbDIc+qY9ergmNN3PYBv7yxCQ/H7I8+HwBtJveG2em5jScYWQNnFtWwTb16XVPbT1EJJiFL8C
1eK/AsEGAniozWeSueTOqmEv1iAZAsOcSl8OKxmG87VhomkFWd/yHPZmMd/qRTtdv8WflBaBCoQ+
Ek6hVXe9Z13gGYKKL0RCLdO2wai89LKh/yNQIJGvXbccNrOvxFgQHeEUrBsY9feTSLSLydbqq3KW
4R3GOfK6pgQCDYqwZaOXDBsbXYqjTPrTMM/46Hg2L0Q0tqQ6Oii+4nLesNVnC+gx/qOF+sWTcXPM
nJK8gWowvw25dWoSobOkufzD7CCs2XqN+do6m6bUemS/DeUZH9mzN65zpqoHlKwZxyasHKZlMRvS
AUPMI4i36FaURKU5U32wq7wJPMI0ok3SVAd3XL7Q/ys+ZYWzOLxzKK0MDcpsalPh+M48W/gYswzQ
tiZMLBYk62aFVe86IF5nBcSIwMqN4oZ/49CUJ2tQNZrNUudFt6rjIEqGzrUSxO7SmJ5BU5NT4CWe
/RFhYn5IEufjRDzKnnYpQnnBVg7fEbFcVTLGF4lL4waGx4ow1J9jEY47tPJi3yNxCtxEmcE48DCS
ZdbDAaZVGM24UtlcWI+pJfcliL0djxMLcJVSnUZ24yGJ97zXIVPG41Rb+qVXeAuqhcK6r+Mp9XHu
WTvJ2sVP6/C8Sce5mQeukhxgzu0c9oWbtm+xjQJ6eFkYNeEaiPrkEmRZeJeUOWBE/J+QcesatDT5
6cR519gPGSBsvKU3fOXYbOitKP0C+jM7EWF46HGUg4OCvlTN6XSzCChIiVbseBR3ibmkbNQk6Q+h
oy4JYA8f8qxim4EjJWMJTMlF7JNbV7RLkBWme9bNCauXiLcxfGSS5lp5hX0etxciVJ2hRb4c57ka
LmyA1iV7NC3jgbPLUx1N6VWOL6LaNOmS89zhZAEbp6U8RszQhgs41ulTYVj2Xuo04GmtQa1tlpqW
hkq06drDaHQ+08ymqnMGvProl7OTNybiVjrWqU2d6RASwTm4XXaRc5XPunJNOLMqcgIY8JCe0vXn
9H3hoEAK0CfNe/KYmVLnfGmrUvlgVhe/AUOD1b6M3c0w9PrTBEPiWBnOs77YL2FbNZ/Zseaf866o
WLQ67QF8j7YzyXPe9nDnb2abHUs+E2YKAKQn0Y1ktprt0HQYDBDsJ82sRisYHNE5BydbU40wJFdX
GuCUFUjrVFe0b5DRGW5KMrUCPLhwj8r0c1Gk5Y0BEPmGMBUUmW/5IWk8wrXtDPFckpjyrSHOo/YN
jQ9sUAFAC0iruxkG9vjUsuPhuiUUOUWM32MzaOSw5DXJMcuaHMPbkt7ZkutYUSMakmgHE+Oe/TGV
KcE81inKJkKhsqr/hkeXJgIpJ8VrZpV0FbqlDz+LLtWfs5iEhU1lEa3UYan7TM4IRbgVJprn1ws5
Hpqscbway+A52yWTmKfAFnGR4mmsdk7UD9XO8gBdBGqKuT1iQ7HBIT6xuovhM0r2mFX4WeqSv/Fq
ZJEBoQ6ZDIih4DYqTaIggwEgS7VNsbfDN0alRbwghJxikyZW2Z0li+ypG0WJDNQfgedFOzavfDJY
mYmU2JH2IyEW3qzttXndAvRMSEPIK4V3nsbCKgObTBNF+pDNVYKV7cDymVT4eWiHmBwNleBuDSNZ
vBoKhOlGNSYZSaNlep+/n0w5aJHaIEHSE3/pBMo0B/I5WV3Ehe7xyUe+2dhdRjbu2hQAlV3eSfRj
5T5PUto9KAsw8JXZlB1qAp29K6ORuB57ucizGWTjnRxRVHAJmbeuyEp+X+ZI+iFtLbL0rEPFMOwL
4ibiC28g6XKw6Y1ulCHr+MLW9PgeFLCxL8E6PBa659xkjgdhqibJ6J6MhG4+TLThwytL8aMPxiD4
juzK+dYJIGyqvHkqiRfEdYo1VyQ8u/T+4zmgL8NZHAiX6FkkYFAnVC/Jhi8L67gbupck7dJ876m2
YYDhrb40gdN3Ij2P54dEKimWQ0n/7zRCaxVwaXp2dDK26hQsbEsTBewrzMFNk4DI4Jmi4OYlzPvL
L0CzZpvSVciqjGVa8ivEv8Jv1i1k7pRGv8nRBj7oKWpf0m3FiZl0e8DGaN4UeLrO0TIlHxeksA8j
fuvvbfV/W3b+YtlxUFH80DkNvvRf/uO7ePXyS/HyX/9J8lv58rVPvqr+R8vO9z/7p2MH2jH8CQAV
SEeZxqwDlH+oUB3zAyIDzDcgkpkKgSn+HxWqZXxYh2PMrqAqr2YavkdXqT7+r/+0xAdAGCiWTIlK
YR3v/Csq1O/N6h+GgZbLKA7zD3pQIqLFL2MpacwgNGgnHIi505GMJ/k2XkosI3BbZjt7dgVDyHqV
OJdq8gAZI6efpjk7uTqPsOjde3dwsxO5ytkFBM1zEoQQr2r2pdG0WBwE4FcnxYIyK4tsU1TSO8ss
RNBENdmUbuPtaiYhIBuV5zuecfPWjBDAXjcpScNbvQG/HukcU4sE7zyMvb4QGH3TrHsiSeReEQyx
aUi08W2ZPrMbFUFe8H/PdLwj1eAg6x7aJ50AQn9hd7x5c1YUofNRG8VtaurPA91N/rZ+yqvktWKX
DuLKwX1kGwQYuR3hN2taTT31W8xLTzbV8aYHDYH8iZ9XRh0qPvzXAR7nY9u6RwIQ+m3YcWqIJKAu
LczNkmavBsTNjU39Akq17QLR8KGkv/Niz6IHfgKnQbjHAlJxQKQQqHfBdxhqS9vGIf19eLnVIbXa
elcRaR3YOCB9GBM3WCb77fqXuGbdTeKpdIMfstwgoew2dY6pSPb6QqRLfuPB64CcxiGJxJZwCRq+
/kjtrBq+0Ft1LJboIevWV4NDyeNV5etcsj9uzJZQ7XDG24+TFRpeHn0Nc6gViMXuPSF6Qrny2u8E
E/wY8iuUDtfdVAI3acvw/D50w+y8oR/uQ94A6LywSo4uZ8/sKMlH6RxdXbt/u0mgudG8tAiVrx2a
UsDwSFVlJNsK7350mXvAxGT4IeTNkPClojSzjqZGCpCOMSeoomI6OR70sv9m70ya4zbSNPxXJuYO
B/YEDnOYQqE2soo7JeqCIEUJ+45EAvj184Bq98jyhD197wjbYdkkq1hIJL5817Hhu/WBr9V9cUHI
l2/bujdDMSYZ1KQ78TGxsGRBHnXpOBfW8/fJz60NSmkPuDJ9g2Dk2i/8KYsI5RoNrdqqwSPuc6z5
nnKNhzAab2sSfnvWW4xcXd99/rjebMgA8nSkBYPi940Tlozw8bHVxFBtJKUr9IjE37nJWdUuX+uB
5DAuslTq9V6ISWB6KhL+6HrZG+wM138ChRipA75IPi5hi0eCqwe0QdwnAjPLSXnlcgZIbwJf9J9F
zg90BVfYkywmqn0uHx8GFNkIxciX0mP4VtbKJN0cYKoweyckvKFBho43b658477smWHNRlHz3SEn
sYam2S2lafIMq/VtyVF12+q44VSc9Fder8Exu6Sn4/BKkREuZpgLbko6Aq9TxfheSQxyVrUeNFWV
nz2TG9XS2Qi8kSZ5QmYLoOL8u16M6d2YkBmx3l748paDbkgznOzC28p6nbMkD1C95HLbic/hIdGx
b+DIJepmvQ1zrw4+rq2G4WqjRQAedDaxhbAEKlK1A7rwKKReV/ki8mVXN52/72ObHLay8Hcu7ms0
iyznjwWwrnBu8TtSAit68NjGmEeG0F5WO916mQepsAp2LCMaJgdaRI3otVn9vA6VDcGi8VqVNMgW
9C12Lyd9S4mzCojB+h4T0k2BI3ePrnE3lxYWPLMyopOO1e2apqHp4kzO3lPZmxanayqfqq4JqMtD
nHZpIBddOyBlBHlcHOOacEF/R70P1AZldtdaj6lsgQ9g7y0pk2ZzMLCIc2La+0kB7sIB7Toy1BjY
veUGYqB5uescjjImRjzl9h6SLUwHU1rqB71G66JxrAtEjGsxUlw6TeT+PpLmHYCutydvYd43A5tJ
Y49jQKwYbrSRt6Ak5fHcIjW8EDtYKTjKfOxNpg+s+HHTjilnGS3WHvnZya3TsSQ6x74z52wGn9Qw
7Q/1+tjBtja3E4duN+X61YW+JXumumbSm7CK59+RXvPRzNwBH5817g14AmJPUOtyXe3KzUN7GggL
RzfAMOW0WP216JZjNNUSdVvsvaj93gr+cykJwYxwmMcp+4mtFenO6LqvVIg7YaUZxHO04rmsCU7M
teRWU/IiaoB9S3nxaU4nTgS4Gwtj60pMWyYCW1S3k+bKLT0ZX3KnKMeNy0RAchGB11TGLF32ZhLQ
sTWajHI4RHOPDgmVWyLxmuw8x708pUrnElpgAxFzu2HLMNNbTh51OtzSYOWu6WxGEYtd108jrrsc
+cM0+10fLnbS0JmHmfvURPJVg9t476k8t1MdMDO2pvy711ra4rJLLDjauTFoo0OItPPLfPKbDUnO
tGZmHfd8Zo/aNuZRhL/Ki84+RixtV5CihOrXTDxxBCrvy8NABID2mTrfMUgkJlyGU99CeN6RSRy0
JF2nF2d0zTmkBDfS7iFV81Mi3MefRrHbHxPMf1SyvK3xCPf/9Z+/iJzWuYYToGe5ruAQ5f+qBSl8
zcTb2cmDSOd5vwJoac7Dxaq8R9nh73UG7jobXG/716+78vC/zFM2pwt8DK6nC0v/Rebjc5Kd4Q3k
wViJhglJ9MZK8/dKaSR9Nvn3v361X1QBP35LgSTAtA1fR5r3Ry3HomLNJtRDHoqZBbJOAj5BKyEO
A/3H7/XvQ8DfHAIM5vOfrsmfDgH/Xby+vZYoSH6cDI7v//WfP77ldxua/Rui2bVFB2Gxgf+CBfO7
Dc37zWaEtzAr4Zrgn6zh321oDjY0scq4kTKxhNfAuX8cACz9NxPyjFJUNDwAhv/iAeCX5cpP8XiU
GZwAgBkQtfxxAWVGY/IIsLWDr2k0JBDGit2Z2/hv7sZf1+n6MgKjnc+r6R5T1B9fZoFCmMdl1A79
YhuQtCWx71L3bko1gj/89Pn/H3f+r3cgr/Uhk7VNysfpdFrFLT9JfbkWGTucFR1m0nlvOHivQJ9h
nexFpxoaxvPvRI3k6f7pUyQdEMU2WqfVtKH/oi6e8t5pDdFFB+Qp7MVRWw/X7D2AY7VGbXbg+Ws7
lMcBcQfZPFpbEufW5xsTWLVvHaLznXG0aQOd4KUbokcOfj0BPbCFg5pNacf8jNkb5aa/V/A0+9Kd
TRxL0wpBGuVdkRdYwbVueDIGcEx/5KSgRWV6iWaAWZBWp9pakGz7udXLI1VUc9gOfXkHzL1887N0
eU5yu3uG9jnrcqbMQxRVIJtCPyzkmpxtFJ1ekGSWvDN7ELXFWuobqs6yJ1NPGTn0qNjx0K8CJDcj
tHylGBoIkWuX1sSIRMl7184qNJKJiKyB/gNhDPWlazy1GYrcetWLWCMDW9Fw2FGG2oL8xAhf/YjK
vpVRJ/6VjouFShi/XhKJC5ln7aajD1JfWfg016Dttsh7Vn5e/GDr6ZJeufukarKdqARRNipinQd6
AlW70a2yepOdaF4yGXufwOfMez/WfeA2vfffM69vCGLx14Neac51vgECnnYdjCM9356VACIifgZP
sosbZlaPcRtx9rWQSl7NslLP3rzQ3RGl8OdmwdrLlpga9TSD1bSM+2RK9SCaMipEORiFSM+7l1LU
465GtEGlqQsLNtVu+Y6lP9knVbJaypttjFaKxh2P5hBjcZIy7Plwkioqzi1l5J9sy9TurCpdyJKO
eO70k5EfScPQtW2eZhFIYK092ITnHCNbtw+jWu3hc5pfI2GQ73HvDm+5scpzlpjcPNL2Uv/ER9Bv
k8j92iL1UobqLlWh08coinfUFWQS5PZVpA3TJucg6/catXxRU+w1ADXQynIKeuZ94r9tPfAj0hdF
M1xl8NIcs4cYiwCJr6+Op0d8sfhiEfmxTWp3DifhtveRKkzqmPpbxG7K2HgE5rO0uXvQeo1nK7fN
MDPg8Eqh7WicGM65WS1vw1TPhDc2zhvcaX6DaMHc5ssw3LfOoAXV4N23rZ+G8JafNdlZF3NJkO7N
S3/RxEJKkO+qB3p8QJgNf9xRZn1Ho/knYUW1eUhzD6p0g9Izmb9WbopuMyIzDom6zKcMCN+jVGez
9BkEe1zmhNmZEm5yLmCcrz1VzNMRmXw8l0ESt7q+iTQtXp7zXhHxtZlM2auYD6Jut6iy+uzRJnwj
JnUAhyd2vkdBKm/oG72gjAMxCvW8UZ6SQ9rqSD9orq32alxc8XmCvPJ2Ys5Nh2YTxSiQgjJ6uz7r
icEnvWBwdySAL/H9mDt8JVqFEY697UjSqMuuUrcx6h7P2tAt1Sd0c2gjPsI+Us6L2RC7nm10Brck
VB3E3XMmlebs2sl3xLtYC+3JEEkG7UTZUSy7hxyMuGz3BB/nLwDr+YM/wiB2iKvWFxMQdDrJiiKa
NQIqLTOaN0q6sAITOUsb1D4KRnQV/jmDZZ0UecfXBha9g1lqgOZTPqfztlzo5zaTmsmbomv+s4jc
6GGepfoKN8xcVAEb7ezcgjCgXYozuF3RqSsL+9gAsp/SicrqoZS0JJerZZe6WlVftTaqWI77wtiB
P9Xbokur0Gn8Iah6nYOoNiclVyDyv0wd/9YOWvUAVk4whFNpstmOoyrvJstuvjEvete8kRXmNu36
qpnJZ9tK8rGTsJtVffT0wr8pnNR9LcqW92cVo7HDb1TerZbEPMg53aPiIjgu4cMYgO29jkIqfZhu
IdZdiMClrB/iMoFf6BkjKNGusY5z3xb/ngL/f3EE6IV/mkL+PAV2Ocfo1/4PY+DH9/w+BvrUfaDE
wyiHm3pNJP7nGOjbvzHAo8gmItJx8H7Z/zsGuh8Jx2Qp+cxnYMEMHr+PgdZvOhOlAxj8O0T8L0Q3
4dr74wiD2pe/LByKBvYu3ilv4uepqcWYYTemJF2z8LxAOtp46UhI2S9RMp2KuHUObEzZHKDImt/p
6hTXTm63xLkbhrqva6lvZN9or4Uo9HOOy+VC1KD16GYZBLhLvCU5yLa4kG3X38/ZmD5SglXsc6Ll
j2XsGl/qJvLCIhPZiVk5HOa+fWMHzA6T5nUpY6ki1rGXzfJVb/CYpRFgEw/Q3Hyg/R2CtSqqq0hY
xV5anLemoTrXyMADv4hK0lXK5GSMvTpWaQmVVUIqbk0tFic66aCpo2K6qRuv2DeFtxI9xDSh2ZjM
u0mT/kWkuX425lQ/E7CnYaytLeqEhUEjaW3Gnw2I/Av1PbfG5MpzZKIw0VFjGG4kN1Vr+xrDSmN9
tyjjIHVy7SCmpwFgtOyGW7ogiBXMhBViWZvIoSpSuXcKvXknUL3dWR3CxTal+xTwLH+iuZ0M0qkg
zZBc2OyAXgbXrq1KvCqzEQyQop9qwlJvkEipu6FOl6/+rObP5BJYd3HuEWZPs/XFteDXiYRIA900
0x3xWPJKn9z2DcJwwrsBiIBae9wLI+fXgOMHoq6Kw1gpOpFyW75rvkXCnTMH6KyvzComO0abQpkW
EF56XW17h+igvCmPGg6Qgu1rG7c1w8nYtfu2HZ3vyOyIq6Zl6WpwbbV3Ccw/mmVS3hoLaX60a8CY
J3PPMRbin3YDe86e4zn1X0TrlmGWus0panhIN6NqH31Swc4LJrQzz7lphG+30k/RYPfXRKAWD5jR
m30J00LFIMIyxG6FQINZWNbdQtbFOYaD3M1CYHliZBH3VdqQKI+rcZX8WOO1C3N/69PHdYIaAMHO
Frv4KhE+XCLXLQ4U6lpXa0zlvmzc9EV6glzDJjEuVdw46OCL5TChC77o2mhdmcqpDx1++JvBrnvC
oSwSscq+OJYakZhVRIq9XzkexEljvgDBuucWXPKYGkVzoN0PO1+Z98VO2QgCi0ZdmYmyWY5td8Aw
SVpQPLwm0qNBBVGFEZpNJF5bS31z2qk84m4a8XetEqU2snfCA7qe4RWfLTv/CkjboMSLbfNFeNUj
ypvlue8blIQ6+qY6oe1i7YXUTg6wAhoOy9Np/TYcAyzZbV8RndM9B55ZIFOwqHkgL3RfjSsNsaTF
k5fSJjGC0of6iKg5i7mIirq8oysLd+vZtIIJqx/e8J6OHQpY43GoK/IUlXuqVbuvKs8NmGpK4Msi
y+9wzBb3TlQc3JlyGZfm6aOdl/UWEyoUMZvlC3hhSqFGGdGWZbVbCnNhNKopu+dhb39bEM2SAUq6
0ZLMOaJ1J/8swEOfAM+JljXLOuCCUk7TJcQct8iNbrVu2qnCba/I0SRJ2vd3DiFo+wix+dnzfBTh
xR3xweNnLcJNn7uWcZfpsXWoQIn6gMyl8VLpY/fVGmbeCXGjSp9Q5RtqCsfCkHA8GG8/D2JuGyCc
pSBfXsw10WZzfLP0dY6Qb1iV0bMjgm6cXJ9Tkao3cTSH8Gk9BRC1XAkbf3yKaZxEsJL7DfNK3LLN
9aQ2FXRi486e2vNcRXpoGLQzonpYhY2LFaaFzyTltkzoXYVQQEs/Mebqx0Lv9bDWs5aCybx+K9xk
uaJ/279zSs89En+GdnuJteEuXbsrhUB+VqHSd9G4rIka3q3eu+UQNKWlX0av1gOPwpAC0UjhhqVV
+88+T40LAGXyiaNcek3a2xf0Qe6BhygC96wfLwDzKUtJZdd9RmTWMGv+dSnt7pYCvfac6ap91qK0
uPQ5Gla8k/HO8Ot4u5jkyzh9a33KVWkeXKIaQuST9Q59k/ltEbE8K8dvXhF+rg8Xudif6bhMnxBV
jcWGsZ46+syP93KhzKSeYxVoRpTcGqs7RQE042Vtpwdd8tFX6HG22GOasJ9M78qzfUpapgLpoSUy
xUIzSD3WVri50eWyn2NL7ivKT465vzRPhYz2KbAvBEi03OajZYfNOHI+nWlZzQKpVRgeqGVx23q8
GGNsnnwjzr+o1oQ440wOL8XjlqbS6aonuP4AxoRKI287/yV33XRbVkr/XEQAE+xMCZWo5nYmF+l2
wX/9tSEa49QMnrYrY9HfGEi3jiiwoh1H2f6umJX3FCsv2hnwrQ8JZZm8HMXmwTxrLim1ort0c4um
Z5mpmpFs/9RDL9Cakx1jlFfGdgGe3VCheeVUujkieCDTuN1IbD8lEa0Vtgp2tFS/AzLqePZnWQyd
yyBCXlxbzAEJesNdG7fFoU64pUFPBXXXyMAVpFfktVSnNvkRZ5EJVqC069QkuZi44NuRDpnD4MgX
p3PAEeoe2s3jZP6WD+6LkyaveiS/i2J58erpvoIACLSF/LzKastjV4k57Nr00YShPjWJEI/wbuYz
BET1FQxo+tRFfOOIHpalnuKLypGN8VvIU9P2JGnsC9oCFvfMqIWRBp4x150wXWPmQmj2hDKZ1Smk
JundtkM7u597N/ouoYW8QzEqLhznChP0BrQsiGp9L2emnn2ZNPU5bVqtfmnYQJm9/HFrTKTYtXBn
5QkJW7ftVWZuGfKoLYjn6iS7VLw4s9N+0QWOtdtoSoorkThG97iKqKM97UNEhwRTrxZUbPHgZO+4
HpCLOW00OcA1I/RiraV5fWypQN9Wmg6SDi+8G93+E8dQrCATdLQ+cyWH2P40aaY6wM+IgGI5SSFi
Ne186KpAFskp7exr6ZsAN7pGe0Ye85TRBJAgs8hTtcACJghlTzxBtIcEbeY1GIMRxBU5ayOn5UvH
1STMHsgoSdWrnfvzqfNdDe2cJvcEIsxwjOu4ZS0mxe2O1V2lVCBHKIvceTtS0nzwCou8DbKm9z3A
ajBH9l2JX3SbtVp8XOx4OEpC4E+revw06PE1lEoR4GxsKJ91aSGORftFWm4ReOTx7dN2THfZQKs7
0oSILDtiFlWEz2hTE16EJIvMO4fLfJB6g0ILheje0SP9O4FAjNFN3lBetiFuwXiHA3a9TwQLVqL/
Km3R5s4TKZFMHEHaFtSp/QBI/w3l/w2U7xD49leHuOC1QOLRVekf0Pwf3/WPYxxxHL8ZlkeCBKFp
H4e1fx7jDPLhbPJvdTB+fJokSv3zGLfKeQwCkqioIZIFcgz4+/djHB02Fj9QUIeDLvxflPP8GmFC
jq9LpJ3rYbCHODDtFaj+CfvmQVc3RDROF6QdfjiqVZdWW9mKIQg13oErzqdsYn8MdT0fGJXs8Smn
Rq7d9H7Vfvrp0/s/gHjjF6Ps+m5sfc0cxu/OjO3+AouDsqyuGTky0lYGOb0cCTdS1G4SkJ9G6/eo
bPkixgakm9TYoUXv1qEwjRbS1MHMRfXuDwNiaz9J5NYsCuMJhxlK8Nl1om/GrOFX++t3/JGr9BN7
9/GOCfdbsxFQZnnmL3yanYqEazsPF2ui8HLrosR7Gqn7tHaMZ+xaI00/+EN4/CAfcGeGsly39uXY
oZ/sCMJ5Z/8k9j3VGvSbQ1qPm6FMwEtF5+Qopussuc2lfyp7n30HaZj/TA/MVV4oxM1oBt0zMU+E
If/1b/XnyyBsKr25ECgw4Bh+OdoLCreU1lAFUw2R/1zHiNQ41DEjYTzBrMHR2n9oIqP4/Ncv+wsp
wsYomDcgRkzWIv9Y39ZPa9HRp9hu+ri6VN5iXIjtl5eKtA6SLZLnv36llT36+aqtrwRAQsAg/n8c
y7+sM3wS89J2SX3xCNt7bRXOrz3hErO5yZskJLMUfbKlz0hDMstR5d8tmnVR/PHlWSh4wYlzdF12
h19eXggrTeIKtmXduV/LTDqvZO7yHpyl7EOXmhE8Clz6vSraj1N0Lb4Nhd8fFWwxCgar05GlZHW+
arrLJ6trTGBwb56/NRrGTV1bSkFtPKbng2O5i/wbvuxX9ooLRbgf2wbZlkBQYE1/vFC6K53KoTHw
bMiofE07iixJ0M8Hhk9wiyo+qSTN32LPb66npU1IEbanNGBWFt8HIPM6mIlaCPAzj9/SzhLvIzpd
cfrrS2w7f7rI4F8sIgA09lbuzl9oPbfjINklg3XO7LaJfG+LHX4hH22y/B3mQhl0U6vfjSUBNZsk
STgqGdUeeqjZFwBbAX1B5T0VS+WE8EPFn1SGOH4GQ9k0Tts8oWb2tpQ5RtBXYFabdLAyHMtZX11U
Q15fq3GGiKEEUHcsINqBOSblwXGH4t7M4lvmLbpGCinaC9b2xwF42tq6I2o5g4xb9gZbLmQDKC+7
LhLHe4l0aZ8S1zOuaXFCVqT0xC4DFl0KbEIV7kbN3rI1lKNtl2z62vTt8CB1jUpUVQ4CbLiV4C6m
+dgmhsr3kaB+kIrxPHpDUtSNFM+02hdZCvpvmt485nXVHA2SpN7TscHd3Vhl/pD60SQ2Y2uTZhV1
uDj5HPYGSYY3rSqn0FZduzOMyUA2CGoYByPFmC3uqyQi39zqtrLxb0AFYnR6Rj0ceNSYCj01gene
IIrPU6knV2bnNw+ONdDN4WPMQb1Tkqvk1l0IWoNUEL0WvU3TpL+aFJR872M85Oi3BkKWq9gc4900
ZBzXlVLkyI/S23V1lGzhEHEF86UbHkAd7MtYjhSyghdqxMbjpxC1g6/bHooI4ZpWlfsO+U+M9Vu/
UxZVbWnf6TitWUnDzhpIDuLAIqZrMvdwfdxJ1Q4l5RspcqLunYwW01xeeqVNogT9QCeV11/NucwG
C9fHIGWjX4Z8QC5zwuu27EdfDtGRblfQ+MzEFaALDfPYbKHIl1wDwgBafdWfJSUJB1UU8TyEBqUS
zc1VrJOpPCBeR91Erdshn4VKtvNU0CyJXchiRamIk65CAYangy6xLLrh3Gi5cdCC6rDgKKIod1WR
dv6maHl4RcStpC5UBXlxzob8AFLnaqICIaF8qSKgDVFAJUZMBdSuxeUSeEQPLkRlA/dhOOm0giIM
dEi3PZacMqzj1PuOlQuN2lavTZL0bE96F0dDnXSqLDEIai+rqW+X+dATUdMlYRPjG0MWOy7tDlVS
le7mwi3ng973SOfQIBeIyxiqi32XtqmGHNg2P2lNiWnbslzqavhb17Dm6BpiyAHdPyH0fnm0On9A
PUiPyz16SMvaZVptGlcJjUwwtyIxk2GPnrapHngYW6cs5ji2kw3vALsyOtjQM4hXohtsbtS59GaW
tsat0lFuZMhThwS72MaRFctVDsflTAUZ4psKT+vyDeLaB7/iDZRbay4xrtGWYR/iVOQ01+XI+wiK
TzHF06rsbDTVNf5tRpCbHVgp7iIKPbNFu4I6p+eswYzB2/VFExokj9VHIilosMx9O1H4SAmrX3Fm
KPk2ttbUAJLqNsOUal+6CsehtqFG2DMvSPxScCIPM6f1ONP3Iy9u44NGV5S0nh1JB9c+7kXON/iE
J1i7KE2M6oVs7Co5Ybcupl2vnIUuviEeHm28B6+Y/rFEeAhxrZ3EDm6F5LKnvHlpZFQDW23eB56K
wpQmq5dCKSaLLM7Gh95x1VvTJdZhFApvvpeT1IS/IeLnOEWdTZSZjMZlobjavusHx3g0Bo2vUByr
PbDsWYCNYVrFGD+ZJsi9QIZ5Q5iF/1zp7bo4swwThiiwo99ifxq8AFEA1yZRFW+s7tl0r3iC+c+A
lazukl2y21JcgX2GI1tk3madzPN700OzdpzsTMnzgPmc4RO89pYcOxdHO+CROhLvvUB4m5QpYPcQ
6y+/vnXF/sT7avBE4rLlt8CGzkeV5HW+BH4+cus0BcAAucBidZJJpoKY/8eeag5VctMa9kxjkNUQ
KXdMoFLlmYiHpt8AJbTTjnB43QqJz8fqxJ9hIvmN2EAm31jn5KEqn/G++ydvTFMPBbGTsy7m2H2l
Dpq3MXVoC6xh0vurmDE3u6KELM8ePJ4W+77SjUvrx+0LKVVQComdpOap9mJfXkWwqON2JrKHcD8x
W/uGXAO6XUU7f82L3LmdZK8jCddpJvqEwTvuD2Wkld/nxV/3EI6ryZZzgAeqaM5Jv0Nu43/SCNki
NaWJEWfYbHNzpxIsyEN/hcYwc7aOSZQi2x4ZmpsxMf3nLtPGOCzMittk0SLLP9pVbbTfSjbkGeMB
SypU646Ng0rjE50AS0IeMqq9MjDuu0hAi4G+zMSijk10bfaF8Hn/UZsZ00+LP3TG+0C7b78p6WwZ
j6lCDB5OpZEsga1iN17t+wmgH9mctOJisTtPsygeMioFN57oD3ZJGsthUbD7hBEY/QJ1lNf1uXIn
+1obCHwOEyzy41U8qyYJPKcvk0cmkf4dEyjbCFtnP27yhNqLja9Gr+UpMLcPsGxG+tmowc2oTGQC
m5+awdJ8fhgYOyixlscnLWrUWxLDKASFQEB/THGf3IHaRMu+k22fhintSsuGBsLMup1AeOjWc0nd
wSUx6u6ZLj57Cmammz5ECs1VU14FR9ctOHs3Xt8XoTFZU7cdC1jm/eK1rP7cnmKxnSOSGQJwDbf9
pJzZeMw+nHQ86fxn1nrZ31Z+ZbDBmo2f7TwsfIqcmxcT7M0zEIiM4skxKzJYlBMP9tmOCm+8p8x8
NVXHrOiwwerZ7jg4zNN1atHaci26JrFuzUkv3GM01eSWUIumxee80zCFl8TgoMCoSjmcC6g+jpF+
TuZX4uXJ2smg05loc9/PKOyoPIwScf6YSv+NpPwNkmJZnHd+GuD/xIc/fsMa1fffvv1MiP/ju35n
xI3fXLzDKOZ+8Nr/EEX6+m/o65jz8UoJC+fT/8IolvsbE7FOtNqPsqI10+53GMXGFcX5hcAqMlzR
nNv/kivq4zDx05FuJQRBUnyb0Ef4RxxYfzwSibmztEQ51ZFCwN5o9gDfPNZCOgw5wNEGw3peLV/q
ejBnij6JP9ga/WTtRRyJQ1vaBEc4UV+GgL3Gpafr73HK9TwkERUiPHZJqlSdFcJ8T5/LaWrXlmvH
evVBO49moxeB9B2Ffz22QxGJd1k1wxELdrx3KHHfuh6bvRFR67osg9zPI0oixJd2vVn8CZ920paU
HHn4b7O5/mw3rfdadX15lNRc7Mgk2cleCOwxo047eUopOdzIoWLcRURjjcTS9Ta14UTP158TQ7Z7
c9SWU4/bau2Vcd23yBNNsiE2hG7Qsovjc93Nw1OeDd41M71+L1VnbqtC3I3S8M96BgnnlXH8pUj6
lT3MR5pbJAqptEXNThjEvhNRdVAp4GxnzXd1U+OloqiF6TafSRwZjRsEfKe4yrdOPeW3mhdpMAA0
FBmQFGFBa95G5q3z0OkWEUUtWjN9sW2Kkaf+KPsF+4W2GCc7T7RT0ZP1kJvtEiRatmz7TK/PrZuI
JGzJnsDsouSjkTZ2aGJ8v46j0tnbjVHuzNZy+Kn9ctespbQi1aINDvpHAoKnr3MuEfGpLME5lfd3
C6GhHODcYueSlr3Vmmm+R/on3mQ0UbA3f9Exeu2NxsoOeP7NvWX60TM2p3qXZZH77qVuPp/lbGbn
2CmpqPcaOpynaShDQqjGbZp43qF3u27XAp1vZzL8CbdxTPpJ0YpROeO/eYi4vsdq9ndQuBO564QI
hdw39p09q764nrPmKWGEe4Iuml81F9KAqdbRz1QijVfkCxCQWOpc5NSHSWtixIQUKuE5XnJiQXW3
urGMsT4XynhKJq0Z6KG12wM5ZvndVGM1oP1ovDHLzr+yW9qTsaLZBACkhlaKg9RgOzAq5DxXfHLX
qa2Xkzq56bLLKnP0N8u0tjXZjQfEQPMogTBmeZjpLg2qBevxxrSlXgWkKzF3IxAzwe95OPUG2/9k
LuUtESIH32mpjpVVe+5c85W8BxFdt1YxJVeNUXxy007co8vd4y8xtGOfSs7Se06VGQHwo68q/+ti
z20aQrEuN8s4cfSRpleS2m1Fy7VdcTr1BvnkNJN121Fb2MkQpcMjGdFZ6HfSCOmf9U+qFma58UlR
mLdN4jb3DRZvSMGUyLUD7FvePZlElNFeSShMRdc2HdW1OFW94/XatiSDQYdFJElzW46UXkVuVhEC
VceRTulNq4ZAb7T40s6iFJ/gWzFchj2P5TvCoWX0DkMKAZEu/oYdbpMYtmaHuqwfWLlOvvH8kvxm
v7MN8srGgqFEp8H1TWgI8Q4emtGadtNCafgVpcSvLj+AWYpS7bOKS/+5nBtQLgNhOU6/2YiPlGmC
c/J0n26rQdjvs80DfG9G0wgtObei2lIJR3YcZ9vIDysn5yWXIu7cTTkRXUNYIM3X6BsQ8em0Ee/Z
+5jGhzwimNb0GaC2ZZxmxG9wDqpvBOBe7WIqbRNr+MBPdXp4Rm0Ti0nEIUE37s00utPOYaALdSS6
2aZz+IwDlwCix0J55lXHWaPDpN3BfC+lr/YZp+gz5wEiSFJiAYkUjLZOXthDYEpL7KVhomsQo7ev
EV/eVmYBeEOd/aYznPp6SpzkKmoasavVYCdYjIBGN+upETUnHjD6xVzz5Ilu72i0knKvZuxfsZuG
XUxXyA7Dp/5A+2iGZrRfDDAPR9u4WlVdRCLre28U7mVw2/HFIfSKolbLv4IzxMrUdsY2XznX4YN+
XT6o2HJlZdu5feMZtWp+bGq0Vu6WODloXHNldMl3jDhmZN6Ts/K99sr86isHjI+ovyHKCm8P3vTT
iLz7K65Sh7JmY9sLxmO2zuhAUIT+ORdGuu1L33sZjRbqeVhZ6MyBjyZKZTnbjonIoJ1IXlJz9iUx
LePkrFy2DakNMEMO4gfRPdD8AViy8t+ksi23pNdmIS2A+56yvifitofj7I7QfF217J2xhE7PDKWC
pWcMVivbDqoJ8c5h0btKLbZ48Ghn25Cwv1ErVz+trL258vcxbQq3tKaqYFzZfVLp4v3/sHdmvW0j
WRT+K8G8S+C+DDD9EMlLnDjx0tmeBLWtJqmFlLlo+/XzXZJKRFp22lMGmhg0kZdYdpEsVd26y7nn
EKR4wnFD8V8HXoNpBBFgluAA9IGX4xUCzJe6u9Mnq8JAm17wBDO03M8dwRgI2ckJ2nzBcCkIBLhC
lidA5+YfZ4JPQJn84ZLKeHplQxnywXP1GORJPP2ADh5gaTNcfZwlcHrYxtw5nwOBQK82+gDlTPh1
JPiI0UhHkmGaOXgCAp8oBEmRCKYi20BRRbuY7V3ZgrlAmiMdw0Q5eJC+WogN8+u0BGlYgtdY0EBw
jWTb7r0uaI51RjS2JEcH9CDR3oVa8HUk6A89Xmg4Dy4Utb2tRHECE9EAjGwEObIOk4fLTexv35sl
sITT/2G46ZnLoYQV07cbPf/cM4qcXs0sAB1hEVf5glXJStjKA0TFg53vUTches7heEJG0nmrzRw9
EHGxtUfow6ZGZXEItYc9NjYQqm2skDgQmhcsQZqik8Sucrahe2vW8OhggY7075mzXUbX//j3cR7l
21/4964j2klPa5WSiU7S8X1y6N1Xf7Ovk2qUPC0gWxTaKYmUXnzt4EMrC7kBfDo2rr+PA4xvXXc9
WTp1UjamuN7oHjgSY+wdfKcval0+lU2b6IBBXuTgt0s2HqpGLpUERFGhDPatln8vQvEQNZF/80jX
T+kfJwbYFt/SlQ//2gVsTC4wFDi5vHB65ma0CtofTDIc6xPOPgQ/0UFKtlCkXpBd9WbmZdyjBgb7
fi8nMkenyAMsDkUILvFmdDbzoMOLPtjBegUQBenl6ahAKH3HvT5rNiDGXQAlywIyGYh/FvZ2h/Km
58IiB8pr0FuBDlhcwChO8mdmruEMElmplfbdiKFMHCQOXHLbW1SldR2JDytYu9eAOIrQ/xRFdGfD
7yXM7p7RWwzIAIrufZHuerDEbukeGATwLHq1rtI/UfEvdg1KPaI78fS2uSIqhu94NW5BDOo/rPeO
Cx4cHAz6CixR4f4gAq73jqf1OSR0HVMu+nOmsIns947R50dADDQOUR+ZFKp4+73j913dhnSfBkRy
0kLS/gKouOG0Ng+Oi2WZsgepFuqADVr15PnCzHaLpbY9t914th0WehLpdLSt6aWRHA1n71Q34UiI
0sXpGp8FLacsTd9ZXqJrpxRq1/BEQAzic1Dl8J+HNPQB45mRZU/9u+UqH31aO2hULra6NrSiYgNl
F5TS+ltojzM6frbWcOfMjSVBR6b34DvdEoBQlSIMSqeUBHu6kXxJs216sRXFTN2ztBOX5ubPI6OH
oKYFrdBJWspshqK4GcxEfFMrhTh10q5jsvtgDWelVGeCoYRMTxQ82aAQD4fxOUJG0aQnOp9rUfyk
eOV+s7fJtBj6PRRBQRIS/sHaQA2L4njGkS36oYkoifpeMH+/EnXRKAnzS0gNe2e6aI+OtBHsmEmO
Iinp9Nnp1CXdMLBFsXQj2qW9FLKIeUk74S/p5FqJyqmXMs06rfjcwgi1i9gJipOYlshzA/QaLgkz
b4lu6nrnL65y0VLN6aK7BmKaXE0LlFbDUnR1JfqryO4sB1PRZJ2tQ/cUGSMtH6Te4hKp90A72boO
Qq7pbAksMba1r1Tk8w9FYn3LyOXd6lkWo1CckncFcjoNlhQI0IkV6PmXzXwGM3dhemCkgymCsrvR
6NISldmtqUEhlSCcadu0BQjjN94vpKQXsLFqfwKHiE+shX7jrq4W/hxk+RrOdSvQrqyiiJJBlhgm
0Pus+K7TavQZxqvNJ3oG7IGPmiFlhHxA9EyiIMwXZ2a8mV/483T0wV9CUWZr5B/pH/sarS1nCKHF
jBxhIXzUAY1DhU0prmcvztcgl7VEzwez2XR6MyoetE9FL3OHo41oKkGFNZua3snCwhMNCy0Zjohh
wHQBNjuf+iP7tHAWEBOs13f6yO+dJpYFnWaYz/UbFnlAe97m4R2uPijauW+e0OsB6TXojaET29cJ
q20AadD7BG4p7Dd8zr0w+7Zb0PC129DwFpJmf2tvPZ4yC+1BUEANoBd6dDFfhb1vlPnJYs/Dhxt7
vlxebi3bv3C97AG1mBB8o74hewyH+kdz9cC6YdmSqaWl9AzGPiA6cRgNpxqEIIMl2ACKZPbmBrS1
4F4jYGlnjrXYBvpnj86J6DTzdfDjb219Z9FyNF2HQejdrJ3NHHkH8LpecWsYM3t9a2cOnEd0q8Ha
/gV6zGB6otnT6L2Tau517lFm/bqxdmjVkZeYm6exD/LwLVzxW+6/ij5yPhtffXNJV9h8qqerQToy
w/TE0pOe/W2DlP303RqtGRpMk92Ut5mSAorP0qSXrm6pkVjr23wWFTasDkFvan6cmfAafZ/BkLmL
h3BKx+h9hDZsPtsl6OPhKjM2WLYiCoLvCz0K5oNpqEd8P71kwfJcJ1A7bFDaJT2BdBiv7623tOXN
p7HnnTxA5jELzre5Z32XZtj8DrYMfQb2VN/5xYoTOE8uojw2IZaJR7Mc5EDsjGbvyEURG74NNerH
v8fklLYUtUjDDYw8hfTcAO908v/l39Yuh6SXT0q/9bqYpNubSVbM82x/hsmnJQvE72Dixbl96S89
P1Dd2P+Lsx+eCTkHG2d/+VDlwzw3xnzMMxf38IlZHPzS11+mnHFOBa04h3ar/rjncY6TCwSQCK2E
XJWzcTBJT03D829Yzefzv/PcG1QddMJ8YDoIyirOgunRKUdYYKHAW164P41Z0GiXMzk5tfrz7s0C
HX7t8Omla8H0+4J2ogxiV7OAp3c4C7pO+YToxSDhfrjnn9sMz3/Dr7cKDDBCbT/4xe9v9yUfTZRY
vb7WWgW+S2ckjQFI2JQ7pUb2dmgvGAS+PLSSRTCZBZP+TtukCCUXGMrDVeD6fdwC04MJpJqm7q0F
E7kaxVkAPu0DICXmMKq3ZHE1ZsHuY3fIKYALLK/OzQKYMp0oSm0tmH1Uh3xIQX/avcNZIDb0KFjS
b0uyQq7OzQKBqdAwqc0CIHuALpSN6xXfWguUh/tITXE6SNjMrTpkEch3ecrv7/dF1hW4c/UlP/IR
nD4JA/Sz/dpwVk5Jh2ZB0OBt7MCLTwdOR1KIcPvU04DTcbgXyEoALsAwkuYrTUbn1gIUSML3qrQX
SJfadJqLl1DZxZaP4Pt94BKuSI9Xn1fT3qW1QFeM8iy4fY10F7h/6+jpIPlmx7JF/7F7ewHKKGWL
YEAjrLHS6W6qruZeIGpAvQDEjFGfnt07F2gVV54Fr29SGpAOq+N7wYBrzYWC2aYmIVf3ZgFbhnun
ZhFMEFL4Qb5ZW//W6ehiMSSm4PT4MUsdOyOlEUVxFoggyXFj99B+KC8GPDwdfNaKp3FIkiQvr2ra
O2UXLeUdYTl906KMBhju+CzQyQhmTjONau916PWlEUl5KxA0sMvJgtZfcttF0IggKUHSyln7EF1z
F3H0ayt1t/l3MEl+hPYvSylRrREVzzooaM2CZ5NSwu5QW622QufMIjGd9wprgd5A0KbWcRfBN0km
0Lira/XnnZsFshyqeTXxFl1UR/CVjtoDFz+ixNvWyN4O2QODwoBqQokkQqW8zXovr9ahwNFI/QFP
sl5tHXp9vrDaRisZAvhkaVIVOtTDw5CvHeYxqRyTepare0ECRK6qyRNUMyx4zTgQa5egNQseix+1
R0CStR2sopIuLQJSSMomgOQJWUkAKnXSFMN6uBZwnfvMNV6D07lQCV/FUl4FNi6RQzB44Pgdvr/j
92mQB3kEWrC8OjcLwOHqr0bBFGDpDBoc9pGQnCyHsyBBAhQV8FjUnlNleru0F2xInBWDBMvFIugm
8LMn9oIB1oYc04+Isrphh2bhGNzopYk07CI6I84+RNDaZRbX7XuQgkskVe2IygR1aRbgqlReC6TW
KaLAvy3sAnI1dwTs6KwFMutm9xYBfHfK7rEGpw0pAfBklWvUyiMKII30kqHtz8bumUXoZVRngawB
nOBuCZxrmEMH1wDkKaWXam10zhzSp6acULf6vCFJ6X0Jre0ZSLlZDgRSiXvvuVuJI5Mam/Is6H3R
DLHY6UdjBBLqtMVLXomculyds4aUmJQBGJwJcFkxm/ZPm3+4IUgocxvJpO4zzl3LnOC+eqq+okl6
CGuAlGvLPSJlYnich2ATqkXQOWvIcaVVD/W/O4kmYSFdsPBVHt8Kntm3QAFTc6mzix20ioZXPZTC
LIjYIhMArVP1XbccA1/HfUK9xfDqrdK5tVCx1ykVFdgJhk3YRIrwqFUkTQkiy6USKex2cnXOHoBT
V10KgPNoZ6Gaun/JllkQZkAHZB5Efp3LoBxp53lpoCDeEa31NmXE44tAA6oEiyEVtq59+/AqqgYI
oPE0Sqy0d/w88g6PRNfGcRCxVr2uLnZuCRxjbHjxGrD7UC+IgEH9lq0t4EnFSU7MA2xOt5xEX1fO
JMpG0FjouqAJGmsAHAI6bD4OZGUF/66z4C4p4lxQ0kGUxIcdeob1F72C1gg/EcrsA1Lkgs09nkbF
Qaauig3Yx0p/1xyM7xdRDI1bnkZ3+eEcQHGmbAxE0Y2MCTQl1Rfd2gY+UANU2WwyBpWp7JwxEKUP
VcCF4fVtoOi0a7Z8IlLppSwh3lf1+p07EEDmCgeqklMk6UNiRVCGddmkNQs4jRwJElL/9By7ZQt5
QlWfiCBB8tF0CNaeIQMemkQOBJL2Atut4+XOeYaw6ijn0yVSFCF28EdH7YFLQwPmgm7oeim8wB78
hUTrjz6YAdrs92UHTDTJjvXAPPUL+76Ax5/XXR/S2iGHR+MXpSGmunfV/yH//61hd0vs7cGHeyxu
eZ/6z+sXfHzrxr32b7X/4Xk0ScfpHa1qZcNP/Zgfxwu6aJ4W5Hy68/2HKfjFwNls3DhMwAvs/3+0
P+ivjZtGuyRuDlxm9H5O3X/+1ZjYA9v17AM/LUqlOBXPMqWrjv00t4DyyJCS3eXRXdFwCSpshepk
Dyfz8XqcTvbrQfZMFXkoj1y7MW+SP99AvFAs/mgS1FdOrepdTmF0iO6bq7ByE1RHPpskadB85DpD
pTryOTMeRYczDl2bsMKpDvzufhw2yC30KoOgPO58HsVJlO2fsFQLrlK2ykPH99G4ZUWqfgPlkZN1
c1lUiCzVYd8/FsyrsJ/KAzNAcTfbNia5ygirDv0hKaLs0TRD1oDjozr25TiKG9ajRjyoj5tu5+P4
fv+E5WFe1cvUh86y8V1YZJM8b6zpGrClPH50F0bBuBnEVqhI9aGFoDLJGyvbIINJXKQ+dpZF/Fsu
G7YJxkAB+7/G6AnaPfuRyu+zQtArD53EecuGGFWHhurIHyd/pOOW91S3wKgPvRo3z626w0h94PWb
8/FimYVR81hnfEHqv8b4F5M0mzQsFU1yUtB/jcEvJ5vornGM1R14rzH49ySd7R+zXIJVo6fy0Ema
h28G4zThpGxuzqqf9nVuMBzP2nu/SgqoDv8pjJozXoEXlYedzfFIFs0JqdqslYdOJ0E7T1hCalQH
vvoF25GiN38TJveTN++yR2dbBZFTffrbpHhiIdbNvK9zg8cLUYYno6g6/LMMzIpT//tk05Q6rsEX
qs/8GYXS/ZuLTQGsKUQKqsN+maSwCDVivhpSrTxyRGTTIvOqU0qqQ38dc+7EAVqn+wkoZ6RCPioP
PsnyN1+OPXxF4KE8fpTdJXEWNZ+9okhRHnsLiVIcNGal6hd6fuRjmaYf7eGP8097Ooxjf9ZMrslv
3M0n4/S3/wIAAP//</cx:binary>
              </cx:geoCache>
            </cx:geography>
          </cx:layoutPr>
          <cx:valueColors>
            <cx:minColor>
              <a:schemeClr val="accent6">
                <a:lumMod val="40000"/>
                <a:lumOff val="60000"/>
              </a:schemeClr>
            </cx:minColor>
            <cx:midColor>
              <a:schemeClr val="accent6">
                <a:lumMod val="75000"/>
              </a:schemeClr>
            </cx:midColor>
            <cx:maxColor>
              <a:schemeClr val="accent5">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solidFill>
                <a:schemeClr val="bg1">
                  <a:lumMod val="75000"/>
                </a:schemeClr>
              </a:solidFill>
            </a:defRPr>
          </a:pPr>
          <a:endParaRPr lang="en-GB" sz="1000" b="1" i="0" u="none" strike="noStrike" baseline="0">
            <a:solidFill>
              <a:schemeClr val="bg1">
                <a:lumMod val="75000"/>
              </a:schemeClr>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image" Target="../media/image6.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eg"/><Relationship Id="rId6" Type="http://schemas.openxmlformats.org/officeDocument/2006/relationships/image" Target="../media/image5.emf"/><Relationship Id="rId11" Type="http://schemas.openxmlformats.org/officeDocument/2006/relationships/chart" Target="../charts/chart13.xml"/><Relationship Id="rId5" Type="http://schemas.openxmlformats.org/officeDocument/2006/relationships/image" Target="../media/image4.emf"/><Relationship Id="rId15" Type="http://schemas.microsoft.com/office/2014/relationships/chartEx" Target="../charts/chartEx4.xml"/><Relationship Id="rId10" Type="http://schemas.openxmlformats.org/officeDocument/2006/relationships/chart" Target="../charts/chart12.xml"/><Relationship Id="rId4" Type="http://schemas.openxmlformats.org/officeDocument/2006/relationships/image" Target="../media/image3.emf"/><Relationship Id="rId9" Type="http://schemas.openxmlformats.org/officeDocument/2006/relationships/chart" Target="../charts/chart11.xml"/><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xdr:col>
      <xdr:colOff>254000</xdr:colOff>
      <xdr:row>2</xdr:row>
      <xdr:rowOff>38100</xdr:rowOff>
    </xdr:from>
    <xdr:to>
      <xdr:col>10</xdr:col>
      <xdr:colOff>25400</xdr:colOff>
      <xdr:row>16</xdr:row>
      <xdr:rowOff>114300</xdr:rowOff>
    </xdr:to>
    <xdr:graphicFrame macro="">
      <xdr:nvGraphicFramePr>
        <xdr:cNvPr id="3" name="Chart 2">
          <a:extLst>
            <a:ext uri="{FF2B5EF4-FFF2-40B4-BE49-F238E27FC236}">
              <a16:creationId xmlns:a16="http://schemas.microsoft.com/office/drawing/2014/main" id="{EC134DDE-5B70-1606-2684-88E1FF421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165100</xdr:colOff>
      <xdr:row>23</xdr:row>
      <xdr:rowOff>38100</xdr:rowOff>
    </xdr:from>
    <xdr:to>
      <xdr:col>11</xdr:col>
      <xdr:colOff>203200</xdr:colOff>
      <xdr:row>33</xdr:row>
      <xdr:rowOff>101600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AC36F56-779F-2D5E-255A-781182EA55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26000" y="4508500"/>
              <a:ext cx="4152900" cy="2019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304800</xdr:colOff>
      <xdr:row>37</xdr:row>
      <xdr:rowOff>114300</xdr:rowOff>
    </xdr:from>
    <xdr:to>
      <xdr:col>6</xdr:col>
      <xdr:colOff>25400</xdr:colOff>
      <xdr:row>47</xdr:row>
      <xdr:rowOff>50800</xdr:rowOff>
    </xdr:to>
    <xdr:graphicFrame macro="">
      <xdr:nvGraphicFramePr>
        <xdr:cNvPr id="5" name="Chart 4">
          <a:extLst>
            <a:ext uri="{FF2B5EF4-FFF2-40B4-BE49-F238E27FC236}">
              <a16:creationId xmlns:a16="http://schemas.microsoft.com/office/drawing/2014/main" id="{E5963A8F-3191-F5F8-8A1C-EE5D2E6F3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279400</xdr:colOff>
      <xdr:row>56</xdr:row>
      <xdr:rowOff>25400</xdr:rowOff>
    </xdr:from>
    <xdr:to>
      <xdr:col>12</xdr:col>
      <xdr:colOff>50800</xdr:colOff>
      <xdr:row>70</xdr:row>
      <xdr:rowOff>101600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D7EB7EE-F136-0B07-CAB9-88C345AF0A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940300" y="109474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203200</xdr:colOff>
      <xdr:row>110</xdr:row>
      <xdr:rowOff>101600</xdr:rowOff>
    </xdr:from>
    <xdr:to>
      <xdr:col>6</xdr:col>
      <xdr:colOff>63500</xdr:colOff>
      <xdr:row>124</xdr:row>
      <xdr:rowOff>127000</xdr:rowOff>
    </xdr:to>
    <xdr:graphicFrame macro="">
      <xdr:nvGraphicFramePr>
        <xdr:cNvPr id="7" name="Chart 6">
          <a:extLst>
            <a:ext uri="{FF2B5EF4-FFF2-40B4-BE49-F238E27FC236}">
              <a16:creationId xmlns:a16="http://schemas.microsoft.com/office/drawing/2014/main" id="{9F87D4C4-7CDB-E52E-4CC7-1B6E9FDB93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152400</xdr:colOff>
      <xdr:row>117</xdr:row>
      <xdr:rowOff>165101</xdr:rowOff>
    </xdr:from>
    <xdr:to>
      <xdr:col>11</xdr:col>
      <xdr:colOff>609600</xdr:colOff>
      <xdr:row>126</xdr:row>
      <xdr:rowOff>114301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EF8767C4-5C59-EBF4-09CB-8F354237F2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556500" y="22834601"/>
              <a:ext cx="1828800" cy="1676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103</xdr:row>
      <xdr:rowOff>139701</xdr:rowOff>
    </xdr:from>
    <xdr:to>
      <xdr:col>9</xdr:col>
      <xdr:colOff>457200</xdr:colOff>
      <xdr:row>112</xdr:row>
      <xdr:rowOff>114301</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2B23777E-AC9E-B815-70F0-753CF172BFF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032500" y="20015201"/>
              <a:ext cx="1828800" cy="1739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330200</xdr:colOff>
      <xdr:row>104</xdr:row>
      <xdr:rowOff>50801</xdr:rowOff>
    </xdr:from>
    <xdr:to>
      <xdr:col>14</xdr:col>
      <xdr:colOff>25400</xdr:colOff>
      <xdr:row>112</xdr:row>
      <xdr:rowOff>63501</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893EA350-2FC2-3EC0-4CA9-BB861BE4943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105900" y="20129501"/>
              <a:ext cx="1828800" cy="1574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177800</xdr:rowOff>
    </xdr:from>
    <xdr:to>
      <xdr:col>2</xdr:col>
      <xdr:colOff>152400</xdr:colOff>
      <xdr:row>23</xdr:row>
      <xdr:rowOff>88900</xdr:rowOff>
    </xdr:to>
    <xdr:graphicFrame macro="">
      <xdr:nvGraphicFramePr>
        <xdr:cNvPr id="2" name="Chart 1">
          <a:extLst>
            <a:ext uri="{FF2B5EF4-FFF2-40B4-BE49-F238E27FC236}">
              <a16:creationId xmlns:a16="http://schemas.microsoft.com/office/drawing/2014/main" id="{8E3EAA3D-FA0B-C2CC-3AB6-81084982C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711200</xdr:colOff>
      <xdr:row>19</xdr:row>
      <xdr:rowOff>12700</xdr:rowOff>
    </xdr:from>
    <xdr:to>
      <xdr:col>5</xdr:col>
      <xdr:colOff>177800</xdr:colOff>
      <xdr:row>23</xdr:row>
      <xdr:rowOff>152400</xdr:rowOff>
    </xdr:to>
    <xdr:graphicFrame macro="">
      <xdr:nvGraphicFramePr>
        <xdr:cNvPr id="3" name="Chart 2">
          <a:extLst>
            <a:ext uri="{FF2B5EF4-FFF2-40B4-BE49-F238E27FC236}">
              <a16:creationId xmlns:a16="http://schemas.microsoft.com/office/drawing/2014/main" id="{248B83A0-59BD-D41D-2CCE-BD1CB45C0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19</xdr:row>
      <xdr:rowOff>0</xdr:rowOff>
    </xdr:from>
    <xdr:to>
      <xdr:col>8</xdr:col>
      <xdr:colOff>355600</xdr:colOff>
      <xdr:row>23</xdr:row>
      <xdr:rowOff>177800</xdr:rowOff>
    </xdr:to>
    <xdr:graphicFrame macro="">
      <xdr:nvGraphicFramePr>
        <xdr:cNvPr id="4" name="Chart 3">
          <a:extLst>
            <a:ext uri="{FF2B5EF4-FFF2-40B4-BE49-F238E27FC236}">
              <a16:creationId xmlns:a16="http://schemas.microsoft.com/office/drawing/2014/main" id="{88A74376-54F7-A4AB-2CED-39472497C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939800</xdr:colOff>
      <xdr:row>19</xdr:row>
      <xdr:rowOff>25400</xdr:rowOff>
    </xdr:from>
    <xdr:to>
      <xdr:col>11</xdr:col>
      <xdr:colOff>177800</xdr:colOff>
      <xdr:row>23</xdr:row>
      <xdr:rowOff>177800</xdr:rowOff>
    </xdr:to>
    <xdr:graphicFrame macro="">
      <xdr:nvGraphicFramePr>
        <xdr:cNvPr id="5" name="Chart 4">
          <a:extLst>
            <a:ext uri="{FF2B5EF4-FFF2-40B4-BE49-F238E27FC236}">
              <a16:creationId xmlns:a16="http://schemas.microsoft.com/office/drawing/2014/main" id="{A0E917FC-1C83-EAFE-57D5-0F2FFBB14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787400</xdr:colOff>
      <xdr:row>40</xdr:row>
      <xdr:rowOff>177800</xdr:rowOff>
    </xdr:from>
    <xdr:to>
      <xdr:col>4</xdr:col>
      <xdr:colOff>304800</xdr:colOff>
      <xdr:row>44</xdr:row>
      <xdr:rowOff>76200</xdr:rowOff>
    </xdr:to>
    <xdr:graphicFrame macro="">
      <xdr:nvGraphicFramePr>
        <xdr:cNvPr id="6" name="Chart 5">
          <a:extLst>
            <a:ext uri="{FF2B5EF4-FFF2-40B4-BE49-F238E27FC236}">
              <a16:creationId xmlns:a16="http://schemas.microsoft.com/office/drawing/2014/main" id="{FE1097F9-2642-7DFC-C7AC-F96874BC2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203200</xdr:colOff>
      <xdr:row>35</xdr:row>
      <xdr:rowOff>68385</xdr:rowOff>
    </xdr:to>
    <xdr:pic>
      <xdr:nvPicPr>
        <xdr:cNvPr id="42" name="Picture 41">
          <a:extLst>
            <a:ext uri="{FF2B5EF4-FFF2-40B4-BE49-F238E27FC236}">
              <a16:creationId xmlns:a16="http://schemas.microsoft.com/office/drawing/2014/main" id="{923C4B24-ADDF-4E2C-4B30-3691A68A73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160738" cy="6223000"/>
        </a:xfrm>
        <a:prstGeom prst="rect">
          <a:avLst/>
        </a:prstGeom>
      </xdr:spPr>
    </xdr:pic>
    <xdr:clientData/>
  </xdr:twoCellAnchor>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82287"/>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grpSp>
    <xdr:clientData fLocksWithSheet="0"/>
  </xdr:oneCellAnchor>
  <xdr:oneCellAnchor>
    <xdr:from>
      <xdr:col>0</xdr:col>
      <xdr:colOff>142875</xdr:colOff>
      <xdr:row>22</xdr:row>
      <xdr:rowOff>47625</xdr:rowOff>
    </xdr:from>
    <xdr:ext cx="4991100" cy="2257914"/>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16240"/>
          <a:ext cx="4991100" cy="2257914"/>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7</xdr:col>
      <xdr:colOff>643793</xdr:colOff>
      <xdr:row>22</xdr:row>
      <xdr:rowOff>89389</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93947" y="3958004"/>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282086</xdr:colOff>
      <xdr:row>22</xdr:row>
      <xdr:rowOff>134327</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596548" y="4002942"/>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13</xdr:col>
      <xdr:colOff>98425</xdr:colOff>
      <xdr:row>22</xdr:row>
      <xdr:rowOff>69850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83625" y="398145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113568</xdr:colOff>
      <xdr:row>2</xdr:row>
      <xdr:rowOff>46893</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13568" y="39858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361462</xdr:colOff>
      <xdr:row>3</xdr:row>
      <xdr:rowOff>97693</xdr:rowOff>
    </xdr:from>
    <xdr:to>
      <xdr:col>3</xdr:col>
      <xdr:colOff>547078</xdr:colOff>
      <xdr:row>5</xdr:row>
      <xdr:rowOff>68384</xdr:rowOff>
    </xdr:to>
    <xdr:sp macro="" textlink="KPI!B18">
      <xdr:nvSpPr>
        <xdr:cNvPr id="45" name="TextBox 44">
          <a:extLst>
            <a:ext uri="{FF2B5EF4-FFF2-40B4-BE49-F238E27FC236}">
              <a16:creationId xmlns:a16="http://schemas.microsoft.com/office/drawing/2014/main" id="{CCFBB328-8C23-36A6-A9B9-479F543AFFD6}"/>
            </a:ext>
          </a:extLst>
        </xdr:cNvPr>
        <xdr:cNvSpPr txBox="1"/>
      </xdr:nvSpPr>
      <xdr:spPr>
        <a:xfrm>
          <a:off x="361462" y="625231"/>
          <a:ext cx="2178539"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712855-7307-CB41-97F4-F70F46B98299}" type="TxLink">
            <a:rPr lang="en-US" sz="1600" b="1" i="0" u="none" strike="noStrike">
              <a:solidFill>
                <a:schemeClr val="bg1">
                  <a:lumMod val="75000"/>
                </a:schemeClr>
              </a:solidFill>
              <a:latin typeface="Chalkboard SE" panose="03050602040202020205" pitchFamily="66" charset="77"/>
              <a:cs typeface="Calibri"/>
            </a:rPr>
            <a:pPr/>
            <a:t> $22,97,200.86 </a:t>
          </a:fld>
          <a:endParaRPr lang="en-GB" sz="1600" b="1" i="0">
            <a:solidFill>
              <a:schemeClr val="bg1">
                <a:lumMod val="75000"/>
              </a:schemeClr>
            </a:solidFill>
            <a:latin typeface="Chalkboard SE" panose="03050602040202020205" pitchFamily="66" charset="77"/>
          </a:endParaRPr>
        </a:p>
      </xdr:txBody>
    </xdr:sp>
    <xdr:clientData/>
  </xdr:twoCellAnchor>
  <xdr:twoCellAnchor>
    <xdr:from>
      <xdr:col>0</xdr:col>
      <xdr:colOff>185615</xdr:colOff>
      <xdr:row>8</xdr:row>
      <xdr:rowOff>87923</xdr:rowOff>
    </xdr:from>
    <xdr:to>
      <xdr:col>3</xdr:col>
      <xdr:colOff>371231</xdr:colOff>
      <xdr:row>10</xdr:row>
      <xdr:rowOff>58614</xdr:rowOff>
    </xdr:to>
    <xdr:sp macro="" textlink="KPI!B18">
      <xdr:nvSpPr>
        <xdr:cNvPr id="46" name="TextBox 45">
          <a:extLst>
            <a:ext uri="{FF2B5EF4-FFF2-40B4-BE49-F238E27FC236}">
              <a16:creationId xmlns:a16="http://schemas.microsoft.com/office/drawing/2014/main" id="{CB4C45C7-C918-6449-A0FB-38ECCDFBAB6A}"/>
            </a:ext>
          </a:extLst>
        </xdr:cNvPr>
        <xdr:cNvSpPr txBox="1"/>
      </xdr:nvSpPr>
      <xdr:spPr>
        <a:xfrm>
          <a:off x="185615" y="1494692"/>
          <a:ext cx="2178539"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bg1">
                  <a:lumMod val="75000"/>
                </a:schemeClr>
              </a:solidFill>
              <a:latin typeface="Chalkboard SE" panose="03050602040202020205" pitchFamily="66" charset="77"/>
              <a:cs typeface="Calibri"/>
            </a:rPr>
            <a:t>YOY Growth</a:t>
          </a:r>
          <a:endParaRPr lang="en-GB" sz="1600" b="1" i="0">
            <a:solidFill>
              <a:schemeClr val="bg1">
                <a:lumMod val="75000"/>
              </a:schemeClr>
            </a:solidFill>
            <a:latin typeface="Chalkboard SE" panose="03050602040202020205" pitchFamily="66" charset="77"/>
          </a:endParaRPr>
        </a:p>
      </xdr:txBody>
    </xdr:sp>
    <xdr:clientData/>
  </xdr:twoCellAnchor>
  <xdr:twoCellAnchor>
    <xdr:from>
      <xdr:col>0</xdr:col>
      <xdr:colOff>263770</xdr:colOff>
      <xdr:row>4</xdr:row>
      <xdr:rowOff>58614</xdr:rowOff>
    </xdr:from>
    <xdr:to>
      <xdr:col>3</xdr:col>
      <xdr:colOff>361462</xdr:colOff>
      <xdr:row>8</xdr:row>
      <xdr:rowOff>130907</xdr:rowOff>
    </xdr:to>
    <xdr:graphicFrame macro="">
      <xdr:nvGraphicFramePr>
        <xdr:cNvPr id="47" name="Chart 46">
          <a:extLst>
            <a:ext uri="{FF2B5EF4-FFF2-40B4-BE49-F238E27FC236}">
              <a16:creationId xmlns:a16="http://schemas.microsoft.com/office/drawing/2014/main" id="{EEBD7D6C-D2CF-8845-B6EC-AA7C7DAF3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214923</xdr:colOff>
          <xdr:row>8</xdr:row>
          <xdr:rowOff>136770</xdr:rowOff>
        </xdr:from>
        <xdr:to>
          <xdr:col>3</xdr:col>
          <xdr:colOff>447431</xdr:colOff>
          <xdr:row>10</xdr:row>
          <xdr:rowOff>87923</xdr:rowOff>
        </xdr:to>
        <xdr:pic>
          <xdr:nvPicPr>
            <xdr:cNvPr id="48" name="Picture 47">
              <a:extLst>
                <a:ext uri="{FF2B5EF4-FFF2-40B4-BE49-F238E27FC236}">
                  <a16:creationId xmlns:a16="http://schemas.microsoft.com/office/drawing/2014/main" id="{BF7D8BA3-15F0-5704-D813-EB7B1A7B7A5B}"/>
                </a:ext>
              </a:extLst>
            </xdr:cNvPr>
            <xdr:cNvPicPr>
              <a:picLocks noChangeAspect="1" noChangeArrowheads="1"/>
              <a:extLst>
                <a:ext uri="{84589F7E-364E-4C9E-8A38-B11213B215E9}">
                  <a14:cameraTool cellRange="'YOY Growth'!$B$9" spid="_x0000_s2150"/>
                </a:ext>
              </a:extLst>
            </xdr:cNvPicPr>
          </xdr:nvPicPr>
          <xdr:blipFill>
            <a:blip xmlns:r="http://schemas.openxmlformats.org/officeDocument/2006/relationships" r:embed="rId3"/>
            <a:srcRect/>
            <a:stretch>
              <a:fillRect/>
            </a:stretch>
          </xdr:blipFill>
          <xdr:spPr bwMode="auto">
            <a:xfrm>
              <a:off x="1543538" y="1543539"/>
              <a:ext cx="896816" cy="302846"/>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3</xdr:col>
      <xdr:colOff>595924</xdr:colOff>
      <xdr:row>8</xdr:row>
      <xdr:rowOff>68384</xdr:rowOff>
    </xdr:from>
    <xdr:to>
      <xdr:col>6</xdr:col>
      <xdr:colOff>39078</xdr:colOff>
      <xdr:row>10</xdr:row>
      <xdr:rowOff>39075</xdr:rowOff>
    </xdr:to>
    <xdr:sp macro="" textlink="KPI!B18">
      <xdr:nvSpPr>
        <xdr:cNvPr id="49" name="TextBox 48">
          <a:extLst>
            <a:ext uri="{FF2B5EF4-FFF2-40B4-BE49-F238E27FC236}">
              <a16:creationId xmlns:a16="http://schemas.microsoft.com/office/drawing/2014/main" id="{5BCF4AB7-B84C-E14A-AE36-EF3B5962A1A3}"/>
            </a:ext>
          </a:extLst>
        </xdr:cNvPr>
        <xdr:cNvSpPr txBox="1"/>
      </xdr:nvSpPr>
      <xdr:spPr>
        <a:xfrm>
          <a:off x="2588847" y="1475153"/>
          <a:ext cx="1436077"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bg1">
                  <a:lumMod val="75000"/>
                </a:schemeClr>
              </a:solidFill>
              <a:latin typeface="Chalkboard SE" panose="03050602040202020205" pitchFamily="66" charset="77"/>
              <a:cs typeface="Calibri"/>
            </a:rPr>
            <a:t>YOY Growth</a:t>
          </a:r>
          <a:endParaRPr lang="en-GB" sz="1600" b="1" i="0">
            <a:solidFill>
              <a:schemeClr val="bg1">
                <a:lumMod val="75000"/>
              </a:schemeClr>
            </a:solidFill>
            <a:latin typeface="Chalkboard SE" panose="03050602040202020205" pitchFamily="66" charset="77"/>
          </a:endParaRPr>
        </a:p>
      </xdr:txBody>
    </xdr:sp>
    <xdr:clientData/>
  </xdr:twoCellAnchor>
  <xdr:twoCellAnchor>
    <xdr:from>
      <xdr:col>7</xdr:col>
      <xdr:colOff>332154</xdr:colOff>
      <xdr:row>8</xdr:row>
      <xdr:rowOff>78155</xdr:rowOff>
    </xdr:from>
    <xdr:to>
      <xdr:col>9</xdr:col>
      <xdr:colOff>410308</xdr:colOff>
      <xdr:row>10</xdr:row>
      <xdr:rowOff>48846</xdr:rowOff>
    </xdr:to>
    <xdr:sp macro="" textlink="KPI!B18">
      <xdr:nvSpPr>
        <xdr:cNvPr id="50" name="TextBox 49">
          <a:extLst>
            <a:ext uri="{FF2B5EF4-FFF2-40B4-BE49-F238E27FC236}">
              <a16:creationId xmlns:a16="http://schemas.microsoft.com/office/drawing/2014/main" id="{A6995FB1-BE22-7244-80A8-99F27DBAE875}"/>
            </a:ext>
          </a:extLst>
        </xdr:cNvPr>
        <xdr:cNvSpPr txBox="1"/>
      </xdr:nvSpPr>
      <xdr:spPr>
        <a:xfrm>
          <a:off x="4982308" y="1484924"/>
          <a:ext cx="1406769"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bg1">
                  <a:lumMod val="75000"/>
                </a:schemeClr>
              </a:solidFill>
              <a:latin typeface="Chalkboard SE" panose="03050602040202020205" pitchFamily="66" charset="77"/>
              <a:cs typeface="Calibri"/>
            </a:rPr>
            <a:t>YOY Growth</a:t>
          </a:r>
          <a:endParaRPr lang="en-GB" sz="1600" b="1" i="0">
            <a:solidFill>
              <a:schemeClr val="bg1">
                <a:lumMod val="75000"/>
              </a:schemeClr>
            </a:solidFill>
            <a:latin typeface="Chalkboard SE" panose="03050602040202020205" pitchFamily="66" charset="77"/>
          </a:endParaRPr>
        </a:p>
      </xdr:txBody>
    </xdr:sp>
    <xdr:clientData/>
  </xdr:twoCellAnchor>
  <xdr:twoCellAnchor>
    <xdr:from>
      <xdr:col>11</xdr:col>
      <xdr:colOff>48847</xdr:colOff>
      <xdr:row>8</xdr:row>
      <xdr:rowOff>87923</xdr:rowOff>
    </xdr:from>
    <xdr:to>
      <xdr:col>13</xdr:col>
      <xdr:colOff>117232</xdr:colOff>
      <xdr:row>10</xdr:row>
      <xdr:rowOff>58614</xdr:rowOff>
    </xdr:to>
    <xdr:sp macro="" textlink="KPI!B18">
      <xdr:nvSpPr>
        <xdr:cNvPr id="51" name="TextBox 50">
          <a:extLst>
            <a:ext uri="{FF2B5EF4-FFF2-40B4-BE49-F238E27FC236}">
              <a16:creationId xmlns:a16="http://schemas.microsoft.com/office/drawing/2014/main" id="{DAE8F46C-B850-2B40-BA83-1B9D2897EC47}"/>
            </a:ext>
          </a:extLst>
        </xdr:cNvPr>
        <xdr:cNvSpPr txBox="1"/>
      </xdr:nvSpPr>
      <xdr:spPr>
        <a:xfrm>
          <a:off x="7356232" y="1494692"/>
          <a:ext cx="1397000"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bg1">
                  <a:lumMod val="75000"/>
                </a:schemeClr>
              </a:solidFill>
              <a:latin typeface="Chalkboard SE" panose="03050602040202020205" pitchFamily="66" charset="77"/>
              <a:cs typeface="Calibri"/>
            </a:rPr>
            <a:t>YOY Growth</a:t>
          </a:r>
          <a:endParaRPr lang="en-GB" sz="1600" b="1" i="0">
            <a:solidFill>
              <a:schemeClr val="bg1">
                <a:lumMod val="75000"/>
              </a:schemeClr>
            </a:solidFill>
            <a:latin typeface="Chalkboard SE" panose="03050602040202020205" pitchFamily="66" charset="77"/>
          </a:endParaRPr>
        </a:p>
      </xdr:txBody>
    </xdr:sp>
    <xdr:clientData/>
  </xdr:twoCellAnchor>
  <xdr:twoCellAnchor>
    <xdr:from>
      <xdr:col>14</xdr:col>
      <xdr:colOff>351693</xdr:colOff>
      <xdr:row>8</xdr:row>
      <xdr:rowOff>107462</xdr:rowOff>
    </xdr:from>
    <xdr:to>
      <xdr:col>16</xdr:col>
      <xdr:colOff>439616</xdr:colOff>
      <xdr:row>10</xdr:row>
      <xdr:rowOff>78153</xdr:rowOff>
    </xdr:to>
    <xdr:sp macro="" textlink="KPI!B18">
      <xdr:nvSpPr>
        <xdr:cNvPr id="52" name="TextBox 51">
          <a:extLst>
            <a:ext uri="{FF2B5EF4-FFF2-40B4-BE49-F238E27FC236}">
              <a16:creationId xmlns:a16="http://schemas.microsoft.com/office/drawing/2014/main" id="{D44C86EE-E43A-A84E-8AA5-BFD7FAA74F4A}"/>
            </a:ext>
          </a:extLst>
        </xdr:cNvPr>
        <xdr:cNvSpPr txBox="1"/>
      </xdr:nvSpPr>
      <xdr:spPr>
        <a:xfrm>
          <a:off x="9652001" y="1514231"/>
          <a:ext cx="1416538"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bg1">
                  <a:lumMod val="75000"/>
                </a:schemeClr>
              </a:solidFill>
              <a:latin typeface="Chalkboard SE" panose="03050602040202020205" pitchFamily="66" charset="77"/>
              <a:cs typeface="Calibri"/>
            </a:rPr>
            <a:t>YOY Growth</a:t>
          </a:r>
          <a:endParaRPr lang="en-GB" sz="1600" b="1" i="0">
            <a:solidFill>
              <a:schemeClr val="bg1">
                <a:lumMod val="75000"/>
              </a:schemeClr>
            </a:solidFill>
            <a:latin typeface="Chalkboard SE" panose="03050602040202020205" pitchFamily="66" charset="77"/>
          </a:endParaRPr>
        </a:p>
      </xdr:txBody>
    </xdr:sp>
    <xdr:clientData/>
  </xdr:twoCellAnchor>
  <xdr:twoCellAnchor>
    <xdr:from>
      <xdr:col>4</xdr:col>
      <xdr:colOff>195384</xdr:colOff>
      <xdr:row>3</xdr:row>
      <xdr:rowOff>107462</xdr:rowOff>
    </xdr:from>
    <xdr:to>
      <xdr:col>7</xdr:col>
      <xdr:colOff>381000</xdr:colOff>
      <xdr:row>5</xdr:row>
      <xdr:rowOff>78153</xdr:rowOff>
    </xdr:to>
    <xdr:sp macro="" textlink="KPI!$E$18">
      <xdr:nvSpPr>
        <xdr:cNvPr id="53" name="TextBox 52">
          <a:extLst>
            <a:ext uri="{FF2B5EF4-FFF2-40B4-BE49-F238E27FC236}">
              <a16:creationId xmlns:a16="http://schemas.microsoft.com/office/drawing/2014/main" id="{D28A844A-B5CE-A64A-84FB-5CC73EF889BE}"/>
            </a:ext>
          </a:extLst>
        </xdr:cNvPr>
        <xdr:cNvSpPr txBox="1"/>
      </xdr:nvSpPr>
      <xdr:spPr>
        <a:xfrm>
          <a:off x="2852615" y="635000"/>
          <a:ext cx="2178539"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E0AEBB-80F0-CF4F-AEEF-E0BE63F99EDB}" type="TxLink">
            <a:rPr lang="en-US" sz="1600" b="1" i="0" u="none" strike="noStrike">
              <a:solidFill>
                <a:schemeClr val="bg1">
                  <a:lumMod val="75000"/>
                </a:schemeClr>
              </a:solidFill>
              <a:latin typeface="Chalkboard SE" panose="03050602040202020205" pitchFamily="66" charset="77"/>
              <a:cs typeface="Calibri"/>
            </a:rPr>
            <a:pPr/>
            <a:t> $2,86,397.02 </a:t>
          </a:fld>
          <a:endParaRPr lang="en-GB" sz="1600" b="1" i="0">
            <a:solidFill>
              <a:schemeClr val="bg1">
                <a:lumMod val="75000"/>
              </a:schemeClr>
            </a:solidFill>
            <a:latin typeface="Chalkboard SE" panose="03050602040202020205" pitchFamily="66" charset="77"/>
          </a:endParaRPr>
        </a:p>
      </xdr:txBody>
    </xdr:sp>
    <xdr:clientData/>
  </xdr:twoCellAnchor>
  <xdr:twoCellAnchor>
    <xdr:from>
      <xdr:col>8</xdr:col>
      <xdr:colOff>293077</xdr:colOff>
      <xdr:row>3</xdr:row>
      <xdr:rowOff>97694</xdr:rowOff>
    </xdr:from>
    <xdr:to>
      <xdr:col>10</xdr:col>
      <xdr:colOff>185615</xdr:colOff>
      <xdr:row>5</xdr:row>
      <xdr:rowOff>68385</xdr:rowOff>
    </xdr:to>
    <xdr:sp macro="" textlink="KPI!$H$18">
      <xdr:nvSpPr>
        <xdr:cNvPr id="54" name="TextBox 53">
          <a:extLst>
            <a:ext uri="{FF2B5EF4-FFF2-40B4-BE49-F238E27FC236}">
              <a16:creationId xmlns:a16="http://schemas.microsoft.com/office/drawing/2014/main" id="{D3C9E338-CA33-D742-B644-F2039E46BD6C}"/>
            </a:ext>
          </a:extLst>
        </xdr:cNvPr>
        <xdr:cNvSpPr txBox="1"/>
      </xdr:nvSpPr>
      <xdr:spPr>
        <a:xfrm>
          <a:off x="5607539" y="625232"/>
          <a:ext cx="1221153"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46DF1F-C666-514B-81AC-D0C9ACA06C6F}" type="TxLink">
            <a:rPr lang="en-US" sz="1600" b="1" i="0" u="none" strike="noStrike">
              <a:solidFill>
                <a:schemeClr val="bg1">
                  <a:lumMod val="75000"/>
                </a:schemeClr>
              </a:solidFill>
              <a:latin typeface="Chalkboard SE" panose="03050602040202020205" pitchFamily="66" charset="77"/>
              <a:cs typeface="Calibri"/>
            </a:rPr>
            <a:pPr/>
            <a:t>#37873</a:t>
          </a:fld>
          <a:endParaRPr lang="en-GB" sz="1600" b="1" i="0">
            <a:solidFill>
              <a:schemeClr val="bg1">
                <a:lumMod val="75000"/>
              </a:schemeClr>
            </a:solidFill>
            <a:latin typeface="Chalkboard SE" panose="03050602040202020205" pitchFamily="66" charset="77"/>
          </a:endParaRPr>
        </a:p>
      </xdr:txBody>
    </xdr:sp>
    <xdr:clientData/>
  </xdr:twoCellAnchor>
  <xdr:twoCellAnchor>
    <xdr:from>
      <xdr:col>11</xdr:col>
      <xdr:colOff>595924</xdr:colOff>
      <xdr:row>3</xdr:row>
      <xdr:rowOff>107462</xdr:rowOff>
    </xdr:from>
    <xdr:to>
      <xdr:col>13</xdr:col>
      <xdr:colOff>312617</xdr:colOff>
      <xdr:row>5</xdr:row>
      <xdr:rowOff>78153</xdr:rowOff>
    </xdr:to>
    <xdr:sp macro="" textlink="KPI!$K$18">
      <xdr:nvSpPr>
        <xdr:cNvPr id="55" name="TextBox 54">
          <a:extLst>
            <a:ext uri="{FF2B5EF4-FFF2-40B4-BE49-F238E27FC236}">
              <a16:creationId xmlns:a16="http://schemas.microsoft.com/office/drawing/2014/main" id="{FA3E9697-CB9B-D345-927C-9032C18699B8}"/>
            </a:ext>
          </a:extLst>
        </xdr:cNvPr>
        <xdr:cNvSpPr txBox="1"/>
      </xdr:nvSpPr>
      <xdr:spPr>
        <a:xfrm>
          <a:off x="7903309" y="635000"/>
          <a:ext cx="1045308"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F37BF4-220B-8B40-BC61-E52FE1976DB7}" type="TxLink">
            <a:rPr lang="en-US" sz="1600" b="1" i="0" u="none" strike="noStrike">
              <a:solidFill>
                <a:schemeClr val="bg1">
                  <a:lumMod val="75000"/>
                </a:schemeClr>
              </a:solidFill>
              <a:latin typeface="Chalkboard SE" panose="03050602040202020205" pitchFamily="66" charset="77"/>
              <a:cs typeface="Calibri"/>
            </a:rPr>
            <a:pPr/>
            <a:t>#9994</a:t>
          </a:fld>
          <a:endParaRPr lang="en-GB" sz="1600" b="1" i="0">
            <a:solidFill>
              <a:schemeClr val="bg1">
                <a:lumMod val="75000"/>
              </a:schemeClr>
            </a:solidFill>
            <a:latin typeface="Chalkboard SE" panose="03050602040202020205" pitchFamily="66" charset="77"/>
          </a:endParaRPr>
        </a:p>
      </xdr:txBody>
    </xdr:sp>
    <xdr:clientData/>
  </xdr:twoCellAnchor>
  <xdr:twoCellAnchor>
    <xdr:from>
      <xdr:col>15</xdr:col>
      <xdr:colOff>381000</xdr:colOff>
      <xdr:row>3</xdr:row>
      <xdr:rowOff>97693</xdr:rowOff>
    </xdr:from>
    <xdr:to>
      <xdr:col>17</xdr:col>
      <xdr:colOff>214923</xdr:colOff>
      <xdr:row>5</xdr:row>
      <xdr:rowOff>68384</xdr:rowOff>
    </xdr:to>
    <xdr:sp macro="" textlink="KPI!E40">
      <xdr:nvSpPr>
        <xdr:cNvPr id="56" name="TextBox 55">
          <a:extLst>
            <a:ext uri="{FF2B5EF4-FFF2-40B4-BE49-F238E27FC236}">
              <a16:creationId xmlns:a16="http://schemas.microsoft.com/office/drawing/2014/main" id="{37E6F53E-32FF-5949-82FA-C17DB342063A}"/>
            </a:ext>
          </a:extLst>
        </xdr:cNvPr>
        <xdr:cNvSpPr txBox="1"/>
      </xdr:nvSpPr>
      <xdr:spPr>
        <a:xfrm>
          <a:off x="10345615" y="625231"/>
          <a:ext cx="1162539"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A3A1C7-A817-434A-98FF-8A9C1C7B9A33}" type="TxLink">
            <a:rPr lang="en-US" sz="1600" b="1" i="0" u="none" strike="noStrike">
              <a:solidFill>
                <a:schemeClr val="bg1">
                  <a:lumMod val="75000"/>
                </a:schemeClr>
              </a:solidFill>
              <a:latin typeface="Chalkboard SE" panose="03050602040202020205" pitchFamily="66" charset="77"/>
              <a:cs typeface="Calibri"/>
            </a:rPr>
            <a:pPr/>
            <a:t>12.47%</a:t>
          </a:fld>
          <a:endParaRPr lang="en-US" sz="1600" b="1" i="0" u="none" strike="noStrike">
            <a:solidFill>
              <a:schemeClr val="bg1">
                <a:lumMod val="75000"/>
              </a:schemeClr>
            </a:solidFill>
            <a:latin typeface="Chalkboard SE" panose="03050602040202020205" pitchFamily="66" charset="77"/>
            <a:cs typeface="Calibri"/>
          </a:endParaRPr>
        </a:p>
      </xdr:txBody>
    </xdr:sp>
    <xdr:clientData/>
  </xdr:twoCellAnchor>
  <xdr:twoCellAnchor editAs="oneCell">
    <xdr:from>
      <xdr:col>12</xdr:col>
      <xdr:colOff>586155</xdr:colOff>
      <xdr:row>8</xdr:row>
      <xdr:rowOff>156307</xdr:rowOff>
    </xdr:from>
    <xdr:to>
      <xdr:col>14</xdr:col>
      <xdr:colOff>228601</xdr:colOff>
      <xdr:row>10</xdr:row>
      <xdr:rowOff>109414</xdr:rowOff>
    </xdr:to>
    <xdr:pic>
      <xdr:nvPicPr>
        <xdr:cNvPr id="59" name="Picture 58">
          <a:extLst>
            <a:ext uri="{FF2B5EF4-FFF2-40B4-BE49-F238E27FC236}">
              <a16:creationId xmlns:a16="http://schemas.microsoft.com/office/drawing/2014/main" id="{CDC5A81C-26F5-2618-60BE-3A84815AE7E7}"/>
            </a:ext>
          </a:extLst>
        </xdr:cNvPr>
        <xdr:cNvPicPr>
          <a:picLocks noChangeAspect="1"/>
        </xdr:cNvPicPr>
      </xdr:nvPicPr>
      <xdr:blipFill>
        <a:blip xmlns:r="http://schemas.openxmlformats.org/officeDocument/2006/relationships" r:embed="rId4"/>
        <a:stretch>
          <a:fillRect/>
        </a:stretch>
      </xdr:blipFill>
      <xdr:spPr>
        <a:xfrm>
          <a:off x="8557847" y="1563076"/>
          <a:ext cx="971062" cy="304800"/>
        </a:xfrm>
        <a:prstGeom prst="rect">
          <a:avLst/>
        </a:prstGeom>
      </xdr:spPr>
    </xdr:pic>
    <xdr:clientData/>
  </xdr:twoCellAnchor>
  <xdr:twoCellAnchor editAs="oneCell">
    <xdr:from>
      <xdr:col>9</xdr:col>
      <xdr:colOff>234462</xdr:colOff>
      <xdr:row>8</xdr:row>
      <xdr:rowOff>146539</xdr:rowOff>
    </xdr:from>
    <xdr:to>
      <xdr:col>10</xdr:col>
      <xdr:colOff>611554</xdr:colOff>
      <xdr:row>10</xdr:row>
      <xdr:rowOff>99646</xdr:rowOff>
    </xdr:to>
    <xdr:pic>
      <xdr:nvPicPr>
        <xdr:cNvPr id="60" name="Picture 59">
          <a:extLst>
            <a:ext uri="{FF2B5EF4-FFF2-40B4-BE49-F238E27FC236}">
              <a16:creationId xmlns:a16="http://schemas.microsoft.com/office/drawing/2014/main" id="{4E1D27A5-25C9-9B54-6B2E-E29153CFFA46}"/>
            </a:ext>
          </a:extLst>
        </xdr:cNvPr>
        <xdr:cNvPicPr>
          <a:picLocks noChangeAspect="1"/>
        </xdr:cNvPicPr>
      </xdr:nvPicPr>
      <xdr:blipFill>
        <a:blip xmlns:r="http://schemas.openxmlformats.org/officeDocument/2006/relationships" r:embed="rId5"/>
        <a:stretch>
          <a:fillRect/>
        </a:stretch>
      </xdr:blipFill>
      <xdr:spPr>
        <a:xfrm>
          <a:off x="6213231" y="1553308"/>
          <a:ext cx="1041400" cy="304800"/>
        </a:xfrm>
        <a:prstGeom prst="rect">
          <a:avLst/>
        </a:prstGeom>
      </xdr:spPr>
    </xdr:pic>
    <xdr:clientData/>
  </xdr:twoCellAnchor>
  <xdr:twoCellAnchor editAs="oneCell">
    <xdr:from>
      <xdr:col>5</xdr:col>
      <xdr:colOff>576385</xdr:colOff>
      <xdr:row>8</xdr:row>
      <xdr:rowOff>127001</xdr:rowOff>
    </xdr:from>
    <xdr:to>
      <xdr:col>7</xdr:col>
      <xdr:colOff>200269</xdr:colOff>
      <xdr:row>10</xdr:row>
      <xdr:rowOff>80108</xdr:rowOff>
    </xdr:to>
    <xdr:pic>
      <xdr:nvPicPr>
        <xdr:cNvPr id="61" name="Picture 60">
          <a:extLst>
            <a:ext uri="{FF2B5EF4-FFF2-40B4-BE49-F238E27FC236}">
              <a16:creationId xmlns:a16="http://schemas.microsoft.com/office/drawing/2014/main" id="{3AA53484-DDD2-AA90-FCFF-236627BA2FE6}"/>
            </a:ext>
          </a:extLst>
        </xdr:cNvPr>
        <xdr:cNvPicPr>
          <a:picLocks noChangeAspect="1"/>
        </xdr:cNvPicPr>
      </xdr:nvPicPr>
      <xdr:blipFill>
        <a:blip xmlns:r="http://schemas.openxmlformats.org/officeDocument/2006/relationships" r:embed="rId6"/>
        <a:stretch>
          <a:fillRect/>
        </a:stretch>
      </xdr:blipFill>
      <xdr:spPr>
        <a:xfrm>
          <a:off x="3897923" y="1533770"/>
          <a:ext cx="952500" cy="304800"/>
        </a:xfrm>
        <a:prstGeom prst="rect">
          <a:avLst/>
        </a:prstGeom>
      </xdr:spPr>
    </xdr:pic>
    <xdr:clientData/>
  </xdr:twoCellAnchor>
  <xdr:twoCellAnchor editAs="oneCell">
    <xdr:from>
      <xdr:col>16</xdr:col>
      <xdr:colOff>117231</xdr:colOff>
      <xdr:row>8</xdr:row>
      <xdr:rowOff>156309</xdr:rowOff>
    </xdr:from>
    <xdr:to>
      <xdr:col>17</xdr:col>
      <xdr:colOff>487485</xdr:colOff>
      <xdr:row>10</xdr:row>
      <xdr:rowOff>109416</xdr:rowOff>
    </xdr:to>
    <xdr:pic>
      <xdr:nvPicPr>
        <xdr:cNvPr id="62" name="Picture 61">
          <a:extLst>
            <a:ext uri="{FF2B5EF4-FFF2-40B4-BE49-F238E27FC236}">
              <a16:creationId xmlns:a16="http://schemas.microsoft.com/office/drawing/2014/main" id="{F09C1897-EF4E-76B6-369B-8A348F25C82F}"/>
            </a:ext>
          </a:extLst>
        </xdr:cNvPr>
        <xdr:cNvPicPr>
          <a:picLocks noChangeAspect="1"/>
        </xdr:cNvPicPr>
      </xdr:nvPicPr>
      <xdr:blipFill>
        <a:blip xmlns:r="http://schemas.openxmlformats.org/officeDocument/2006/relationships" r:embed="rId7"/>
        <a:stretch>
          <a:fillRect/>
        </a:stretch>
      </xdr:blipFill>
      <xdr:spPr>
        <a:xfrm>
          <a:off x="10746154" y="1563078"/>
          <a:ext cx="1034562" cy="304800"/>
        </a:xfrm>
        <a:prstGeom prst="rect">
          <a:avLst/>
        </a:prstGeom>
      </xdr:spPr>
    </xdr:pic>
    <xdr:clientData/>
  </xdr:twoCellAnchor>
  <xdr:twoCellAnchor>
    <xdr:from>
      <xdr:col>4</xdr:col>
      <xdr:colOff>29307</xdr:colOff>
      <xdr:row>3</xdr:row>
      <xdr:rowOff>127001</xdr:rowOff>
    </xdr:from>
    <xdr:to>
      <xdr:col>7</xdr:col>
      <xdr:colOff>97693</xdr:colOff>
      <xdr:row>8</xdr:row>
      <xdr:rowOff>149470</xdr:rowOff>
    </xdr:to>
    <xdr:graphicFrame macro="">
      <xdr:nvGraphicFramePr>
        <xdr:cNvPr id="63" name="Chart 62">
          <a:extLst>
            <a:ext uri="{FF2B5EF4-FFF2-40B4-BE49-F238E27FC236}">
              <a16:creationId xmlns:a16="http://schemas.microsoft.com/office/drawing/2014/main" id="{152D4096-5AFA-D24C-939A-6673E889E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449384</xdr:colOff>
      <xdr:row>3</xdr:row>
      <xdr:rowOff>146539</xdr:rowOff>
    </xdr:from>
    <xdr:to>
      <xdr:col>11</xdr:col>
      <xdr:colOff>103553</xdr:colOff>
      <xdr:row>9</xdr:row>
      <xdr:rowOff>31262</xdr:rowOff>
    </xdr:to>
    <xdr:graphicFrame macro="">
      <xdr:nvGraphicFramePr>
        <xdr:cNvPr id="64" name="Chart 63">
          <a:extLst>
            <a:ext uri="{FF2B5EF4-FFF2-40B4-BE49-F238E27FC236}">
              <a16:creationId xmlns:a16="http://schemas.microsoft.com/office/drawing/2014/main" id="{A2E8B2A6-02D8-014D-B67D-5707BA17E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625231</xdr:colOff>
      <xdr:row>4</xdr:row>
      <xdr:rowOff>126999</xdr:rowOff>
    </xdr:from>
    <xdr:to>
      <xdr:col>14</xdr:col>
      <xdr:colOff>254000</xdr:colOff>
      <xdr:row>9</xdr:row>
      <xdr:rowOff>162169</xdr:rowOff>
    </xdr:to>
    <xdr:graphicFrame macro="">
      <xdr:nvGraphicFramePr>
        <xdr:cNvPr id="65" name="Chart 64">
          <a:extLst>
            <a:ext uri="{FF2B5EF4-FFF2-40B4-BE49-F238E27FC236}">
              <a16:creationId xmlns:a16="http://schemas.microsoft.com/office/drawing/2014/main" id="{886A1595-36BE-C345-9A11-6920219E0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263769</xdr:colOff>
      <xdr:row>5</xdr:row>
      <xdr:rowOff>146538</xdr:rowOff>
    </xdr:from>
    <xdr:to>
      <xdr:col>17</xdr:col>
      <xdr:colOff>605692</xdr:colOff>
      <xdr:row>9</xdr:row>
      <xdr:rowOff>103554</xdr:rowOff>
    </xdr:to>
    <xdr:graphicFrame macro="">
      <xdr:nvGraphicFramePr>
        <xdr:cNvPr id="66" name="Chart 65">
          <a:extLst>
            <a:ext uri="{FF2B5EF4-FFF2-40B4-BE49-F238E27FC236}">
              <a16:creationId xmlns:a16="http://schemas.microsoft.com/office/drawing/2014/main" id="{8A817C81-1452-D646-B13B-575F52FFD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224691</xdr:colOff>
      <xdr:row>12</xdr:row>
      <xdr:rowOff>58615</xdr:rowOff>
    </xdr:from>
    <xdr:to>
      <xdr:col>7</xdr:col>
      <xdr:colOff>341923</xdr:colOff>
      <xdr:row>22</xdr:row>
      <xdr:rowOff>48847</xdr:rowOff>
    </xdr:to>
    <xdr:graphicFrame macro="">
      <xdr:nvGraphicFramePr>
        <xdr:cNvPr id="68" name="Chart 67">
          <a:extLst>
            <a:ext uri="{FF2B5EF4-FFF2-40B4-BE49-F238E27FC236}">
              <a16:creationId xmlns:a16="http://schemas.microsoft.com/office/drawing/2014/main" id="{0065AE07-1955-A145-A6E0-FBB794D99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615461</xdr:colOff>
      <xdr:row>12</xdr:row>
      <xdr:rowOff>68384</xdr:rowOff>
    </xdr:from>
    <xdr:to>
      <xdr:col>13</xdr:col>
      <xdr:colOff>508000</xdr:colOff>
      <xdr:row>21</xdr:row>
      <xdr:rowOff>163146</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86BEF984-C166-AB42-B1A6-CBDEA397A5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238261" y="2201984"/>
              <a:ext cx="3854939" cy="169496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97690</xdr:colOff>
      <xdr:row>12</xdr:row>
      <xdr:rowOff>78155</xdr:rowOff>
    </xdr:from>
    <xdr:to>
      <xdr:col>17</xdr:col>
      <xdr:colOff>615461</xdr:colOff>
      <xdr:row>21</xdr:row>
      <xdr:rowOff>104532</xdr:rowOff>
    </xdr:to>
    <xdr:graphicFrame macro="">
      <xdr:nvGraphicFramePr>
        <xdr:cNvPr id="70" name="Chart 69">
          <a:extLst>
            <a:ext uri="{FF2B5EF4-FFF2-40B4-BE49-F238E27FC236}">
              <a16:creationId xmlns:a16="http://schemas.microsoft.com/office/drawing/2014/main" id="{E12FB920-5ADD-BB41-BAD8-2BE38E9AC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263769</xdr:colOff>
      <xdr:row>24</xdr:row>
      <xdr:rowOff>39077</xdr:rowOff>
    </xdr:from>
    <xdr:to>
      <xdr:col>7</xdr:col>
      <xdr:colOff>371231</xdr:colOff>
      <xdr:row>34</xdr:row>
      <xdr:rowOff>146539</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65E5E68B-8736-F344-9322-BE5416D5AC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63769" y="4306277"/>
              <a:ext cx="4730262" cy="188546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117230</xdr:colOff>
      <xdr:row>23</xdr:row>
      <xdr:rowOff>156307</xdr:rowOff>
    </xdr:from>
    <xdr:to>
      <xdr:col>12</xdr:col>
      <xdr:colOff>508000</xdr:colOff>
      <xdr:row>34</xdr:row>
      <xdr:rowOff>7816</xdr:rowOff>
    </xdr:to>
    <xdr:graphicFrame macro="">
      <xdr:nvGraphicFramePr>
        <xdr:cNvPr id="72" name="Chart 71">
          <a:extLst>
            <a:ext uri="{FF2B5EF4-FFF2-40B4-BE49-F238E27FC236}">
              <a16:creationId xmlns:a16="http://schemas.microsoft.com/office/drawing/2014/main" id="{18C87E60-6F56-7F42-97ED-5B8FEC4E40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156308</xdr:colOff>
      <xdr:row>24</xdr:row>
      <xdr:rowOff>9769</xdr:rowOff>
    </xdr:from>
    <xdr:to>
      <xdr:col>14</xdr:col>
      <xdr:colOff>537307</xdr:colOff>
      <xdr:row>32</xdr:row>
      <xdr:rowOff>39077</xdr:rowOff>
    </xdr:to>
    <mc:AlternateContent xmlns:mc="http://schemas.openxmlformats.org/markup-compatibility/2006" xmlns:a14="http://schemas.microsoft.com/office/drawing/2010/main">
      <mc:Choice Requires="a14">
        <xdr:graphicFrame macro="">
          <xdr:nvGraphicFramePr>
            <xdr:cNvPr id="73" name="Year 1">
              <a:extLst>
                <a:ext uri="{FF2B5EF4-FFF2-40B4-BE49-F238E27FC236}">
                  <a16:creationId xmlns:a16="http://schemas.microsoft.com/office/drawing/2014/main" id="{8B611179-77EB-204B-B681-D3EC787776B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92308" y="4230077"/>
              <a:ext cx="1045307" cy="14360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566616</xdr:colOff>
      <xdr:row>24</xdr:row>
      <xdr:rowOff>19538</xdr:rowOff>
    </xdr:from>
    <xdr:to>
      <xdr:col>16</xdr:col>
      <xdr:colOff>302847</xdr:colOff>
      <xdr:row>32</xdr:row>
      <xdr:rowOff>58615</xdr:rowOff>
    </xdr:to>
    <mc:AlternateContent xmlns:mc="http://schemas.openxmlformats.org/markup-compatibility/2006" xmlns:a14="http://schemas.microsoft.com/office/drawing/2010/main">
      <mc:Choice Requires="a14">
        <xdr:graphicFrame macro="">
          <xdr:nvGraphicFramePr>
            <xdr:cNvPr id="74" name="Segment 1">
              <a:extLst>
                <a:ext uri="{FF2B5EF4-FFF2-40B4-BE49-F238E27FC236}">
                  <a16:creationId xmlns:a16="http://schemas.microsoft.com/office/drawing/2014/main" id="{B7AEF5AA-995C-C84A-A15C-E6D646184BD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66924" y="4239846"/>
              <a:ext cx="1064846" cy="14458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341923</xdr:colOff>
      <xdr:row>24</xdr:row>
      <xdr:rowOff>19539</xdr:rowOff>
    </xdr:from>
    <xdr:to>
      <xdr:col>18</xdr:col>
      <xdr:colOff>68385</xdr:colOff>
      <xdr:row>32</xdr:row>
      <xdr:rowOff>68385</xdr:rowOff>
    </xdr:to>
    <mc:AlternateContent xmlns:mc="http://schemas.openxmlformats.org/markup-compatibility/2006" xmlns:a14="http://schemas.microsoft.com/office/drawing/2010/main">
      <mc:Choice Requires="a14">
        <xdr:graphicFrame macro="">
          <xdr:nvGraphicFramePr>
            <xdr:cNvPr id="75" name="Region 1">
              <a:extLst>
                <a:ext uri="{FF2B5EF4-FFF2-40B4-BE49-F238E27FC236}">
                  <a16:creationId xmlns:a16="http://schemas.microsoft.com/office/drawing/2014/main" id="{7490642C-619A-7A4D-942F-269B238283D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70846" y="4239847"/>
              <a:ext cx="1055077" cy="14556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17.55262638889" createdVersion="8" refreshedVersion="8" minRefreshableVersion="3" recordCount="9995" xr:uid="{0C85D319-BA1B-914E-8911-E45B17AD1372}">
  <cacheSource type="worksheet">
    <worksheetSource ref="A1:V1048576" sheet="Data"/>
  </cacheSource>
  <cacheFields count="25">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01/01/15"/>
        </groupItems>
      </fieldGroup>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145130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r>
    <m/>
    <x v="5009"/>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ED83EC-15C8-3243-82D8-1C17B509F826}" name="PivotTable2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5:B105"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h="1"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2">
    <format dxfId="31">
      <pivotArea outline="0" collapsedLevelsAreSubtotals="1" fieldPosition="0"/>
    </format>
    <format dxfId="30">
      <pivotArea field="15" type="button" dataOnly="0" labelOnly="1" outline="0"/>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field="15" type="button" dataOnly="0" labelOnly="1" outline="0"/>
    </format>
    <format dxfId="25">
      <pivotArea dataOnly="0" labelOnly="1" grandRow="1" outline="0" fieldPosition="0"/>
    </format>
    <format dxfId="24">
      <pivotArea dataOnly="0" labelOnly="1" outline="0" axis="axisValues" fieldPosition="0"/>
    </format>
    <format dxfId="23">
      <pivotArea outline="0" fieldPosition="0">
        <references count="1">
          <reference field="4294967294" count="1">
            <x v="0"/>
          </reference>
        </references>
      </pivotArea>
    </format>
    <format dxfId="22">
      <pivotArea field="11" type="button" dataOnly="0" labelOnly="1" outline="0" axis="axisRow" fieldPosition="0"/>
    </format>
    <format dxfId="21">
      <pivotArea field="11" type="button" dataOnly="0" labelOnly="1" outline="0" axis="axisRow" fieldPosition="0"/>
    </format>
    <format dxfId="20">
      <pivotArea dataOnly="0" labelOnly="1" outline="0" axis="axisValues" fieldPosition="0"/>
    </format>
  </formats>
  <chartFormats count="1">
    <chartFormat chart="8"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A3BAD3-0348-9948-BC35-9BEE32BB2009}" name="PivotTable21"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9:B43"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h="1"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0">
    <format dxfId="41">
      <pivotArea outline="0" collapsedLevelsAreSubtotals="1" fieldPosition="0"/>
    </format>
    <format dxfId="40">
      <pivotArea outline="0" fieldPosition="0">
        <references count="1">
          <reference field="4294967294" count="1">
            <x v="0"/>
          </reference>
        </references>
      </pivotArea>
    </format>
    <format dxfId="39">
      <pivotArea field="15" type="button" dataOnly="0" labelOnly="1" outline="0" axis="axisRow" fieldPosition="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15" type="button" dataOnly="0" labelOnly="1" outline="0" axis="axisRow" fieldPosition="0"/>
    </format>
    <format dxfId="34">
      <pivotArea dataOnly="0" labelOnly="1" fieldPosition="0">
        <references count="1">
          <reference field="15" count="0"/>
        </references>
      </pivotArea>
    </format>
    <format dxfId="33">
      <pivotArea dataOnly="0" labelOnly="1" grandRow="1" outline="0" fieldPosition="0"/>
    </format>
    <format dxfId="32">
      <pivotArea dataOnly="0" labelOnly="1" outline="0" axis="axisValues" fieldPosition="0"/>
    </format>
  </formats>
  <chartFormats count="5">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5" count="1" selected="0">
            <x v="0"/>
          </reference>
        </references>
      </pivotArea>
    </chartFormat>
    <chartFormat chart="11" format="7">
      <pivotArea type="data" outline="0" fieldPosition="0">
        <references count="2">
          <reference field="4294967294" count="1" selected="0">
            <x v="0"/>
          </reference>
          <reference field="15" count="1" selected="0">
            <x v="1"/>
          </reference>
        </references>
      </pivotArea>
    </chartFormat>
    <chartFormat chart="11"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55C2D9-229F-4949-A18C-7C1685516AF3}" name="PivotTable20"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5:B29"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h="1"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9">
    <format dxfId="50">
      <pivotArea outline="0" collapsedLevelsAreSubtotals="1" fieldPosition="0"/>
    </format>
    <format dxfId="49">
      <pivotArea field="15" type="button" dataOnly="0" labelOnly="1" outline="0" axis="axisRow" fieldPosition="0"/>
    </format>
    <format dxfId="48">
      <pivotArea dataOnly="0" labelOnly="1" outline="0" axis="axisValues" fieldPosition="0"/>
    </format>
    <format dxfId="47">
      <pivotArea type="all" dataOnly="0" outline="0" fieldPosition="0"/>
    </format>
    <format dxfId="46">
      <pivotArea outline="0" collapsedLevelsAreSubtotals="1" fieldPosition="0"/>
    </format>
    <format dxfId="45">
      <pivotArea field="15" type="button" dataOnly="0" labelOnly="1" outline="0" axis="axisRow" fieldPosition="0"/>
    </format>
    <format dxfId="44">
      <pivotArea dataOnly="0" labelOnly="1" fieldPosition="0">
        <references count="1">
          <reference field="15" count="0"/>
        </references>
      </pivotArea>
    </format>
    <format dxfId="43">
      <pivotArea dataOnly="0" labelOnly="1" grandRow="1" outline="0" fieldPosition="0"/>
    </format>
    <format dxfId="42">
      <pivotArea dataOnly="0" labelOnly="1" outline="0" axis="axisValues" fieldPosition="0"/>
    </format>
  </formats>
  <chartFormats count="2">
    <chartFormat chart="0" format="1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9B8774-BAE9-FE46-8317-EB6D3129C428}" name="PivotTable19"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h="1"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formats count="9">
    <format dxfId="59">
      <pivotArea outline="0" collapsedLevelsAreSubtotals="1" fieldPosition="0"/>
    </format>
    <format dxfId="58">
      <pivotArea field="3" type="button" dataOnly="0" labelOnly="1" outline="0" axis="axisRow" fieldPosition="0"/>
    </format>
    <format dxfId="57">
      <pivotArea dataOnly="0" labelOnly="1" outline="0" fieldPosition="0">
        <references count="1">
          <reference field="4294967294" count="2">
            <x v="0"/>
            <x v="1"/>
          </reference>
        </references>
      </pivotArea>
    </format>
    <format dxfId="56">
      <pivotArea type="all" dataOnly="0" outline="0" fieldPosition="0"/>
    </format>
    <format dxfId="55">
      <pivotArea outline="0" collapsedLevelsAreSubtotals="1" fieldPosition="0"/>
    </format>
    <format dxfId="54">
      <pivotArea field="3" type="button" dataOnly="0" labelOnly="1" outline="0" axis="axisRow" fieldPosition="0"/>
    </format>
    <format dxfId="53">
      <pivotArea dataOnly="0" labelOnly="1" fieldPosition="0">
        <references count="1">
          <reference field="3" count="12">
            <x v="1"/>
            <x v="2"/>
            <x v="3"/>
            <x v="4"/>
            <x v="5"/>
            <x v="6"/>
            <x v="7"/>
            <x v="8"/>
            <x v="9"/>
            <x v="10"/>
            <x v="11"/>
            <x v="12"/>
          </reference>
        </references>
      </pivotArea>
    </format>
    <format dxfId="52">
      <pivotArea dataOnly="0" labelOnly="1" grandRow="1" outline="0" fieldPosition="0"/>
    </format>
    <format dxfId="51">
      <pivotArea dataOnly="0" labelOnly="1" outline="0" fieldPosition="0">
        <references count="1">
          <reference field="4294967294" count="2">
            <x v="0"/>
            <x v="1"/>
          </reference>
        </references>
      </pivotArea>
    </format>
  </formats>
  <chartFormats count="4">
    <chartFormat chart="6" format="0" series="1">
      <pivotArea type="data" outline="0" fieldPosition="0">
        <references count="1">
          <reference field="4294967294" count="1" selected="0">
            <x v="1"/>
          </reference>
        </references>
      </pivotArea>
    </chartFormat>
    <chartFormat chart="6"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173EAA-646D-A64D-AC5A-409E61F64823}" name="PivotTable23"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12:B118"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h="1"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11">
    <format dxfId="70">
      <pivotArea outline="0" collapsedLevelsAreSubtotals="1" fieldPosition="0"/>
    </format>
    <format dxfId="69">
      <pivotArea field="15" type="button" dataOnly="0" labelOnly="1" outline="0"/>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field="15" type="button" dataOnly="0" labelOnly="1" outline="0"/>
    </format>
    <format dxfId="64">
      <pivotArea dataOnly="0" labelOnly="1" grandRow="1" outline="0" fieldPosition="0"/>
    </format>
    <format dxfId="63">
      <pivotArea dataOnly="0" labelOnly="1" outline="0" axis="axisValues" fieldPosition="0"/>
    </format>
    <format dxfId="62">
      <pivotArea outline="0" fieldPosition="0">
        <references count="1">
          <reference field="4294967294" count="1">
            <x v="0"/>
          </reference>
        </references>
      </pivotArea>
    </format>
    <format dxfId="61">
      <pivotArea outline="0" collapsedLevelsAreSubtotals="1" fieldPosition="0"/>
    </format>
    <format dxfId="60">
      <pivotArea dataOnly="0" labelOnly="1" fieldPosition="0">
        <references count="1">
          <reference field="16" count="0"/>
        </references>
      </pivotArea>
    </format>
  </formats>
  <chartFormats count="3">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FB8DE4-8BB0-FB45-A802-471BCDE87AA1}" name="PivotTable26"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3">
      <pivotArea field="3" type="button" dataOnly="0" labelOnly="1" outline="0" axis="axisRow" fieldPosition="0"/>
    </format>
    <format dxfId="2">
      <pivotArea dataOnly="0" labelOnly="1" outline="0" axis="axisValues" fieldPosition="0"/>
    </format>
    <format dxfId="1">
      <pivotArea field="3" type="button" dataOnly="0" labelOnly="1" outline="0" axis="axisRow" fieldPosition="0"/>
    </format>
    <format dxfId="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7BFBFF-63B7-5F49-A668-1143B8BDD197}" name="PivotTable25"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4">
    <format dxfId="7">
      <pivotArea field="3" type="button" dataOnly="0" labelOnly="1" outline="0" axis="axisRow" fieldPosition="0"/>
    </format>
    <format dxfId="6">
      <pivotArea dataOnly="0" labelOnly="1" outline="0" axis="axisValues" fieldPosition="0"/>
    </format>
    <format dxfId="5">
      <pivotArea field="3" type="button" dataOnly="0" labelOnly="1" outline="0" axis="axisRow" fieldPosition="0"/>
    </format>
    <format dxfId="4">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C24AC8-1F98-E645-B9AF-560D19E90613}" name="PivotTable24"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4">
    <format dxfId="11">
      <pivotArea field="3" type="button" dataOnly="0" labelOnly="1" outline="0" axis="axisRow" fieldPosition="0"/>
    </format>
    <format dxfId="10">
      <pivotArea dataOnly="0" labelOnly="1" outline="0" axis="axisValues" fieldPosition="0"/>
    </format>
    <format dxfId="9">
      <pivotArea field="3" type="button" dataOnly="0" labelOnly="1" outline="0" axis="axisRow" fieldPosition="0"/>
    </format>
    <format dxfId="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F41C28-A880-7441-BB3D-943034EF9E03}" name="PivotTable28"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27:D40" firstHeaderRow="1" firstDataRow="1" firstDataCol="1"/>
  <pivotFields count="25">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4">
    <format dxfId="15">
      <pivotArea field="3" type="button" dataOnly="0" labelOnly="1" outline="0" axis="axisRow" fieldPosition="0"/>
    </format>
    <format dxfId="14">
      <pivotArea dataOnly="0" labelOnly="1" outline="0" axis="axisValues" fieldPosition="0"/>
    </format>
    <format dxfId="13">
      <pivotArea field="3" type="button" dataOnly="0" labelOnly="1" outline="0" axis="axisRow" fieldPosition="0"/>
    </format>
    <format dxfId="12">
      <pivotArea dataOnly="0" labelOnly="1" outline="0" axis="axisValues" fieldPosition="0"/>
    </format>
  </format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8A1636-2F6E-3941-9466-EA350C1CCF29}" name="PivotTable27"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4">
    <format dxfId="19">
      <pivotArea field="3" type="button" dataOnly="0" labelOnly="1" outline="0" axis="axisRow" fieldPosition="0"/>
    </format>
    <format dxfId="18">
      <pivotArea dataOnly="0" labelOnly="1" outline="0" axis="axisValues" fieldPosition="0"/>
    </format>
    <format dxfId="17">
      <pivotArea field="3" type="button" dataOnly="0" labelOnly="1" outline="0" axis="axisRow" fieldPosition="0"/>
    </format>
    <format dxfId="16">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E8B5CC-7BBE-7042-BCD7-2CF3AEA10BF2}" name="PivotTable29"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h="1"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3608A2B-B6DB-334B-9BEE-2782705BC2AE}" sourceName="Region">
  <pivotTables>
    <pivotTable tabId="4" name="PivotTable23"/>
    <pivotTable tabId="5" name="PivotTable24"/>
    <pivotTable tabId="5" name="PivotTable25"/>
    <pivotTable tabId="5" name="PivotTable26"/>
    <pivotTable tabId="5" name="PivotTable27"/>
    <pivotTable tabId="5" name="PivotTable28"/>
    <pivotTable tabId="4" name="PivotTable19"/>
    <pivotTable tabId="4" name="PivotTable20"/>
    <pivotTable tabId="4" name="PivotTable21"/>
    <pivotTable tabId="4" name="PivotTable22"/>
    <pivotTable tabId="6" name="PivotTable29"/>
  </pivotTables>
  <data>
    <tabular pivotCacheId="145130510">
      <items count="5">
        <i x="2" s="1"/>
        <i x="3" s="1"/>
        <i x="0" s="1"/>
        <i x="1"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345FE10-DC82-124D-BB15-C64BBA76B881}" sourceName="Year">
  <pivotTables>
    <pivotTable tabId="4" name="PivotTable23"/>
    <pivotTable tabId="5" name="PivotTable24"/>
    <pivotTable tabId="5" name="PivotTable25"/>
    <pivotTable tabId="5" name="PivotTable26"/>
    <pivotTable tabId="5" name="PivotTable27"/>
    <pivotTable tabId="5" name="PivotTable28"/>
    <pivotTable tabId="4" name="PivotTable19"/>
    <pivotTable tabId="4" name="PivotTable20"/>
    <pivotTable tabId="4" name="PivotTable21"/>
    <pivotTable tabId="4" name="PivotTable22"/>
    <pivotTable tabId="6" name="PivotTable29"/>
  </pivotTables>
  <data>
    <tabular pivotCacheId="145130510">
      <items count="5">
        <i x="2" s="1"/>
        <i x="1" s="1"/>
        <i x="0" s="1"/>
        <i x="3"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B160406-BB53-7D41-A1B7-127FBD69A80F}" sourceName="Segment">
  <pivotTables>
    <pivotTable tabId="4" name="PivotTable23"/>
    <pivotTable tabId="5" name="PivotTable24"/>
    <pivotTable tabId="5" name="PivotTable25"/>
    <pivotTable tabId="5" name="PivotTable26"/>
    <pivotTable tabId="5" name="PivotTable27"/>
    <pivotTable tabId="5" name="PivotTable28"/>
    <pivotTable tabId="4" name="PivotTable19"/>
    <pivotTable tabId="4" name="PivotTable20"/>
    <pivotTable tabId="4" name="PivotTable21"/>
    <pivotTable tabId="4" name="PivotTable22"/>
    <pivotTable tabId="6" name="PivotTable29"/>
  </pivotTables>
  <data>
    <tabular pivotCacheId="145130510">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C6862BA-ECF9-174E-A686-253D9D09FE10}" cache="Slicer_Region" caption="Region" style="Slicestyyle" rowHeight="230716"/>
  <slicer name="Year" xr10:uid="{198B67A2-11E3-3D4C-B948-0E463EADC1D8}" cache="Slicer_Year" caption="Year" style="Slicestyyle" rowHeight="230716"/>
  <slicer name="Segment" xr10:uid="{B0D46AC3-F8D1-8840-8E9E-2F8ECD82BC7C}" cache="Slicer_Segment" caption="Segment" style="Slicestyyl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4848B1C-6205-F04F-808E-3105D9094B68}" cache="Slicer_Region" caption="Region" style="Slicestyyle" rowHeight="230716"/>
  <slicer name="Year 1" xr10:uid="{A740B15A-D6C8-2140-93B6-F6450E7AE35D}" cache="Slicer_Year" caption="Year" startItem="1" style="Slicestyyle" rowHeight="230716"/>
  <slicer name="Segment 1" xr10:uid="{2F9F958A-9BF7-8749-BA1F-33B74410A0C3}" cache="Slicer_Segment" caption="Segment" style="Slicestyyl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E3F1F-5DFF-844D-8215-2660D0E20E12}">
  <dimension ref="A1:L201"/>
  <sheetViews>
    <sheetView topLeftCell="A96" workbookViewId="0">
      <selection activeCell="L98" sqref="L98"/>
    </sheetView>
  </sheetViews>
  <sheetFormatPr baseColWidth="10" defaultRowHeight="15"/>
  <cols>
    <col min="1" max="1" width="16.5" bestFit="1" customWidth="1"/>
    <col min="2" max="2" width="12.1640625" bestFit="1" customWidth="1"/>
    <col min="3" max="3" width="10.33203125" bestFit="1" customWidth="1"/>
    <col min="4" max="4" width="12.1640625" bestFit="1" customWidth="1"/>
    <col min="5" max="5" width="10" bestFit="1" customWidth="1"/>
    <col min="6" max="13" width="9" bestFit="1" customWidth="1"/>
    <col min="14" max="14" width="10" bestFit="1" customWidth="1"/>
  </cols>
  <sheetData>
    <row r="1" spans="1:11" ht="16" thickBot="1"/>
    <row r="2" spans="1:11" ht="16" thickBot="1">
      <c r="A2" s="21"/>
      <c r="B2" s="22"/>
      <c r="C2" s="22"/>
      <c r="D2" s="22"/>
      <c r="E2" s="22"/>
      <c r="F2" s="22"/>
      <c r="G2" s="22"/>
      <c r="H2" s="22"/>
      <c r="I2" s="22"/>
      <c r="J2" s="22"/>
      <c r="K2" s="23"/>
    </row>
    <row r="3" spans="1:11" ht="16" thickBot="1">
      <c r="A3" s="35" t="s">
        <v>10933</v>
      </c>
      <c r="B3" s="63" t="s">
        <v>10952</v>
      </c>
      <c r="C3" s="64" t="s">
        <v>10951</v>
      </c>
      <c r="K3" s="25"/>
    </row>
    <row r="4" spans="1:11">
      <c r="A4" s="52" t="s">
        <v>10936</v>
      </c>
      <c r="B4" s="60">
        <v>9199.2699999999986</v>
      </c>
      <c r="C4" s="51">
        <v>95365.937600000019</v>
      </c>
      <c r="K4" s="25"/>
    </row>
    <row r="5" spans="1:11">
      <c r="A5" s="53" t="s">
        <v>10937</v>
      </c>
      <c r="B5" s="61">
        <v>10288.898699999991</v>
      </c>
      <c r="C5" s="49">
        <v>60172.649400000024</v>
      </c>
      <c r="K5" s="25"/>
    </row>
    <row r="6" spans="1:11">
      <c r="A6" s="53" t="s">
        <v>10938</v>
      </c>
      <c r="B6" s="61">
        <v>26806.573700000015</v>
      </c>
      <c r="C6" s="49">
        <v>199252.98399999991</v>
      </c>
      <c r="K6" s="25"/>
    </row>
    <row r="7" spans="1:11">
      <c r="A7" s="53" t="s">
        <v>10939</v>
      </c>
      <c r="B7" s="61">
        <v>13437.806799999998</v>
      </c>
      <c r="C7" s="49">
        <v>141851.5674</v>
      </c>
      <c r="K7" s="25"/>
    </row>
    <row r="8" spans="1:11">
      <c r="A8" s="53" t="s">
        <v>10940</v>
      </c>
      <c r="B8" s="61">
        <v>22308.51279999999</v>
      </c>
      <c r="C8" s="49">
        <v>156122.28669999994</v>
      </c>
      <c r="K8" s="25"/>
    </row>
    <row r="9" spans="1:11">
      <c r="A9" s="53" t="s">
        <v>10941</v>
      </c>
      <c r="B9" s="61">
        <v>20899.334500000012</v>
      </c>
      <c r="C9" s="49">
        <v>147082.61130000011</v>
      </c>
      <c r="K9" s="25"/>
    </row>
    <row r="10" spans="1:11">
      <c r="A10" s="53" t="s">
        <v>10942</v>
      </c>
      <c r="B10" s="61">
        <v>13535.38299999998</v>
      </c>
      <c r="C10" s="49">
        <v>149580.83800000031</v>
      </c>
      <c r="K10" s="25"/>
    </row>
    <row r="11" spans="1:11">
      <c r="A11" s="53" t="s">
        <v>10943</v>
      </c>
      <c r="B11" s="61">
        <v>21896.715399999972</v>
      </c>
      <c r="C11" s="49">
        <v>159589.45099999988</v>
      </c>
      <c r="K11" s="25"/>
    </row>
    <row r="12" spans="1:11">
      <c r="A12" s="53" t="s">
        <v>10944</v>
      </c>
      <c r="B12" s="61">
        <v>37293.192500000034</v>
      </c>
      <c r="C12" s="49">
        <v>309770.09970000025</v>
      </c>
      <c r="K12" s="25"/>
    </row>
    <row r="13" spans="1:11">
      <c r="A13" s="53" t="s">
        <v>10945</v>
      </c>
      <c r="B13" s="61">
        <v>31469.663800000035</v>
      </c>
      <c r="C13" s="49">
        <v>197115.20170000009</v>
      </c>
      <c r="K13" s="25"/>
    </row>
    <row r="14" spans="1:11">
      <c r="A14" s="53" t="s">
        <v>10946</v>
      </c>
      <c r="B14" s="61">
        <v>35825.536599999927</v>
      </c>
      <c r="C14" s="49">
        <v>349120.07400000008</v>
      </c>
      <c r="K14" s="25"/>
    </row>
    <row r="15" spans="1:11" ht="16" thickBot="1">
      <c r="A15" s="54" t="s">
        <v>10947</v>
      </c>
      <c r="B15" s="61">
        <v>43436.13390000003</v>
      </c>
      <c r="C15" s="49">
        <v>332177.15950000001</v>
      </c>
      <c r="K15" s="25"/>
    </row>
    <row r="16" spans="1:11" ht="16" thickBot="1">
      <c r="A16" s="36" t="s">
        <v>10934</v>
      </c>
      <c r="B16" s="62">
        <v>286397.02169999998</v>
      </c>
      <c r="C16" s="50">
        <v>2297200.8603000008</v>
      </c>
      <c r="K16" s="25"/>
    </row>
    <row r="17" spans="1:12" ht="16" thickBot="1">
      <c r="A17" s="29"/>
      <c r="B17" s="30"/>
      <c r="C17" s="30"/>
      <c r="D17" s="30"/>
      <c r="E17" s="30"/>
      <c r="F17" s="30"/>
      <c r="G17" s="30"/>
      <c r="H17" s="30"/>
      <c r="I17" s="30"/>
      <c r="J17" s="30"/>
      <c r="K17" s="31"/>
    </row>
    <row r="22" spans="1:12" ht="16" thickBot="1"/>
    <row r="23" spans="1:12">
      <c r="A23" s="21"/>
      <c r="B23" s="22"/>
      <c r="C23" s="22"/>
      <c r="D23" s="22"/>
      <c r="E23" s="22"/>
      <c r="F23" s="22"/>
      <c r="G23" s="22"/>
      <c r="H23" s="22"/>
      <c r="I23" s="22"/>
      <c r="J23" s="22"/>
      <c r="K23" s="22"/>
      <c r="L23" s="23"/>
    </row>
    <row r="24" spans="1:12" ht="16" thickBot="1">
      <c r="A24" s="24"/>
      <c r="L24" s="25"/>
    </row>
    <row r="25" spans="1:12" ht="16" thickBot="1">
      <c r="A25" s="35" t="s">
        <v>10933</v>
      </c>
      <c r="B25" s="35" t="s">
        <v>10952</v>
      </c>
      <c r="D25" s="20" t="s">
        <v>10953</v>
      </c>
      <c r="E25" s="20" t="s">
        <v>10954</v>
      </c>
      <c r="L25" s="25"/>
    </row>
    <row r="26" spans="1:12">
      <c r="A26" s="52" t="s">
        <v>32</v>
      </c>
      <c r="B26" s="38">
        <v>18451.272799999992</v>
      </c>
      <c r="D26" t="str">
        <f>A26</f>
        <v>Furniture</v>
      </c>
      <c r="E26" s="27">
        <f>GETPIVOTDATA("Profit",$A$25,"Category",A26)</f>
        <v>18451.272799999992</v>
      </c>
      <c r="L26" s="25"/>
    </row>
    <row r="27" spans="1:12">
      <c r="A27" s="53" t="s">
        <v>46</v>
      </c>
      <c r="B27" s="39">
        <v>122490.8008000001</v>
      </c>
      <c r="D27" t="str">
        <f t="shared" ref="D27:D29" si="0">A27</f>
        <v>Office Supplies</v>
      </c>
      <c r="E27" s="27">
        <f t="shared" ref="E27:E28" si="1">GETPIVOTDATA("Profit",$A$25,"Category",A27)</f>
        <v>122490.8008000001</v>
      </c>
      <c r="L27" s="25"/>
    </row>
    <row r="28" spans="1:12" ht="16" thickBot="1">
      <c r="A28" s="54" t="s">
        <v>71</v>
      </c>
      <c r="B28" s="39">
        <v>145454.9480999998</v>
      </c>
      <c r="D28" t="str">
        <f t="shared" si="0"/>
        <v>Technology</v>
      </c>
      <c r="E28" s="27">
        <f t="shared" si="1"/>
        <v>145454.9480999998</v>
      </c>
      <c r="L28" s="25"/>
    </row>
    <row r="29" spans="1:12" ht="16" thickBot="1">
      <c r="A29" s="36" t="s">
        <v>10934</v>
      </c>
      <c r="B29" s="40">
        <v>286397.02169999992</v>
      </c>
      <c r="D29" t="str">
        <f t="shared" si="0"/>
        <v>Grand Total</v>
      </c>
      <c r="E29" s="27">
        <f>GETPIVOTDATA("Profit",$A$25)</f>
        <v>286397.02169999992</v>
      </c>
      <c r="L29" s="25"/>
    </row>
    <row r="30" spans="1:12">
      <c r="A30" s="24"/>
      <c r="E30" s="27"/>
      <c r="L30" s="25"/>
    </row>
    <row r="31" spans="1:12">
      <c r="A31" s="24"/>
      <c r="L31" s="25"/>
    </row>
    <row r="32" spans="1:12">
      <c r="A32" s="24"/>
      <c r="L32" s="25"/>
    </row>
    <row r="33" spans="1:12">
      <c r="A33" s="24"/>
      <c r="L33" s="25"/>
    </row>
    <row r="34" spans="1:12" ht="16" thickBot="1">
      <c r="A34" s="29"/>
      <c r="B34" s="30"/>
      <c r="C34" s="30"/>
      <c r="D34" s="30"/>
      <c r="E34" s="30"/>
      <c r="F34" s="30"/>
      <c r="G34" s="30"/>
      <c r="H34" s="30"/>
      <c r="I34" s="30"/>
      <c r="J34" s="30"/>
      <c r="K34" s="30"/>
      <c r="L34" s="31"/>
    </row>
    <row r="36" spans="1:12" ht="16" thickBot="1"/>
    <row r="37" spans="1:12">
      <c r="A37" s="21"/>
      <c r="B37" s="22"/>
      <c r="C37" s="22"/>
      <c r="D37" s="22"/>
      <c r="E37" s="22"/>
      <c r="F37" s="22"/>
      <c r="G37" s="23"/>
    </row>
    <row r="38" spans="1:12" ht="16" thickBot="1">
      <c r="A38" s="24"/>
      <c r="G38" s="25"/>
    </row>
    <row r="39" spans="1:12" ht="16" thickBot="1">
      <c r="A39" s="35" t="s">
        <v>10933</v>
      </c>
      <c r="B39" s="35" t="s">
        <v>10951</v>
      </c>
      <c r="G39" s="25"/>
    </row>
    <row r="40" spans="1:12">
      <c r="A40" s="52" t="s">
        <v>32</v>
      </c>
      <c r="B40" s="32">
        <v>0.32300170530281774</v>
      </c>
      <c r="G40" s="25"/>
    </row>
    <row r="41" spans="1:12">
      <c r="A41" s="53" t="s">
        <v>46</v>
      </c>
      <c r="B41" s="33">
        <v>0.31301008302169103</v>
      </c>
      <c r="G41" s="25"/>
    </row>
    <row r="42" spans="1:12" ht="16" thickBot="1">
      <c r="A42" s="54" t="s">
        <v>71</v>
      </c>
      <c r="B42" s="33">
        <v>0.36398821167549117</v>
      </c>
      <c r="G42" s="25"/>
    </row>
    <row r="43" spans="1:12" ht="16" thickBot="1">
      <c r="A43" s="36" t="s">
        <v>10934</v>
      </c>
      <c r="B43" s="34">
        <v>1</v>
      </c>
      <c r="G43" s="25"/>
    </row>
    <row r="44" spans="1:12">
      <c r="A44" s="24"/>
      <c r="G44" s="25"/>
    </row>
    <row r="45" spans="1:12">
      <c r="A45" s="24"/>
      <c r="G45" s="25"/>
    </row>
    <row r="46" spans="1:12">
      <c r="A46" s="24"/>
      <c r="G46" s="25"/>
    </row>
    <row r="47" spans="1:12">
      <c r="A47" s="24"/>
      <c r="G47" s="25"/>
    </row>
    <row r="48" spans="1:12" ht="16" thickBot="1">
      <c r="A48" s="29"/>
      <c r="B48" s="30"/>
      <c r="C48" s="30"/>
      <c r="D48" s="30"/>
      <c r="E48" s="30"/>
      <c r="F48" s="30"/>
      <c r="G48" s="31"/>
    </row>
    <row r="54" spans="1:5" ht="16" thickBot="1"/>
    <row r="55" spans="1:5" ht="16" thickBot="1">
      <c r="A55" s="44" t="s">
        <v>10933</v>
      </c>
      <c r="B55" s="45" t="s">
        <v>10951</v>
      </c>
      <c r="D55" s="44" t="s">
        <v>10955</v>
      </c>
      <c r="E55" s="46" t="s">
        <v>18</v>
      </c>
    </row>
    <row r="56" spans="1:5">
      <c r="A56" s="26" t="s">
        <v>358</v>
      </c>
      <c r="B56" s="41">
        <v>19510.639999999992</v>
      </c>
      <c r="D56" s="24" t="str">
        <f>A56</f>
        <v>Alabama</v>
      </c>
      <c r="E56" s="47">
        <f>GETPIVOTDATA("Sales",$A$55,"State",A56)</f>
        <v>19510.639999999992</v>
      </c>
    </row>
    <row r="57" spans="1:5">
      <c r="A57" s="28" t="s">
        <v>310</v>
      </c>
      <c r="B57" s="42">
        <v>35282.000999999997</v>
      </c>
      <c r="D57" s="24" t="str">
        <f t="shared" ref="D57:D105" si="2">A57</f>
        <v>Arizona</v>
      </c>
      <c r="E57" s="47">
        <f t="shared" ref="E57:E104" si="3">GETPIVOTDATA("Sales",$A$55,"State",A57)</f>
        <v>35282.000999999997</v>
      </c>
    </row>
    <row r="58" spans="1:5">
      <c r="A58" s="28" t="s">
        <v>1707</v>
      </c>
      <c r="B58" s="42">
        <v>11678.129999999997</v>
      </c>
      <c r="D58" s="24" t="str">
        <f t="shared" si="2"/>
        <v>Arkansas</v>
      </c>
      <c r="E58" s="47">
        <f t="shared" si="3"/>
        <v>11678.129999999997</v>
      </c>
    </row>
    <row r="59" spans="1:5">
      <c r="A59" s="28" t="s">
        <v>43</v>
      </c>
      <c r="B59" s="42">
        <v>457687.63150000101</v>
      </c>
      <c r="D59" s="24" t="str">
        <f t="shared" si="2"/>
        <v>California</v>
      </c>
      <c r="E59" s="47">
        <f t="shared" si="3"/>
        <v>457687.63150000101</v>
      </c>
    </row>
    <row r="60" spans="1:5">
      <c r="A60" s="28" t="s">
        <v>457</v>
      </c>
      <c r="B60" s="42">
        <v>32108.117999999995</v>
      </c>
      <c r="D60" s="24" t="str">
        <f t="shared" si="2"/>
        <v>Colorado</v>
      </c>
      <c r="E60" s="47">
        <f t="shared" si="3"/>
        <v>32108.117999999995</v>
      </c>
    </row>
    <row r="61" spans="1:5">
      <c r="A61" s="28" t="s">
        <v>747</v>
      </c>
      <c r="B61" s="42">
        <v>13384.356999999996</v>
      </c>
      <c r="D61" s="24" t="str">
        <f t="shared" si="2"/>
        <v>Connecticut</v>
      </c>
      <c r="E61" s="47">
        <f t="shared" si="3"/>
        <v>13384.356999999996</v>
      </c>
    </row>
    <row r="62" spans="1:5">
      <c r="A62" s="28" t="s">
        <v>245</v>
      </c>
      <c r="B62" s="42">
        <v>27451.068999999992</v>
      </c>
      <c r="D62" s="24" t="str">
        <f t="shared" si="2"/>
        <v>Delaware</v>
      </c>
      <c r="E62" s="47">
        <f t="shared" si="3"/>
        <v>27451.068999999992</v>
      </c>
    </row>
    <row r="63" spans="1:5">
      <c r="A63" s="28" t="s">
        <v>3034</v>
      </c>
      <c r="B63" s="42">
        <v>2865.0199999999995</v>
      </c>
      <c r="D63" s="24" t="str">
        <f t="shared" si="2"/>
        <v>District of Columbia</v>
      </c>
      <c r="E63" s="47">
        <f t="shared" si="3"/>
        <v>2865.0199999999995</v>
      </c>
    </row>
    <row r="64" spans="1:5">
      <c r="A64" s="28" t="s">
        <v>54</v>
      </c>
      <c r="B64" s="42">
        <v>89473.707999999999</v>
      </c>
      <c r="D64" s="24" t="str">
        <f t="shared" si="2"/>
        <v>Florida</v>
      </c>
      <c r="E64" s="47">
        <f t="shared" si="3"/>
        <v>89473.707999999999</v>
      </c>
    </row>
    <row r="65" spans="1:5">
      <c r="A65" s="28" t="s">
        <v>1272</v>
      </c>
      <c r="B65" s="42">
        <v>49095.840000000004</v>
      </c>
      <c r="D65" s="24" t="str">
        <f t="shared" si="2"/>
        <v>Georgia</v>
      </c>
      <c r="E65" s="47">
        <f t="shared" si="3"/>
        <v>49095.840000000004</v>
      </c>
    </row>
    <row r="66" spans="1:5">
      <c r="A66" s="28" t="s">
        <v>6260</v>
      </c>
      <c r="B66" s="42">
        <v>4382.4860000000017</v>
      </c>
      <c r="D66" s="24" t="str">
        <f t="shared" si="2"/>
        <v>Idaho</v>
      </c>
      <c r="E66" s="47">
        <f t="shared" si="3"/>
        <v>4382.4860000000017</v>
      </c>
    </row>
    <row r="67" spans="1:5">
      <c r="A67" s="28" t="s">
        <v>211</v>
      </c>
      <c r="B67" s="42">
        <v>80166.10099999985</v>
      </c>
      <c r="D67" s="24" t="str">
        <f t="shared" si="2"/>
        <v>Illinois</v>
      </c>
      <c r="E67" s="47">
        <f t="shared" si="3"/>
        <v>80166.10099999985</v>
      </c>
    </row>
    <row r="68" spans="1:5">
      <c r="A68" s="28" t="s">
        <v>254</v>
      </c>
      <c r="B68" s="42">
        <v>53555.360000000001</v>
      </c>
      <c r="D68" s="24" t="str">
        <f t="shared" si="2"/>
        <v>Indiana</v>
      </c>
      <c r="E68" s="47">
        <f t="shared" si="3"/>
        <v>53555.360000000001</v>
      </c>
    </row>
    <row r="69" spans="1:5">
      <c r="A69" s="28" t="s">
        <v>489</v>
      </c>
      <c r="B69" s="42">
        <v>4579.7599999999993</v>
      </c>
      <c r="D69" s="24" t="str">
        <f t="shared" si="2"/>
        <v>Iowa</v>
      </c>
      <c r="E69" s="47">
        <f t="shared" si="3"/>
        <v>4579.7599999999993</v>
      </c>
    </row>
    <row r="70" spans="1:5">
      <c r="A70" s="28" t="s">
        <v>4530</v>
      </c>
      <c r="B70" s="42">
        <v>2914.31</v>
      </c>
      <c r="D70" s="24" t="str">
        <f t="shared" si="2"/>
        <v>Kansas</v>
      </c>
      <c r="E70" s="47">
        <f t="shared" si="3"/>
        <v>2914.31</v>
      </c>
    </row>
    <row r="71" spans="1:5">
      <c r="A71" s="28" t="s">
        <v>29</v>
      </c>
      <c r="B71" s="42">
        <v>36591.749999999971</v>
      </c>
      <c r="D71" s="24" t="str">
        <f t="shared" si="2"/>
        <v>Kentucky</v>
      </c>
      <c r="E71" s="47">
        <f t="shared" si="3"/>
        <v>36591.749999999971</v>
      </c>
    </row>
    <row r="72" spans="1:5">
      <c r="A72" s="28" t="s">
        <v>736</v>
      </c>
      <c r="B72" s="42">
        <v>9217.0299999999988</v>
      </c>
      <c r="D72" s="24" t="str">
        <f t="shared" si="2"/>
        <v>Louisiana</v>
      </c>
      <c r="E72" s="47">
        <f t="shared" si="3"/>
        <v>9217.0299999999988</v>
      </c>
    </row>
    <row r="73" spans="1:5">
      <c r="A73" s="28" t="s">
        <v>5235</v>
      </c>
      <c r="B73" s="42">
        <v>1270.53</v>
      </c>
      <c r="D73" s="24" t="str">
        <f t="shared" si="2"/>
        <v>Maine</v>
      </c>
      <c r="E73" s="47">
        <f t="shared" si="3"/>
        <v>1270.53</v>
      </c>
    </row>
    <row r="74" spans="1:5">
      <c r="A74" s="28" t="s">
        <v>2735</v>
      </c>
      <c r="B74" s="42">
        <v>23705.523000000005</v>
      </c>
      <c r="D74" s="24" t="str">
        <f t="shared" si="2"/>
        <v>Maryland</v>
      </c>
      <c r="E74" s="47">
        <f t="shared" si="3"/>
        <v>23705.523000000005</v>
      </c>
    </row>
    <row r="75" spans="1:5">
      <c r="A75" s="28" t="s">
        <v>1245</v>
      </c>
      <c r="B75" s="42">
        <v>28634.43399999999</v>
      </c>
      <c r="D75" s="24" t="str">
        <f t="shared" si="2"/>
        <v>Massachusetts</v>
      </c>
      <c r="E75" s="47">
        <f t="shared" si="3"/>
        <v>28634.43399999999</v>
      </c>
    </row>
    <row r="76" spans="1:5">
      <c r="A76" s="28" t="s">
        <v>238</v>
      </c>
      <c r="B76" s="42">
        <v>76269.614000000016</v>
      </c>
      <c r="D76" s="24" t="str">
        <f t="shared" si="2"/>
        <v>Michigan</v>
      </c>
      <c r="E76" s="47">
        <f t="shared" si="3"/>
        <v>76269.614000000016</v>
      </c>
    </row>
    <row r="77" spans="1:5">
      <c r="A77" s="28" t="s">
        <v>229</v>
      </c>
      <c r="B77" s="42">
        <v>29863.149999999994</v>
      </c>
      <c r="D77" s="24" t="str">
        <f t="shared" si="2"/>
        <v>Minnesota</v>
      </c>
      <c r="E77" s="47">
        <f t="shared" si="3"/>
        <v>29863.149999999994</v>
      </c>
    </row>
    <row r="78" spans="1:5">
      <c r="A78" s="28" t="s">
        <v>1487</v>
      </c>
      <c r="B78" s="42">
        <v>10771.34</v>
      </c>
      <c r="D78" s="24" t="str">
        <f t="shared" si="2"/>
        <v>Mississippi</v>
      </c>
      <c r="E78" s="47">
        <f t="shared" si="3"/>
        <v>10771.34</v>
      </c>
    </row>
    <row r="79" spans="1:5">
      <c r="A79" s="28" t="s">
        <v>596</v>
      </c>
      <c r="B79" s="42">
        <v>22205.149999999998</v>
      </c>
      <c r="D79" s="24" t="str">
        <f t="shared" si="2"/>
        <v>Missouri</v>
      </c>
      <c r="E79" s="47">
        <f t="shared" si="3"/>
        <v>22205.149999999998</v>
      </c>
    </row>
    <row r="80" spans="1:5">
      <c r="A80" s="28" t="s">
        <v>1762</v>
      </c>
      <c r="B80" s="42">
        <v>5589.3519999999971</v>
      </c>
      <c r="D80" s="24" t="str">
        <f t="shared" si="2"/>
        <v>Montana</v>
      </c>
      <c r="E80" s="47">
        <f t="shared" si="3"/>
        <v>5589.3519999999971</v>
      </c>
    </row>
    <row r="81" spans="1:5">
      <c r="A81" s="28" t="s">
        <v>138</v>
      </c>
      <c r="B81" s="42">
        <v>7464.9299999999985</v>
      </c>
      <c r="D81" s="24" t="str">
        <f t="shared" si="2"/>
        <v>Nebraska</v>
      </c>
      <c r="E81" s="47">
        <f t="shared" si="3"/>
        <v>7464.9299999999985</v>
      </c>
    </row>
    <row r="82" spans="1:5">
      <c r="A82" s="28" t="s">
        <v>1392</v>
      </c>
      <c r="B82" s="42">
        <v>16729.101999999999</v>
      </c>
      <c r="D82" s="24" t="str">
        <f t="shared" si="2"/>
        <v>Nevada</v>
      </c>
      <c r="E82" s="47">
        <f t="shared" si="3"/>
        <v>16729.101999999999</v>
      </c>
    </row>
    <row r="83" spans="1:5">
      <c r="A83" s="28" t="s">
        <v>2694</v>
      </c>
      <c r="B83" s="42">
        <v>7292.5239999999994</v>
      </c>
      <c r="D83" s="24" t="str">
        <f t="shared" si="2"/>
        <v>New Hampshire</v>
      </c>
      <c r="E83" s="47">
        <f t="shared" si="3"/>
        <v>7292.5239999999994</v>
      </c>
    </row>
    <row r="84" spans="1:5">
      <c r="A84" s="28" t="s">
        <v>788</v>
      </c>
      <c r="B84" s="42">
        <v>35764.312000000013</v>
      </c>
      <c r="D84" s="24" t="str">
        <f t="shared" si="2"/>
        <v>New Jersey</v>
      </c>
      <c r="E84" s="47">
        <f t="shared" si="3"/>
        <v>35764.312000000013</v>
      </c>
    </row>
    <row r="85" spans="1:5">
      <c r="A85" s="28" t="s">
        <v>668</v>
      </c>
      <c r="B85" s="42">
        <v>4783.5220000000008</v>
      </c>
      <c r="D85" s="24" t="str">
        <f t="shared" si="2"/>
        <v>New Mexico</v>
      </c>
      <c r="E85" s="47">
        <f t="shared" si="3"/>
        <v>4783.5220000000008</v>
      </c>
    </row>
    <row r="86" spans="1:5">
      <c r="A86" s="28" t="s">
        <v>267</v>
      </c>
      <c r="B86" s="42">
        <v>310876.27099999978</v>
      </c>
      <c r="D86" s="24" t="str">
        <f t="shared" si="2"/>
        <v>New York</v>
      </c>
      <c r="E86" s="47">
        <f t="shared" si="3"/>
        <v>310876.27099999978</v>
      </c>
    </row>
    <row r="87" spans="1:5">
      <c r="A87" s="28" t="s">
        <v>88</v>
      </c>
      <c r="B87" s="42">
        <v>55603.163999999968</v>
      </c>
      <c r="D87" s="24" t="str">
        <f t="shared" si="2"/>
        <v>North Carolina</v>
      </c>
      <c r="E87" s="47">
        <f t="shared" si="3"/>
        <v>55603.163999999968</v>
      </c>
    </row>
    <row r="88" spans="1:5">
      <c r="A88" s="28" t="s">
        <v>7449</v>
      </c>
      <c r="B88" s="42">
        <v>919.91</v>
      </c>
      <c r="D88" s="24" t="str">
        <f t="shared" si="2"/>
        <v>North Dakota</v>
      </c>
      <c r="E88" s="47">
        <f t="shared" si="3"/>
        <v>919.91</v>
      </c>
    </row>
    <row r="89" spans="1:5">
      <c r="A89" s="28" t="s">
        <v>498</v>
      </c>
      <c r="B89" s="42">
        <v>78258.135999999926</v>
      </c>
      <c r="D89" s="24" t="str">
        <f t="shared" si="2"/>
        <v>Ohio</v>
      </c>
      <c r="E89" s="47">
        <f t="shared" si="3"/>
        <v>78258.135999999926</v>
      </c>
    </row>
    <row r="90" spans="1:5">
      <c r="A90" s="28" t="s">
        <v>649</v>
      </c>
      <c r="B90" s="42">
        <v>19683.390000000003</v>
      </c>
      <c r="D90" s="24" t="str">
        <f t="shared" si="2"/>
        <v>Oklahoma</v>
      </c>
      <c r="E90" s="47">
        <f t="shared" si="3"/>
        <v>19683.390000000003</v>
      </c>
    </row>
    <row r="91" spans="1:5">
      <c r="A91" s="28" t="s">
        <v>420</v>
      </c>
      <c r="B91" s="42">
        <v>17431.149999999991</v>
      </c>
      <c r="D91" s="24" t="str">
        <f t="shared" si="2"/>
        <v>Oregon</v>
      </c>
      <c r="E91" s="47">
        <f t="shared" si="3"/>
        <v>17431.149999999991</v>
      </c>
    </row>
    <row r="92" spans="1:5">
      <c r="A92" s="28" t="s">
        <v>147</v>
      </c>
      <c r="B92" s="42">
        <v>116511.91400000003</v>
      </c>
      <c r="D92" s="24" t="str">
        <f t="shared" si="2"/>
        <v>Pennsylvania</v>
      </c>
      <c r="E92" s="47">
        <f t="shared" si="3"/>
        <v>116511.91400000003</v>
      </c>
    </row>
    <row r="93" spans="1:5">
      <c r="A93" s="28" t="s">
        <v>1399</v>
      </c>
      <c r="B93" s="42">
        <v>22627.955999999995</v>
      </c>
      <c r="D93" s="24" t="str">
        <f t="shared" si="2"/>
        <v>Rhode Island</v>
      </c>
      <c r="E93" s="47">
        <f t="shared" si="3"/>
        <v>22627.955999999995</v>
      </c>
    </row>
    <row r="94" spans="1:5">
      <c r="A94" s="28" t="s">
        <v>383</v>
      </c>
      <c r="B94" s="42">
        <v>8481.7099999999991</v>
      </c>
      <c r="D94" s="24" t="str">
        <f t="shared" si="2"/>
        <v>South Carolina</v>
      </c>
      <c r="E94" s="47">
        <f t="shared" si="3"/>
        <v>8481.7099999999991</v>
      </c>
    </row>
    <row r="95" spans="1:5">
      <c r="A95" s="28" t="s">
        <v>5326</v>
      </c>
      <c r="B95" s="42">
        <v>1315.5600000000002</v>
      </c>
      <c r="D95" s="24" t="str">
        <f t="shared" si="2"/>
        <v>South Dakota</v>
      </c>
      <c r="E95" s="47">
        <f t="shared" si="3"/>
        <v>1315.5600000000002</v>
      </c>
    </row>
    <row r="96" spans="1:5">
      <c r="A96" s="28" t="s">
        <v>335</v>
      </c>
      <c r="B96" s="42">
        <v>30661.872999999981</v>
      </c>
      <c r="D96" s="24" t="str">
        <f t="shared" si="2"/>
        <v>Tennessee</v>
      </c>
      <c r="E96" s="47">
        <f t="shared" si="3"/>
        <v>30661.872999999981</v>
      </c>
    </row>
    <row r="97" spans="1:5">
      <c r="A97" s="28" t="s">
        <v>104</v>
      </c>
      <c r="B97" s="42">
        <v>170188.04580000002</v>
      </c>
      <c r="D97" s="24" t="str">
        <f t="shared" si="2"/>
        <v>Texas</v>
      </c>
      <c r="E97" s="47">
        <f t="shared" si="3"/>
        <v>170188.04580000002</v>
      </c>
    </row>
    <row r="98" spans="1:5">
      <c r="A98" s="28" t="s">
        <v>121</v>
      </c>
      <c r="B98" s="42">
        <v>11220.055999999999</v>
      </c>
      <c r="D98" s="24" t="str">
        <f t="shared" si="2"/>
        <v>Utah</v>
      </c>
      <c r="E98" s="47">
        <f t="shared" si="3"/>
        <v>11220.055999999999</v>
      </c>
    </row>
    <row r="99" spans="1:5">
      <c r="A99" s="28" t="s">
        <v>5203</v>
      </c>
      <c r="B99" s="42">
        <v>8929.369999999999</v>
      </c>
      <c r="D99" s="24" t="str">
        <f t="shared" si="2"/>
        <v>Vermont</v>
      </c>
      <c r="E99" s="47">
        <f t="shared" si="3"/>
        <v>8929.369999999999</v>
      </c>
    </row>
    <row r="100" spans="1:5">
      <c r="A100" s="28" t="s">
        <v>319</v>
      </c>
      <c r="B100" s="42">
        <v>70636.719999999987</v>
      </c>
      <c r="D100" s="24" t="str">
        <f t="shared" si="2"/>
        <v>Virginia</v>
      </c>
      <c r="E100" s="47">
        <f t="shared" si="3"/>
        <v>70636.719999999987</v>
      </c>
    </row>
    <row r="101" spans="1:5">
      <c r="A101" s="28" t="s">
        <v>96</v>
      </c>
      <c r="B101" s="42">
        <v>138641.26999999993</v>
      </c>
      <c r="D101" s="24" t="str">
        <f t="shared" si="2"/>
        <v>Washington</v>
      </c>
      <c r="E101" s="47">
        <f t="shared" si="3"/>
        <v>138641.26999999993</v>
      </c>
    </row>
    <row r="102" spans="1:5">
      <c r="A102" s="28" t="s">
        <v>9726</v>
      </c>
      <c r="B102" s="42">
        <v>1209.8240000000001</v>
      </c>
      <c r="D102" s="24" t="str">
        <f t="shared" si="2"/>
        <v>West Virginia</v>
      </c>
      <c r="E102" s="47">
        <f t="shared" si="3"/>
        <v>1209.8240000000001</v>
      </c>
    </row>
    <row r="103" spans="1:5">
      <c r="A103" s="28" t="s">
        <v>114</v>
      </c>
      <c r="B103" s="42">
        <v>32114.610000000019</v>
      </c>
      <c r="D103" s="24" t="str">
        <f t="shared" si="2"/>
        <v>Wisconsin</v>
      </c>
      <c r="E103" s="47">
        <f t="shared" si="3"/>
        <v>32114.610000000019</v>
      </c>
    </row>
    <row r="104" spans="1:5" ht="16" thickBot="1">
      <c r="A104" s="28" t="s">
        <v>8542</v>
      </c>
      <c r="B104" s="42">
        <v>1603.1360000000002</v>
      </c>
      <c r="D104" s="24" t="str">
        <f t="shared" si="2"/>
        <v>Wyoming</v>
      </c>
      <c r="E104" s="47">
        <f t="shared" si="3"/>
        <v>1603.1360000000002</v>
      </c>
    </row>
    <row r="105" spans="1:5" ht="16" thickBot="1">
      <c r="A105" s="36" t="s">
        <v>10934</v>
      </c>
      <c r="B105" s="43">
        <v>2297200.8603000003</v>
      </c>
      <c r="D105" s="29" t="str">
        <f t="shared" si="2"/>
        <v>Grand Total</v>
      </c>
      <c r="E105" s="48">
        <f>GETPIVOTDATA("Sales",$A$55)</f>
        <v>2297200.8603000003</v>
      </c>
    </row>
    <row r="111" spans="1:5" ht="16" thickBot="1"/>
    <row r="112" spans="1:5" ht="16" thickBot="1">
      <c r="A112" s="37" t="s">
        <v>10933</v>
      </c>
      <c r="B112" s="35" t="s">
        <v>10951</v>
      </c>
    </row>
    <row r="113" spans="1:2" ht="16">
      <c r="A113" s="72" t="s">
        <v>75</v>
      </c>
      <c r="B113" s="55">
        <v>203412.73300000009</v>
      </c>
    </row>
    <row r="114" spans="1:2" ht="16">
      <c r="A114" s="73" t="s">
        <v>56</v>
      </c>
      <c r="B114" s="56">
        <v>206965.53200000009</v>
      </c>
    </row>
    <row r="115" spans="1:2" ht="16">
      <c r="A115" s="73" t="s">
        <v>59</v>
      </c>
      <c r="B115" s="56">
        <v>223843.60800000012</v>
      </c>
    </row>
    <row r="116" spans="1:2" ht="16">
      <c r="A116" s="73" t="s">
        <v>36</v>
      </c>
      <c r="B116" s="56">
        <v>328449.1030000007</v>
      </c>
    </row>
    <row r="117" spans="1:2" ht="17" thickBot="1">
      <c r="A117" s="73" t="s">
        <v>72</v>
      </c>
      <c r="B117" s="56">
        <v>330007.05400000012</v>
      </c>
    </row>
    <row r="118" spans="1:2" ht="16" thickBot="1">
      <c r="A118" s="36" t="s">
        <v>10934</v>
      </c>
      <c r="B118" s="57">
        <v>1292678.0300000012</v>
      </c>
    </row>
    <row r="129" ht="16" thickBot="1"/>
    <row r="130" ht="16" thickBot="1"/>
    <row r="153" ht="16" thickBot="1"/>
    <row r="154" ht="16" thickBot="1"/>
    <row r="200" ht="16" thickBot="1"/>
    <row r="201" ht="16" thickBot="1"/>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750D5-AA86-024A-B47D-2C88B460D3DE}">
  <dimension ref="A3:K40"/>
  <sheetViews>
    <sheetView topLeftCell="A10" workbookViewId="0">
      <selection activeCell="J28" sqref="J28"/>
    </sheetView>
  </sheetViews>
  <sheetFormatPr baseColWidth="10" defaultRowHeight="15"/>
  <cols>
    <col min="1" max="3" width="12.1640625" bestFit="1" customWidth="1"/>
    <col min="4" max="4" width="17" bestFit="1" customWidth="1"/>
    <col min="5" max="7" width="12.1640625" bestFit="1" customWidth="1"/>
    <col min="8" max="8" width="13.5" bestFit="1" customWidth="1"/>
    <col min="9" max="9" width="13.33203125" bestFit="1" customWidth="1"/>
    <col min="10" max="10" width="12.1640625" bestFit="1" customWidth="1"/>
    <col min="11" max="11" width="14.5" bestFit="1" customWidth="1"/>
    <col min="12" max="12" width="14.33203125" bestFit="1" customWidth="1"/>
  </cols>
  <sheetData>
    <row r="3" spans="1:11">
      <c r="A3" s="58" t="s">
        <v>10933</v>
      </c>
      <c r="B3" s="59" t="s">
        <v>10951</v>
      </c>
      <c r="D3" s="58" t="s">
        <v>10933</v>
      </c>
      <c r="E3" s="59" t="s">
        <v>10952</v>
      </c>
      <c r="G3" s="58" t="s">
        <v>10933</v>
      </c>
      <c r="H3" s="59" t="s">
        <v>10956</v>
      </c>
      <c r="J3" s="58" t="s">
        <v>10933</v>
      </c>
      <c r="K3" s="59" t="s">
        <v>10957</v>
      </c>
    </row>
    <row r="4" spans="1:11">
      <c r="A4" s="7" t="s">
        <v>10936</v>
      </c>
      <c r="B4" s="8">
        <v>95365.937600000019</v>
      </c>
      <c r="D4" s="7" t="s">
        <v>10936</v>
      </c>
      <c r="E4" s="8">
        <v>9199.2699999999986</v>
      </c>
      <c r="G4" s="7" t="s">
        <v>10936</v>
      </c>
      <c r="H4" s="8">
        <v>1500</v>
      </c>
      <c r="J4" s="7" t="s">
        <v>10936</v>
      </c>
      <c r="K4" s="8">
        <v>387</v>
      </c>
    </row>
    <row r="5" spans="1:11">
      <c r="A5" s="9" t="s">
        <v>10937</v>
      </c>
      <c r="B5" s="10">
        <v>60172.649400000024</v>
      </c>
      <c r="D5" s="9" t="s">
        <v>10937</v>
      </c>
      <c r="E5" s="10">
        <v>10288.898699999991</v>
      </c>
      <c r="G5" s="9" t="s">
        <v>10937</v>
      </c>
      <c r="H5" s="10">
        <v>1068</v>
      </c>
      <c r="J5" s="9" t="s">
        <v>10937</v>
      </c>
      <c r="K5" s="10">
        <v>301</v>
      </c>
    </row>
    <row r="6" spans="1:11">
      <c r="A6" s="9" t="s">
        <v>10938</v>
      </c>
      <c r="B6" s="10">
        <v>199252.98399999991</v>
      </c>
      <c r="D6" s="9" t="s">
        <v>10938</v>
      </c>
      <c r="E6" s="10">
        <v>26806.573700000015</v>
      </c>
      <c r="G6" s="9" t="s">
        <v>10938</v>
      </c>
      <c r="H6" s="10">
        <v>2491</v>
      </c>
      <c r="J6" s="9" t="s">
        <v>10938</v>
      </c>
      <c r="K6" s="10">
        <v>680</v>
      </c>
    </row>
    <row r="7" spans="1:11">
      <c r="A7" s="9" t="s">
        <v>10939</v>
      </c>
      <c r="B7" s="10">
        <v>141851.5674</v>
      </c>
      <c r="D7" s="9" t="s">
        <v>10939</v>
      </c>
      <c r="E7" s="10">
        <v>13437.806799999998</v>
      </c>
      <c r="G7" s="9" t="s">
        <v>10939</v>
      </c>
      <c r="H7" s="10">
        <v>2441</v>
      </c>
      <c r="J7" s="9" t="s">
        <v>10939</v>
      </c>
      <c r="K7" s="10">
        <v>663</v>
      </c>
    </row>
    <row r="8" spans="1:11">
      <c r="A8" s="9" t="s">
        <v>10940</v>
      </c>
      <c r="B8" s="10">
        <v>156122.28669999994</v>
      </c>
      <c r="D8" s="9" t="s">
        <v>10940</v>
      </c>
      <c r="E8" s="10">
        <v>22308.51279999999</v>
      </c>
      <c r="G8" s="9" t="s">
        <v>10940</v>
      </c>
      <c r="H8" s="10">
        <v>2850</v>
      </c>
      <c r="J8" s="9" t="s">
        <v>10940</v>
      </c>
      <c r="K8" s="10">
        <v>750</v>
      </c>
    </row>
    <row r="9" spans="1:11">
      <c r="A9" s="9" t="s">
        <v>10941</v>
      </c>
      <c r="B9" s="10">
        <v>147082.61130000011</v>
      </c>
      <c r="D9" s="9" t="s">
        <v>10941</v>
      </c>
      <c r="E9" s="10">
        <v>20899.334500000012</v>
      </c>
      <c r="G9" s="9" t="s">
        <v>10941</v>
      </c>
      <c r="H9" s="10">
        <v>2644</v>
      </c>
      <c r="J9" s="9" t="s">
        <v>10941</v>
      </c>
      <c r="K9" s="10">
        <v>709</v>
      </c>
    </row>
    <row r="10" spans="1:11">
      <c r="A10" s="9" t="s">
        <v>10942</v>
      </c>
      <c r="B10" s="10">
        <v>149580.83800000031</v>
      </c>
      <c r="D10" s="9" t="s">
        <v>10942</v>
      </c>
      <c r="E10" s="10">
        <v>13535.38299999998</v>
      </c>
      <c r="G10" s="9" t="s">
        <v>10942</v>
      </c>
      <c r="H10" s="10">
        <v>2705</v>
      </c>
      <c r="J10" s="9" t="s">
        <v>10942</v>
      </c>
      <c r="K10" s="10">
        <v>708</v>
      </c>
    </row>
    <row r="11" spans="1:11">
      <c r="A11" s="9" t="s">
        <v>10943</v>
      </c>
      <c r="B11" s="10">
        <v>159589.45099999988</v>
      </c>
      <c r="D11" s="9" t="s">
        <v>10943</v>
      </c>
      <c r="E11" s="10">
        <v>21896.715399999972</v>
      </c>
      <c r="G11" s="9" t="s">
        <v>10943</v>
      </c>
      <c r="H11" s="10">
        <v>2796</v>
      </c>
      <c r="J11" s="9" t="s">
        <v>10943</v>
      </c>
      <c r="K11" s="10">
        <v>710</v>
      </c>
    </row>
    <row r="12" spans="1:11">
      <c r="A12" s="9" t="s">
        <v>10944</v>
      </c>
      <c r="B12" s="10">
        <v>309770.09970000025</v>
      </c>
      <c r="D12" s="9" t="s">
        <v>10944</v>
      </c>
      <c r="E12" s="10">
        <v>37293.192500000034</v>
      </c>
      <c r="G12" s="9" t="s">
        <v>10944</v>
      </c>
      <c r="H12" s="10">
        <v>5073</v>
      </c>
      <c r="J12" s="9" t="s">
        <v>10944</v>
      </c>
      <c r="K12" s="10">
        <v>1386</v>
      </c>
    </row>
    <row r="13" spans="1:11">
      <c r="A13" s="9" t="s">
        <v>10945</v>
      </c>
      <c r="B13" s="10">
        <v>197115.20170000009</v>
      </c>
      <c r="D13" s="9" t="s">
        <v>10945</v>
      </c>
      <c r="E13" s="10">
        <v>31469.663800000035</v>
      </c>
      <c r="G13" s="9" t="s">
        <v>10945</v>
      </c>
      <c r="H13" s="10">
        <v>3095</v>
      </c>
      <c r="J13" s="9" t="s">
        <v>10945</v>
      </c>
      <c r="K13" s="10">
        <v>817</v>
      </c>
    </row>
    <row r="14" spans="1:11">
      <c r="A14" s="9" t="s">
        <v>10946</v>
      </c>
      <c r="B14" s="10">
        <v>349120.07400000008</v>
      </c>
      <c r="D14" s="9" t="s">
        <v>10946</v>
      </c>
      <c r="E14" s="10">
        <v>35825.536599999927</v>
      </c>
      <c r="G14" s="9" t="s">
        <v>10946</v>
      </c>
      <c r="H14" s="10">
        <v>5741</v>
      </c>
      <c r="J14" s="9" t="s">
        <v>10946</v>
      </c>
      <c r="K14" s="10">
        <v>1462</v>
      </c>
    </row>
    <row r="15" spans="1:11">
      <c r="A15" s="9" t="s">
        <v>10947</v>
      </c>
      <c r="B15" s="10">
        <v>332177.15950000001</v>
      </c>
      <c r="D15" s="9" t="s">
        <v>10947</v>
      </c>
      <c r="E15" s="10">
        <v>43436.13390000003</v>
      </c>
      <c r="G15" s="9" t="s">
        <v>10947</v>
      </c>
      <c r="H15" s="10">
        <v>5469</v>
      </c>
      <c r="J15" s="9" t="s">
        <v>10947</v>
      </c>
      <c r="K15" s="10">
        <v>1421</v>
      </c>
    </row>
    <row r="16" spans="1:11">
      <c r="A16" s="11" t="s">
        <v>10934</v>
      </c>
      <c r="B16" s="12">
        <v>2297200.8603000008</v>
      </c>
      <c r="D16" s="11" t="s">
        <v>10934</v>
      </c>
      <c r="E16" s="12">
        <v>286397.02169999998</v>
      </c>
      <c r="G16" s="11" t="s">
        <v>10934</v>
      </c>
      <c r="H16" s="12">
        <v>37873</v>
      </c>
      <c r="J16" s="11" t="s">
        <v>10934</v>
      </c>
      <c r="K16" s="12">
        <v>9994</v>
      </c>
    </row>
    <row r="18" spans="2:11">
      <c r="B18" s="71">
        <f>GETPIVOTDATA("Sales",$A$3)</f>
        <v>2297200.8603000008</v>
      </c>
      <c r="E18" s="71">
        <f>GETPIVOTDATA("Profit",$D$3)</f>
        <v>286397.02169999998</v>
      </c>
      <c r="H18" s="65">
        <f>GETPIVOTDATA("Quantity",$G$3)</f>
        <v>37873</v>
      </c>
      <c r="K18" s="65">
        <f>GETPIVOTDATA("Order ID",$J$3)</f>
        <v>9994</v>
      </c>
    </row>
    <row r="27" spans="2:11">
      <c r="C27" s="58" t="s">
        <v>10933</v>
      </c>
      <c r="D27" s="59" t="s">
        <v>10958</v>
      </c>
    </row>
    <row r="28" spans="2:11">
      <c r="C28" s="7" t="s">
        <v>10936</v>
      </c>
      <c r="D28" s="8">
        <v>9.6462848596792869E-2</v>
      </c>
    </row>
    <row r="29" spans="2:11">
      <c r="C29" s="9" t="s">
        <v>10937</v>
      </c>
      <c r="D29" s="10">
        <v>0.17098962406664425</v>
      </c>
    </row>
    <row r="30" spans="2:11">
      <c r="C30" s="9" t="s">
        <v>10938</v>
      </c>
      <c r="D30" s="10">
        <v>0.13453536886554246</v>
      </c>
    </row>
    <row r="31" spans="2:11">
      <c r="C31" s="9" t="s">
        <v>10939</v>
      </c>
      <c r="D31" s="10">
        <v>9.4731465053942004E-2</v>
      </c>
    </row>
    <row r="32" spans="2:11">
      <c r="C32" s="9" t="s">
        <v>10940</v>
      </c>
      <c r="D32" s="10">
        <v>0.14289127626517142</v>
      </c>
    </row>
    <row r="33" spans="3:5">
      <c r="C33" s="9" t="s">
        <v>10941</v>
      </c>
      <c r="D33" s="10">
        <v>0.1420924901678027</v>
      </c>
    </row>
    <row r="34" spans="3:5">
      <c r="C34" s="9" t="s">
        <v>10942</v>
      </c>
      <c r="D34" s="10">
        <v>9.0488749635163512E-2</v>
      </c>
    </row>
    <row r="35" spans="3:5">
      <c r="C35" s="9" t="s">
        <v>10943</v>
      </c>
      <c r="D35" s="10">
        <v>0.13720653378273723</v>
      </c>
    </row>
    <row r="36" spans="3:5">
      <c r="C36" s="9" t="s">
        <v>10944</v>
      </c>
      <c r="D36" s="10">
        <v>0.12038990379031732</v>
      </c>
    </row>
    <row r="37" spans="3:5">
      <c r="C37" s="9" t="s">
        <v>10945</v>
      </c>
      <c r="D37" s="10">
        <v>0.15965112547684351</v>
      </c>
    </row>
    <row r="38" spans="3:5">
      <c r="C38" s="9" t="s">
        <v>10946</v>
      </c>
      <c r="D38" s="10">
        <v>0.10261666191099604</v>
      </c>
    </row>
    <row r="39" spans="3:5">
      <c r="C39" s="9" t="s">
        <v>10947</v>
      </c>
      <c r="D39" s="10">
        <v>0.13076195234308405</v>
      </c>
    </row>
    <row r="40" spans="3:5">
      <c r="C40" s="11" t="s">
        <v>10934</v>
      </c>
      <c r="D40" s="12">
        <v>0.12467217240315856</v>
      </c>
      <c r="E40" s="66">
        <f>GETPIVOTDATA("Profit Margin",$C$27)</f>
        <v>0.12467217240315856</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29487-36D6-EC40-848D-6392029ED5E4}">
  <dimension ref="A3:F10"/>
  <sheetViews>
    <sheetView showGridLines="0" workbookViewId="0">
      <selection activeCell="F9" sqref="F9"/>
    </sheetView>
  </sheetViews>
  <sheetFormatPr baseColWidth="10" defaultRowHeight="15"/>
  <cols>
    <col min="1" max="1" width="12" bestFit="1" customWidth="1"/>
    <col min="2" max="2" width="12.1640625" bestFit="1" customWidth="1"/>
    <col min="3" max="3" width="11.1640625" bestFit="1" customWidth="1"/>
    <col min="4" max="4" width="13.33203125" bestFit="1" customWidth="1"/>
    <col min="5" max="5" width="14.33203125" bestFit="1" customWidth="1"/>
    <col min="6" max="6" width="16.83203125" bestFit="1" customWidth="1"/>
  </cols>
  <sheetData>
    <row r="3" spans="1:6">
      <c r="A3" s="6" t="s">
        <v>10933</v>
      </c>
      <c r="B3" s="5" t="s">
        <v>10951</v>
      </c>
      <c r="C3" s="16" t="s">
        <v>10952</v>
      </c>
      <c r="D3" s="16" t="s">
        <v>10956</v>
      </c>
      <c r="E3" s="16" t="s">
        <v>10957</v>
      </c>
      <c r="F3" s="13" t="s">
        <v>10958</v>
      </c>
    </row>
    <row r="4" spans="1:6">
      <c r="A4" s="7" t="s">
        <v>10935</v>
      </c>
      <c r="B4" s="5">
        <v>484247.49810000096</v>
      </c>
      <c r="C4" s="16">
        <v>49543.974100000007</v>
      </c>
      <c r="D4" s="16">
        <v>7581</v>
      </c>
      <c r="E4" s="16">
        <v>1993</v>
      </c>
      <c r="F4" s="13">
        <v>0.10231126499236715</v>
      </c>
    </row>
    <row r="5" spans="1:6">
      <c r="A5" s="9" t="s">
        <v>10948</v>
      </c>
      <c r="B5" s="14">
        <v>470532.50899999985</v>
      </c>
      <c r="C5" s="67">
        <v>61618.603700000051</v>
      </c>
      <c r="D5" s="67">
        <v>7979</v>
      </c>
      <c r="E5" s="67">
        <v>2102</v>
      </c>
      <c r="F5" s="15">
        <v>0.13095504034557592</v>
      </c>
    </row>
    <row r="6" spans="1:6">
      <c r="A6" s="9" t="s">
        <v>10949</v>
      </c>
      <c r="B6" s="14">
        <v>608473.83000000066</v>
      </c>
      <c r="C6" s="67">
        <v>81726.930800000177</v>
      </c>
      <c r="D6" s="67">
        <v>9810</v>
      </c>
      <c r="E6" s="67">
        <v>2580</v>
      </c>
      <c r="F6" s="15">
        <v>0.13431461924993568</v>
      </c>
    </row>
    <row r="7" spans="1:6">
      <c r="A7" s="17" t="s">
        <v>10950</v>
      </c>
      <c r="B7" s="18">
        <v>733947.0231999997</v>
      </c>
      <c r="C7" s="19">
        <v>93507.513099999967</v>
      </c>
      <c r="D7" s="19">
        <v>12503</v>
      </c>
      <c r="E7" s="19">
        <v>3319</v>
      </c>
      <c r="F7" s="68">
        <v>0.12740362743390987</v>
      </c>
    </row>
    <row r="9" spans="1:6" ht="23">
      <c r="B9" s="70">
        <f>(GETPIVOTDATA("Sum of Sales",$A$3,"Years",2014)/GETPIVOTDATA("Sum of Sales",$A$3,"Years",2013)) -1</f>
        <v>0.20620967905883303</v>
      </c>
      <c r="C9" s="70">
        <f>(GETPIVOTDATA("Sum of Profit",$A$3,"Years",2014)/GETPIVOTDATA("Sum of Profit",$A$3,"Years",2013))-1</f>
        <v>0.14414565902185772</v>
      </c>
      <c r="D9" s="70">
        <f>(GETPIVOTDATA("Sum of Quantity",$A$3,"Years",2014)/GETPIVOTDATA("Sum of Quantity",$A$3,"Years",2013))-1</f>
        <v>0.27451580020387367</v>
      </c>
      <c r="E9" s="70">
        <f>(GETPIVOTDATA("Count of Order ID",$A$3,"Years",2014)/GETPIVOTDATA("Count of Order ID",$A$3,"Years",2013))-1</f>
        <v>0.2864341085271318</v>
      </c>
      <c r="F9" s="70">
        <f>(GETPIVOTDATA("Sum of Profit Margin",$A$3,"Years",2014)/GETPIVOTDATA("Sum of Profit Margin",$A$3,"Years",2013))-1</f>
        <v>-5.1453757264990463E-2</v>
      </c>
    </row>
    <row r="10" spans="1:6">
      <c r="F10" s="6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XFD1048576"/>
    </sheetView>
  </sheetViews>
  <sheetFormatPr baseColWidth="10" defaultColWidth="14.5" defaultRowHeight="15" customHeight="1"/>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EB99A-77E4-8D4A-9CD8-B475E1B90FBA}">
  <dimension ref="A1"/>
  <sheetViews>
    <sheetView workbookViewId="0"/>
  </sheetViews>
  <sheetFormatPr baseColWidth="10"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130" zoomScaleNormal="130" workbookViewId="0">
      <selection activeCell="S20" sqref="S20"/>
    </sheetView>
  </sheetViews>
  <sheetFormatPr baseColWidth="10" defaultColWidth="14.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spans="10:10" ht="14.25" customHeight="1"/>
    <row r="34" spans="10:10" ht="14.25" customHeight="1"/>
    <row r="35" spans="10:10" ht="14.25" customHeight="1"/>
    <row r="36" spans="10:10" ht="14.25" customHeight="1"/>
    <row r="37" spans="10:10" ht="14.25" customHeight="1">
      <c r="J37" s="70"/>
    </row>
    <row r="38" spans="10:10" ht="14.25" customHeight="1"/>
    <row r="39" spans="10:10" ht="14.25" customHeight="1"/>
    <row r="40" spans="10:10" ht="14.25" customHeight="1"/>
    <row r="41" spans="10:10" ht="14.25" customHeight="1"/>
    <row r="42" spans="10:10" ht="14.25" customHeight="1"/>
    <row r="43" spans="10:10" ht="14.25" customHeight="1"/>
    <row r="44" spans="10:10" ht="14.25" customHeight="1"/>
    <row r="45" spans="10:10" ht="14.25" customHeight="1"/>
    <row r="46" spans="10:10" ht="14.25" customHeight="1"/>
    <row r="47" spans="10:10" ht="14.25" customHeight="1"/>
    <row r="48" spans="10:10"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Pivot analysis</vt:lpstr>
      <vt:lpstr>KPI</vt:lpstr>
      <vt:lpstr>YOY Growth</vt:lpstr>
      <vt:lpstr>Data</vt:lpstr>
      <vt:lpstr>Sheet1</vt:lpstr>
      <vt:lpstr>Dasboard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nisha singh sengar</cp:lastModifiedBy>
  <dcterms:created xsi:type="dcterms:W3CDTF">2015-06-05T18:17:20Z</dcterms:created>
  <dcterms:modified xsi:type="dcterms:W3CDTF">2025-03-03T17:03:09Z</dcterms:modified>
</cp:coreProperties>
</file>