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omments1.xml" ContentType="application/vnd.openxmlformats-officedocument.spreadsheetml.comments+xml"/>
  <Override PartName="/xl/drawings/drawing24.xml" ContentType="application/vnd.openxmlformats-officedocument.drawing+xml"/>
  <Override PartName="/xl/comments2.xml" ContentType="application/vnd.openxmlformats-officedocument.spreadsheetml.comments+xml"/>
  <Override PartName="/xl/drawings/drawing25.xml" ContentType="application/vnd.openxmlformats-officedocument.drawing+xml"/>
  <Override PartName="/xl/comments3.xml" ContentType="application/vnd.openxmlformats-officedocument.spreadsheetml.comments+xml"/>
  <Override PartName="/xl/drawings/drawing26.xml" ContentType="application/vnd.openxmlformats-officedocument.drawing+xml"/>
  <Override PartName="/xl/comments4.xml" ContentType="application/vnd.openxmlformats-officedocument.spreadsheetml.comments+xml"/>
  <Override PartName="/xl/drawings/drawing27.xml" ContentType="application/vnd.openxmlformats-officedocument.drawing+xml"/>
  <Override PartName="/xl/comments5.xml" ContentType="application/vnd.openxmlformats-officedocument.spreadsheetml.comments+xml"/>
  <Override PartName="/xl/drawings/drawing28.xml" ContentType="application/vnd.openxmlformats-officedocument.drawing+xml"/>
  <Override PartName="/xl/comments6.xml" ContentType="application/vnd.openxmlformats-officedocument.spreadsheetml.comments+xml"/>
  <Override PartName="/xl/drawings/drawing29.xml" ContentType="application/vnd.openxmlformats-officedocument.drawing+xml"/>
  <Override PartName="/xl/comments7.xml" ContentType="application/vnd.openxmlformats-officedocument.spreadsheetml.comments+xml"/>
  <Override PartName="/xl/drawings/drawing30.xml" ContentType="application/vnd.openxmlformats-officedocument.drawing+xml"/>
  <Override PartName="/xl/comments8.xml" ContentType="application/vnd.openxmlformats-officedocument.spreadsheetml.comments+xml"/>
  <Override PartName="/xl/drawings/drawing31.xml" ContentType="application/vnd.openxmlformats-officedocument.drawing+xml"/>
  <Override PartName="/xl/comments9.xml" ContentType="application/vnd.openxmlformats-officedocument.spreadsheetml.comments+xml"/>
  <Override PartName="/xl/drawings/drawing32.xml" ContentType="application/vnd.openxmlformats-officedocument.drawing+xml"/>
  <Override PartName="/xl/comments10.xml" ContentType="application/vnd.openxmlformats-officedocument.spreadsheetml.comments+xml"/>
  <Override PartName="/xl/drawings/drawing33.xml" ContentType="application/vnd.openxmlformats-officedocument.drawing+xml"/>
  <Override PartName="/xl/comments11.xml" ContentType="application/vnd.openxmlformats-officedocument.spreadsheetml.comments+xml"/>
  <Override PartName="/xl/drawings/drawing34.xml" ContentType="application/vnd.openxmlformats-officedocument.drawing+xml"/>
  <Override PartName="/xl/comments12.xml" ContentType="application/vnd.openxmlformats-officedocument.spreadsheetml.comments+xml"/>
  <Override PartName="/xl/drawings/drawing35.xml" ContentType="application/vnd.openxmlformats-officedocument.drawing+xml"/>
  <Override PartName="/xl/comments13.xml" ContentType="application/vnd.openxmlformats-officedocument.spreadsheetml.comments+xml"/>
  <Override PartName="/xl/drawings/drawing36.xml" ContentType="application/vnd.openxmlformats-officedocument.drawing+xml"/>
  <Override PartName="/xl/comments14.xml" ContentType="application/vnd.openxmlformats-officedocument.spreadsheetml.comments+xml"/>
  <Override PartName="/xl/drawings/drawing37.xml" ContentType="application/vnd.openxmlformats-officedocument.drawing+xml"/>
  <Override PartName="/xl/comments15.xml" ContentType="application/vnd.openxmlformats-officedocument.spreadsheetml.comments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Z:\ventas\Modelos de Analisis de Precios\PARAMETROS PARA COTIZAR\"/>
    </mc:Choice>
  </mc:AlternateContent>
  <xr:revisionPtr revIDLastSave="0" documentId="13_ncr:1_{2240E43C-9C11-480E-9EBC-EEAF0E504E62}" xr6:coauthVersionLast="47" xr6:coauthVersionMax="47" xr10:uidLastSave="{00000000-0000-0000-0000-000000000000}"/>
  <bookViews>
    <workbookView xWindow="-120" yWindow="-120" windowWidth="20730" windowHeight="11040" firstSheet="72" activeTab="78" xr2:uid="{481C13D8-9D28-4D47-AD78-7CCC7B184CF7}"/>
  </bookViews>
  <sheets>
    <sheet name="16-01-2018" sheetId="22" r:id="rId1"/>
    <sheet name="05-03-2018" sheetId="23" r:id="rId2"/>
    <sheet name="01-04-2018" sheetId="24" r:id="rId3"/>
    <sheet name="10-05-2018" sheetId="25" r:id="rId4"/>
    <sheet name="06-06-2018" sheetId="26" r:id="rId5"/>
    <sheet name="02-07-2018" sheetId="27" r:id="rId6"/>
    <sheet name="10-08-2018" sheetId="28" r:id="rId7"/>
    <sheet name="05-09-2018" sheetId="29" r:id="rId8"/>
    <sheet name="03-10-2018" sheetId="30" r:id="rId9"/>
    <sheet name="04-02-2019" sheetId="31" r:id="rId10"/>
    <sheet name="13-03-2019" sheetId="32" r:id="rId11"/>
    <sheet name="02-05-2019" sheetId="33" r:id="rId12"/>
    <sheet name="04-09-2019" sheetId="34" r:id="rId13"/>
    <sheet name="01-11-2019" sheetId="35" r:id="rId14"/>
    <sheet name="07-12-2019" sheetId="36" r:id="rId15"/>
    <sheet name="01-02-2020" sheetId="37" r:id="rId16"/>
    <sheet name="20-05-2020" sheetId="38" r:id="rId17"/>
    <sheet name="10-08-2020" sheetId="39" r:id="rId18"/>
    <sheet name="08-09-2020" sheetId="40" r:id="rId19"/>
    <sheet name="16-11-2020" sheetId="41" r:id="rId20"/>
    <sheet name="10-12-2020" sheetId="42" r:id="rId21"/>
    <sheet name="15-01-2021" sheetId="43" r:id="rId22"/>
    <sheet name="12-02-2021" sheetId="44" r:id="rId23"/>
    <sheet name="05-03-2021" sheetId="45" r:id="rId24"/>
    <sheet name="06-04-2021" sheetId="46" r:id="rId25"/>
    <sheet name="10-05-2021" sheetId="47" r:id="rId26"/>
    <sheet name="07-07-2021" sheetId="48" r:id="rId27"/>
    <sheet name="06-08-2021" sheetId="49" r:id="rId28"/>
    <sheet name="23-08-2021" sheetId="50" r:id="rId29"/>
    <sheet name="09-09-2021" sheetId="51" r:id="rId30"/>
    <sheet name="07-10-2021" sheetId="52" r:id="rId31"/>
    <sheet name="08-11-2021" sheetId="53" r:id="rId32"/>
    <sheet name="12-01-2022" sheetId="54" r:id="rId33"/>
    <sheet name="15-02-2022" sheetId="55" r:id="rId34"/>
    <sheet name="15-03-2022" sheetId="56" r:id="rId35"/>
    <sheet name="14-04-2022" sheetId="57" r:id="rId36"/>
    <sheet name="17-05-2022" sheetId="58" r:id="rId37"/>
    <sheet name="10-06-2022" sheetId="59" r:id="rId38"/>
    <sheet name="19-07-2022" sheetId="60" r:id="rId39"/>
    <sheet name="05-08-2022" sheetId="61" r:id="rId40"/>
    <sheet name="13-09-2022" sheetId="62" r:id="rId41"/>
    <sheet name="24-10-2022" sheetId="63" r:id="rId42"/>
    <sheet name="16-11-2022" sheetId="64" r:id="rId43"/>
    <sheet name="14-12-2022" sheetId="65" r:id="rId44"/>
    <sheet name="04-01-2023" sheetId="66" r:id="rId45"/>
    <sheet name="10-02-2023" sheetId="67" r:id="rId46"/>
    <sheet name="14-03-2023" sheetId="68" r:id="rId47"/>
    <sheet name="14-04-2023" sheetId="69" r:id="rId48"/>
    <sheet name="12-05-2023" sheetId="70" r:id="rId49"/>
    <sheet name="09-06-2023" sheetId="71" r:id="rId50"/>
    <sheet name="10-07-2023" sheetId="72" r:id="rId51"/>
    <sheet name="17-08-2023" sheetId="73" r:id="rId52"/>
    <sheet name="12-09-2023" sheetId="74" r:id="rId53"/>
    <sheet name="10-10-2023" sheetId="75" r:id="rId54"/>
    <sheet name="23-10-2023" sheetId="76" r:id="rId55"/>
    <sheet name="02-11-2023" sheetId="77" r:id="rId56"/>
    <sheet name="15-12-2023" sheetId="78" r:id="rId57"/>
    <sheet name="17-01-2024" sheetId="79" r:id="rId58"/>
    <sheet name="20-02-2024" sheetId="80" r:id="rId59"/>
    <sheet name="13-03-2024" sheetId="81" r:id="rId60"/>
    <sheet name="18-04-2024" sheetId="82" r:id="rId61"/>
    <sheet name="26-04-2024" sheetId="83" r:id="rId62"/>
    <sheet name="13-05-2024" sheetId="84" r:id="rId63"/>
    <sheet name="11-06-2024" sheetId="85" r:id="rId64"/>
    <sheet name="18-07-2024" sheetId="86" r:id="rId65"/>
    <sheet name="19-08-2024" sheetId="87" r:id="rId66"/>
    <sheet name="13-09-2024" sheetId="88" r:id="rId67"/>
    <sheet name="10-10-2024" sheetId="89" r:id="rId68"/>
    <sheet name="11-11-2024" sheetId="90" r:id="rId69"/>
    <sheet name="22-11-2024" sheetId="91" r:id="rId70"/>
    <sheet name="10-12-2024" sheetId="92" r:id="rId71"/>
    <sheet name="10-01-2025" sheetId="93" r:id="rId72"/>
    <sheet name="24-02-2025" sheetId="94" r:id="rId73"/>
    <sheet name="10-03-2025" sheetId="95" r:id="rId74"/>
    <sheet name="24-04-2025" sheetId="96" r:id="rId75"/>
    <sheet name="13-05-2025" sheetId="97" r:id="rId76"/>
    <sheet name="09-06-2025" sheetId="98" r:id="rId77"/>
    <sheet name="15-07-2025" sheetId="99" r:id="rId78"/>
    <sheet name="13-08-2025" sheetId="100" r:id="rId79"/>
  </sheets>
  <definedNames>
    <definedName name="_xlnm.Print_Area" localSheetId="39">'05-08-2022'!$B$1:$I$64</definedName>
    <definedName name="_xlnm.Print_Area" localSheetId="37">'10-06-2022'!$B$1:$I$64</definedName>
    <definedName name="_xlnm.Print_Area" localSheetId="59">'13-03-2024'!$B$1:$I$66</definedName>
    <definedName name="_xlnm.Print_Area" localSheetId="40">'13-09-2022'!$B$1:$I$64</definedName>
    <definedName name="_xlnm.Print_Area" localSheetId="35">'14-04-2022'!$B$1:$I$64</definedName>
    <definedName name="_xlnm.Print_Area" localSheetId="33">'15-02-2022'!$B$1:$I$64</definedName>
    <definedName name="_xlnm.Print_Area" localSheetId="34">'15-03-2022'!$B$1:$I$64</definedName>
    <definedName name="_xlnm.Print_Area" localSheetId="36">'17-05-2022'!$B$1:$I$64</definedName>
    <definedName name="_xlnm.Print_Area" localSheetId="38">'19-07-2022'!$B$1:$I$64</definedName>
    <definedName name="_xlnm.Print_Area" localSheetId="58">'20-02-2024'!$A$1:$I$65</definedName>
  </definedNames>
  <calcPr calcId="191029" iterateDelta="1E-4"/>
</workbook>
</file>

<file path=xl/calcChain.xml><?xml version="1.0" encoding="utf-8"?>
<calcChain xmlns="http://schemas.openxmlformats.org/spreadsheetml/2006/main">
  <c r="F64" i="100" l="1"/>
  <c r="F63" i="100"/>
  <c r="F62" i="100"/>
  <c r="F61" i="100"/>
  <c r="F60" i="100"/>
  <c r="F59" i="100"/>
  <c r="F58" i="100"/>
  <c r="F57" i="100"/>
  <c r="F56" i="100"/>
  <c r="F55" i="100"/>
  <c r="F54" i="100"/>
  <c r="F53" i="100"/>
  <c r="F52" i="100"/>
  <c r="F44" i="100" l="1"/>
  <c r="F43" i="100"/>
  <c r="F37" i="100"/>
  <c r="F36" i="100"/>
  <c r="F35" i="100"/>
  <c r="H26" i="100"/>
  <c r="F31" i="100" s="1"/>
  <c r="H31" i="100" s="1"/>
  <c r="H25" i="100"/>
  <c r="F30" i="100" s="1"/>
  <c r="H30" i="100" s="1"/>
  <c r="F64" i="99"/>
  <c r="F63" i="99"/>
  <c r="F62" i="99"/>
  <c r="F61" i="99"/>
  <c r="F60" i="99"/>
  <c r="F59" i="99"/>
  <c r="F58" i="99"/>
  <c r="F57" i="99"/>
  <c r="F56" i="99"/>
  <c r="F55" i="99"/>
  <c r="F54" i="99"/>
  <c r="F53" i="99"/>
  <c r="F52" i="99"/>
  <c r="F44" i="99"/>
  <c r="F43" i="99"/>
  <c r="F37" i="99"/>
  <c r="F36" i="99"/>
  <c r="F35" i="99"/>
  <c r="H26" i="99"/>
  <c r="F31" i="99" s="1"/>
  <c r="H31" i="99" s="1"/>
  <c r="H25" i="99"/>
  <c r="F30" i="99" s="1"/>
  <c r="H30" i="99" s="1"/>
  <c r="F64" i="98"/>
  <c r="F63" i="98"/>
  <c r="F62" i="98"/>
  <c r="F61" i="98"/>
  <c r="F60" i="98"/>
  <c r="F59" i="98"/>
  <c r="F58" i="98"/>
  <c r="F57" i="98"/>
  <c r="F56" i="98"/>
  <c r="F55" i="98"/>
  <c r="F54" i="98"/>
  <c r="F53" i="98"/>
  <c r="F52" i="98"/>
  <c r="F44" i="98"/>
  <c r="F43" i="98"/>
  <c r="F37" i="98"/>
  <c r="F36" i="98"/>
  <c r="F35" i="98"/>
  <c r="H26" i="98"/>
  <c r="F31" i="98" s="1"/>
  <c r="H31" i="98" s="1"/>
  <c r="H25" i="98"/>
  <c r="F29" i="98"/>
  <c r="H29" i="98" s="1"/>
  <c r="F64" i="97"/>
  <c r="F63" i="97"/>
  <c r="F62" i="97"/>
  <c r="F61" i="97"/>
  <c r="F60" i="97"/>
  <c r="F59" i="97"/>
  <c r="F58" i="97"/>
  <c r="F57" i="97"/>
  <c r="F56" i="97"/>
  <c r="F55" i="97"/>
  <c r="F54" i="97"/>
  <c r="F53" i="97"/>
  <c r="F52" i="97"/>
  <c r="F44" i="97"/>
  <c r="F43" i="97"/>
  <c r="F37" i="97"/>
  <c r="F36" i="97"/>
  <c r="F35" i="97"/>
  <c r="H26" i="97"/>
  <c r="H25" i="97"/>
  <c r="F29" i="97" s="1"/>
  <c r="H29" i="97" s="1"/>
  <c r="F31" i="97"/>
  <c r="H31" i="97" s="1"/>
  <c r="F64" i="96"/>
  <c r="F63" i="96"/>
  <c r="F62" i="96"/>
  <c r="F61" i="96"/>
  <c r="F60" i="96"/>
  <c r="F59" i="96"/>
  <c r="F58" i="96"/>
  <c r="F57" i="96"/>
  <c r="F56" i="96"/>
  <c r="F55" i="96"/>
  <c r="F54" i="96"/>
  <c r="F53" i="96"/>
  <c r="F52" i="96"/>
  <c r="F44" i="96"/>
  <c r="F43" i="96"/>
  <c r="F37" i="96"/>
  <c r="F36" i="96"/>
  <c r="F35" i="96"/>
  <c r="H26" i="96"/>
  <c r="H25" i="96"/>
  <c r="F29" i="96" s="1"/>
  <c r="H29" i="96" s="1"/>
  <c r="F31" i="96"/>
  <c r="H31" i="96" s="1"/>
  <c r="F64" i="95"/>
  <c r="F63" i="95"/>
  <c r="F62" i="95"/>
  <c r="F61" i="95"/>
  <c r="F60" i="95"/>
  <c r="F59" i="95"/>
  <c r="F58" i="95"/>
  <c r="F57" i="95"/>
  <c r="F56" i="95"/>
  <c r="F55" i="95"/>
  <c r="F54" i="95"/>
  <c r="F53" i="95"/>
  <c r="F52" i="95"/>
  <c r="F44" i="95"/>
  <c r="F43" i="95"/>
  <c r="F37" i="95"/>
  <c r="F36" i="95"/>
  <c r="F35" i="95"/>
  <c r="H26" i="95"/>
  <c r="F31" i="95"/>
  <c r="H31" i="95"/>
  <c r="H25" i="95"/>
  <c r="F29" i="95"/>
  <c r="H29" i="95"/>
  <c r="F64" i="94"/>
  <c r="F63" i="94"/>
  <c r="F62" i="94"/>
  <c r="F61" i="94"/>
  <c r="F60" i="94"/>
  <c r="F59" i="94"/>
  <c r="F58" i="94"/>
  <c r="F57" i="94"/>
  <c r="F56" i="94"/>
  <c r="F55" i="94"/>
  <c r="F54" i="94"/>
  <c r="F53" i="94"/>
  <c r="F52" i="94"/>
  <c r="F44" i="94"/>
  <c r="F43" i="94"/>
  <c r="F46" i="94"/>
  <c r="F37" i="94"/>
  <c r="F36" i="94"/>
  <c r="F35" i="94"/>
  <c r="H26" i="94"/>
  <c r="F31" i="94"/>
  <c r="H31" i="94"/>
  <c r="H25" i="94"/>
  <c r="F30" i="94"/>
  <c r="H30" i="94"/>
  <c r="F64" i="93"/>
  <c r="F63" i="93"/>
  <c r="F62" i="93"/>
  <c r="F61" i="93"/>
  <c r="F60" i="93"/>
  <c r="F59" i="93"/>
  <c r="F58" i="93"/>
  <c r="F57" i="93"/>
  <c r="F56" i="93"/>
  <c r="F55" i="93"/>
  <c r="F54" i="93"/>
  <c r="F53" i="93"/>
  <c r="F52" i="93"/>
  <c r="F44" i="93"/>
  <c r="F43" i="93"/>
  <c r="F37" i="93"/>
  <c r="F36" i="93"/>
  <c r="F35" i="93"/>
  <c r="H26" i="93"/>
  <c r="H25" i="93"/>
  <c r="F30" i="93"/>
  <c r="H30" i="93"/>
  <c r="F31" i="93"/>
  <c r="H31" i="93"/>
  <c r="F64" i="92"/>
  <c r="F63" i="92"/>
  <c r="F62" i="92"/>
  <c r="F61" i="92"/>
  <c r="F60" i="92"/>
  <c r="F59" i="92"/>
  <c r="F58" i="92"/>
  <c r="F57" i="92"/>
  <c r="F56" i="92"/>
  <c r="F55" i="92"/>
  <c r="F54" i="92"/>
  <c r="F53" i="92"/>
  <c r="F52" i="92"/>
  <c r="F44" i="92"/>
  <c r="F43" i="92"/>
  <c r="F37" i="92"/>
  <c r="F36" i="92"/>
  <c r="F35" i="92"/>
  <c r="H26" i="92"/>
  <c r="F31" i="92"/>
  <c r="H31" i="92"/>
  <c r="H25" i="92"/>
  <c r="F29" i="92"/>
  <c r="H29" i="92"/>
  <c r="F64" i="91"/>
  <c r="F63" i="91"/>
  <c r="F62" i="91"/>
  <c r="F61" i="91"/>
  <c r="F60" i="91"/>
  <c r="F59" i="91"/>
  <c r="F58" i="91"/>
  <c r="F57" i="91"/>
  <c r="F56" i="91"/>
  <c r="F55" i="91"/>
  <c r="F54" i="91"/>
  <c r="F53" i="91"/>
  <c r="F52" i="91"/>
  <c r="F44" i="91"/>
  <c r="F43" i="91"/>
  <c r="F37" i="91"/>
  <c r="F36" i="91"/>
  <c r="F35" i="91"/>
  <c r="H26" i="91"/>
  <c r="F31" i="91"/>
  <c r="H31" i="91"/>
  <c r="H25" i="91"/>
  <c r="F29" i="91"/>
  <c r="H29" i="91"/>
  <c r="F64" i="90"/>
  <c r="F63" i="90"/>
  <c r="F62" i="90"/>
  <c r="F61" i="90"/>
  <c r="F60" i="90"/>
  <c r="F59" i="90"/>
  <c r="F58" i="90"/>
  <c r="F57" i="90"/>
  <c r="F56" i="90"/>
  <c r="F55" i="90"/>
  <c r="F54" i="90"/>
  <c r="F53" i="90"/>
  <c r="F52" i="90"/>
  <c r="F44" i="90"/>
  <c r="F43" i="90"/>
  <c r="F37" i="90"/>
  <c r="F36" i="90"/>
  <c r="F35" i="90"/>
  <c r="H26" i="90"/>
  <c r="H25" i="90"/>
  <c r="F29" i="90"/>
  <c r="H29" i="90"/>
  <c r="F31" i="90"/>
  <c r="H31" i="90"/>
  <c r="F64" i="89"/>
  <c r="F63" i="89"/>
  <c r="F62" i="89"/>
  <c r="F61" i="89"/>
  <c r="F60" i="89"/>
  <c r="F59" i="89"/>
  <c r="F58" i="89"/>
  <c r="F57" i="89"/>
  <c r="F56" i="89"/>
  <c r="F55" i="89"/>
  <c r="F54" i="89"/>
  <c r="F53" i="89"/>
  <c r="F52" i="89"/>
  <c r="F44" i="89"/>
  <c r="F43" i="89"/>
  <c r="F37" i="89"/>
  <c r="F36" i="89"/>
  <c r="F35" i="89"/>
  <c r="H26" i="89"/>
  <c r="F31" i="89"/>
  <c r="H31" i="89"/>
  <c r="H25" i="89"/>
  <c r="F29" i="89"/>
  <c r="H29" i="89"/>
  <c r="F64" i="88"/>
  <c r="F63" i="88"/>
  <c r="F62" i="88"/>
  <c r="F61" i="88"/>
  <c r="F60" i="88"/>
  <c r="F59" i="88"/>
  <c r="F58" i="88"/>
  <c r="F57" i="88"/>
  <c r="F56" i="88"/>
  <c r="F55" i="88"/>
  <c r="F54" i="88"/>
  <c r="F53" i="88"/>
  <c r="F52" i="88"/>
  <c r="F44" i="88"/>
  <c r="F43" i="88"/>
  <c r="F37" i="88"/>
  <c r="F36" i="88"/>
  <c r="F35" i="88"/>
  <c r="H26" i="88"/>
  <c r="H25" i="88"/>
  <c r="F30" i="88"/>
  <c r="H30" i="88"/>
  <c r="F29" i="88"/>
  <c r="H29" i="88"/>
  <c r="F31" i="88"/>
  <c r="H31" i="88"/>
  <c r="F64" i="87"/>
  <c r="F63" i="87"/>
  <c r="F62" i="87"/>
  <c r="F61" i="87"/>
  <c r="F60" i="87"/>
  <c r="F59" i="87"/>
  <c r="F58" i="87"/>
  <c r="F57" i="87"/>
  <c r="F56" i="87"/>
  <c r="F55" i="87"/>
  <c r="F54" i="87"/>
  <c r="F53" i="87"/>
  <c r="F52" i="87"/>
  <c r="F44" i="87"/>
  <c r="F43" i="87"/>
  <c r="F37" i="87"/>
  <c r="F36" i="87"/>
  <c r="F35" i="87"/>
  <c r="H26" i="87"/>
  <c r="F31" i="87"/>
  <c r="H31" i="87"/>
  <c r="H25" i="87"/>
  <c r="F29" i="87"/>
  <c r="H29" i="87"/>
  <c r="F64" i="86"/>
  <c r="F63" i="86"/>
  <c r="F62" i="86"/>
  <c r="F61" i="86"/>
  <c r="F60" i="86"/>
  <c r="F59" i="86"/>
  <c r="F58" i="86"/>
  <c r="F57" i="86"/>
  <c r="F56" i="86"/>
  <c r="F55" i="86"/>
  <c r="F54" i="86"/>
  <c r="F53" i="86"/>
  <c r="F52" i="86"/>
  <c r="F44" i="86"/>
  <c r="F43" i="86"/>
  <c r="F37" i="86"/>
  <c r="F36" i="86"/>
  <c r="F35" i="86"/>
  <c r="H26" i="86"/>
  <c r="H25" i="86"/>
  <c r="F30" i="86"/>
  <c r="H30" i="86"/>
  <c r="F31" i="86"/>
  <c r="H31" i="86"/>
  <c r="F44" i="60"/>
  <c r="F44" i="61"/>
  <c r="F44" i="62"/>
  <c r="F44" i="63"/>
  <c r="F44" i="64"/>
  <c r="F44" i="65"/>
  <c r="F44" i="66"/>
  <c r="F44" i="67"/>
  <c r="F44" i="68"/>
  <c r="F44" i="69"/>
  <c r="F44" i="70"/>
  <c r="F44" i="71"/>
  <c r="F44" i="72"/>
  <c r="F44" i="73"/>
  <c r="F44" i="74"/>
  <c r="F44" i="75"/>
  <c r="F44" i="76"/>
  <c r="F44" i="77"/>
  <c r="F44" i="78"/>
  <c r="F44" i="79"/>
  <c r="F44" i="80"/>
  <c r="F44" i="81"/>
  <c r="F43" i="59"/>
  <c r="F43" i="60"/>
  <c r="F52" i="58"/>
  <c r="F52" i="59"/>
  <c r="F52" i="60"/>
  <c r="F52" i="61"/>
  <c r="F52" i="62"/>
  <c r="F52" i="63"/>
  <c r="F52" i="64"/>
  <c r="F52" i="65"/>
  <c r="F52" i="66"/>
  <c r="F52" i="67"/>
  <c r="F52" i="68"/>
  <c r="F52" i="69"/>
  <c r="F52" i="70"/>
  <c r="F52" i="71"/>
  <c r="F52" i="72"/>
  <c r="F52" i="73"/>
  <c r="F52" i="74"/>
  <c r="F52" i="75"/>
  <c r="F52" i="76"/>
  <c r="F52" i="77"/>
  <c r="F52" i="78"/>
  <c r="F52" i="79"/>
  <c r="F52" i="80"/>
  <c r="F52" i="81"/>
  <c r="F46" i="59"/>
  <c r="F58" i="58"/>
  <c r="F58" i="59"/>
  <c r="F58" i="60"/>
  <c r="F58" i="61"/>
  <c r="F58" i="62"/>
  <c r="F58" i="63"/>
  <c r="F58" i="64"/>
  <c r="F58" i="65"/>
  <c r="F58" i="66"/>
  <c r="F58" i="67"/>
  <c r="F58" i="68"/>
  <c r="F58" i="69"/>
  <c r="F58" i="70"/>
  <c r="F58" i="71"/>
  <c r="F58" i="72"/>
  <c r="F58" i="73"/>
  <c r="F58" i="74"/>
  <c r="F58" i="75"/>
  <c r="F58" i="76"/>
  <c r="F58" i="77"/>
  <c r="F58" i="78"/>
  <c r="F58" i="79"/>
  <c r="F58" i="80"/>
  <c r="F58" i="81"/>
  <c r="F60" i="58"/>
  <c r="F60" i="59"/>
  <c r="F60" i="60"/>
  <c r="F60" i="61"/>
  <c r="F60" i="62"/>
  <c r="F60" i="63"/>
  <c r="F60" i="64"/>
  <c r="F60" i="65"/>
  <c r="F60" i="66"/>
  <c r="F60" i="67"/>
  <c r="F60" i="68"/>
  <c r="F60" i="69"/>
  <c r="F60" i="70"/>
  <c r="F60" i="71"/>
  <c r="F60" i="72"/>
  <c r="F60" i="73"/>
  <c r="F60" i="74"/>
  <c r="F60" i="75"/>
  <c r="F60" i="76"/>
  <c r="F60" i="77"/>
  <c r="F60" i="78"/>
  <c r="F60" i="79"/>
  <c r="F60" i="80"/>
  <c r="F60" i="81"/>
  <c r="F47" i="58"/>
  <c r="F46" i="58"/>
  <c r="F54" i="57"/>
  <c r="F54" i="58"/>
  <c r="F54" i="59"/>
  <c r="F54" i="60"/>
  <c r="F54" i="61"/>
  <c r="F54" i="62"/>
  <c r="F54" i="63"/>
  <c r="F54" i="64"/>
  <c r="F54" i="65"/>
  <c r="F54" i="66"/>
  <c r="F54" i="67"/>
  <c r="F54" i="68"/>
  <c r="F54" i="69"/>
  <c r="F54" i="70"/>
  <c r="F54" i="71"/>
  <c r="F54" i="72"/>
  <c r="F54" i="73"/>
  <c r="F54" i="74"/>
  <c r="F54" i="75"/>
  <c r="F54" i="76"/>
  <c r="F54" i="77"/>
  <c r="F54" i="78"/>
  <c r="F54" i="79"/>
  <c r="F54" i="80"/>
  <c r="F54" i="81"/>
  <c r="F55" i="57"/>
  <c r="F55" i="58"/>
  <c r="F55" i="59"/>
  <c r="F55" i="60"/>
  <c r="F55" i="61"/>
  <c r="F55" i="62"/>
  <c r="F55" i="63"/>
  <c r="F55" i="64"/>
  <c r="F55" i="65"/>
  <c r="F55" i="66"/>
  <c r="F55" i="67"/>
  <c r="F55" i="68"/>
  <c r="F55" i="69"/>
  <c r="F55" i="70"/>
  <c r="F55" i="71"/>
  <c r="F55" i="72"/>
  <c r="F55" i="73"/>
  <c r="F55" i="74"/>
  <c r="F55" i="75"/>
  <c r="F55" i="76"/>
  <c r="F55" i="77"/>
  <c r="F55" i="78"/>
  <c r="F55" i="79"/>
  <c r="F55" i="80"/>
  <c r="F55" i="81"/>
  <c r="F56" i="57"/>
  <c r="F56" i="58"/>
  <c r="F56" i="59"/>
  <c r="F56" i="60"/>
  <c r="F56" i="61"/>
  <c r="F56" i="62"/>
  <c r="F56" i="63"/>
  <c r="F56" i="64"/>
  <c r="F56" i="65"/>
  <c r="F56" i="66"/>
  <c r="F56" i="67"/>
  <c r="F56" i="68"/>
  <c r="F56" i="69"/>
  <c r="F56" i="70"/>
  <c r="F56" i="71"/>
  <c r="F56" i="72"/>
  <c r="F56" i="73"/>
  <c r="F56" i="74"/>
  <c r="F56" i="75"/>
  <c r="F56" i="76"/>
  <c r="F56" i="77"/>
  <c r="F56" i="78"/>
  <c r="F56" i="79"/>
  <c r="F56" i="80"/>
  <c r="F56" i="81"/>
  <c r="F57" i="57"/>
  <c r="F57" i="58"/>
  <c r="F57" i="59"/>
  <c r="F57" i="60"/>
  <c r="F57" i="61"/>
  <c r="F57" i="62"/>
  <c r="F57" i="63"/>
  <c r="F57" i="64"/>
  <c r="F57" i="65"/>
  <c r="F57" i="66"/>
  <c r="F57" i="67"/>
  <c r="F57" i="68"/>
  <c r="F57" i="69"/>
  <c r="F57" i="70"/>
  <c r="F57" i="71"/>
  <c r="F57" i="72"/>
  <c r="F57" i="73"/>
  <c r="F57" i="74"/>
  <c r="F57" i="75"/>
  <c r="F57" i="76"/>
  <c r="F57" i="77"/>
  <c r="F57" i="78"/>
  <c r="F57" i="79"/>
  <c r="F57" i="80"/>
  <c r="F57" i="81"/>
  <c r="F58" i="57"/>
  <c r="F59" i="57"/>
  <c r="F59" i="58"/>
  <c r="F59" i="59"/>
  <c r="F59" i="60"/>
  <c r="F59" i="61"/>
  <c r="F59" i="62"/>
  <c r="F59" i="63"/>
  <c r="F59" i="64"/>
  <c r="F59" i="65"/>
  <c r="F59" i="66"/>
  <c r="F59" i="67"/>
  <c r="F59" i="68"/>
  <c r="F59" i="69"/>
  <c r="F59" i="70"/>
  <c r="F59" i="71"/>
  <c r="F59" i="72"/>
  <c r="F59" i="73"/>
  <c r="F59" i="74"/>
  <c r="F59" i="75"/>
  <c r="F59" i="76"/>
  <c r="F59" i="77"/>
  <c r="F59" i="78"/>
  <c r="F59" i="79"/>
  <c r="F59" i="80"/>
  <c r="F59" i="81"/>
  <c r="F60" i="57"/>
  <c r="F61" i="57"/>
  <c r="F61" i="58"/>
  <c r="F61" i="59"/>
  <c r="F61" i="60"/>
  <c r="F61" i="61"/>
  <c r="F61" i="62"/>
  <c r="F61" i="63"/>
  <c r="F61" i="64"/>
  <c r="F61" i="65"/>
  <c r="F61" i="66"/>
  <c r="F61" i="67"/>
  <c r="F61" i="68"/>
  <c r="F61" i="69"/>
  <c r="F61" i="70"/>
  <c r="F61" i="71"/>
  <c r="F61" i="72"/>
  <c r="F61" i="73"/>
  <c r="F61" i="74"/>
  <c r="F61" i="75"/>
  <c r="F61" i="76"/>
  <c r="F61" i="77"/>
  <c r="F61" i="78"/>
  <c r="F61" i="79"/>
  <c r="F61" i="80"/>
  <c r="F61" i="81"/>
  <c r="F62" i="57"/>
  <c r="F62" i="58"/>
  <c r="F62" i="59"/>
  <c r="F62" i="60"/>
  <c r="F62" i="61"/>
  <c r="F62" i="62"/>
  <c r="F62" i="63"/>
  <c r="F62" i="64"/>
  <c r="F62" i="65"/>
  <c r="F62" i="66"/>
  <c r="F62" i="67"/>
  <c r="F62" i="68"/>
  <c r="F62" i="69"/>
  <c r="F62" i="70"/>
  <c r="F62" i="71"/>
  <c r="F62" i="72"/>
  <c r="F62" i="73"/>
  <c r="F62" i="74"/>
  <c r="F62" i="75"/>
  <c r="F62" i="76"/>
  <c r="F62" i="77"/>
  <c r="F62" i="78"/>
  <c r="F62" i="79"/>
  <c r="F62" i="80"/>
  <c r="F62" i="81"/>
  <c r="F63" i="57"/>
  <c r="F63" i="58"/>
  <c r="F63" i="59"/>
  <c r="F63" i="60"/>
  <c r="F63" i="61"/>
  <c r="F63" i="62"/>
  <c r="F63" i="63"/>
  <c r="F63" i="64"/>
  <c r="F63" i="65"/>
  <c r="F63" i="66"/>
  <c r="F63" i="67"/>
  <c r="F63" i="68"/>
  <c r="F63" i="69"/>
  <c r="F63" i="70"/>
  <c r="F63" i="71"/>
  <c r="F63" i="72"/>
  <c r="F63" i="73"/>
  <c r="F63" i="74"/>
  <c r="F63" i="75"/>
  <c r="F63" i="76"/>
  <c r="F63" i="77"/>
  <c r="F63" i="78"/>
  <c r="F63" i="79"/>
  <c r="F63" i="80"/>
  <c r="F63" i="81"/>
  <c r="F64" i="57"/>
  <c r="F64" i="58"/>
  <c r="F64" i="59"/>
  <c r="F64" i="60"/>
  <c r="F64" i="61"/>
  <c r="F64" i="62"/>
  <c r="F64" i="63"/>
  <c r="F64" i="64"/>
  <c r="F64" i="65"/>
  <c r="F64" i="66"/>
  <c r="F64" i="67"/>
  <c r="F64" i="68"/>
  <c r="F64" i="69"/>
  <c r="F64" i="70"/>
  <c r="F64" i="71"/>
  <c r="F64" i="72"/>
  <c r="F64" i="73"/>
  <c r="F64" i="74"/>
  <c r="F64" i="75"/>
  <c r="F64" i="76"/>
  <c r="F64" i="77"/>
  <c r="F64" i="78"/>
  <c r="F64" i="79"/>
  <c r="F64" i="80"/>
  <c r="F64" i="81"/>
  <c r="F53" i="57"/>
  <c r="F53" i="58"/>
  <c r="F53" i="59"/>
  <c r="F53" i="60"/>
  <c r="F53" i="61"/>
  <c r="F53" i="62"/>
  <c r="F53" i="63"/>
  <c r="F53" i="64"/>
  <c r="F53" i="65"/>
  <c r="F53" i="66"/>
  <c r="F53" i="67"/>
  <c r="F53" i="68"/>
  <c r="F53" i="69"/>
  <c r="F53" i="70"/>
  <c r="F53" i="71"/>
  <c r="F53" i="72"/>
  <c r="F53" i="73"/>
  <c r="F53" i="74"/>
  <c r="F53" i="75"/>
  <c r="F53" i="76"/>
  <c r="F53" i="77"/>
  <c r="F53" i="78"/>
  <c r="F53" i="79"/>
  <c r="F53" i="80"/>
  <c r="F53" i="81"/>
  <c r="F46" i="57"/>
  <c r="F36" i="57"/>
  <c r="F36" i="58"/>
  <c r="F36" i="59"/>
  <c r="F36" i="60"/>
  <c r="F36" i="61"/>
  <c r="F36" i="62"/>
  <c r="F36" i="63"/>
  <c r="F36" i="64"/>
  <c r="F36" i="65"/>
  <c r="F36" i="66"/>
  <c r="F36" i="67"/>
  <c r="F36" i="68"/>
  <c r="F36" i="69"/>
  <c r="F36" i="70"/>
  <c r="F36" i="71"/>
  <c r="F36" i="72"/>
  <c r="F36" i="73"/>
  <c r="F36" i="74"/>
  <c r="F36" i="75"/>
  <c r="F36" i="76"/>
  <c r="F36" i="77"/>
  <c r="F36" i="78"/>
  <c r="F36" i="79"/>
  <c r="F36" i="80"/>
  <c r="F36" i="81"/>
  <c r="F37" i="57"/>
  <c r="F37" i="58"/>
  <c r="F37" i="59"/>
  <c r="F37" i="60"/>
  <c r="F37" i="61"/>
  <c r="F37" i="62"/>
  <c r="F37" i="63"/>
  <c r="F37" i="64"/>
  <c r="F37" i="65"/>
  <c r="F37" i="66"/>
  <c r="F37" i="67"/>
  <c r="F37" i="68"/>
  <c r="F37" i="69"/>
  <c r="F37" i="70"/>
  <c r="F37" i="71"/>
  <c r="F37" i="72"/>
  <c r="F37" i="73"/>
  <c r="F37" i="74"/>
  <c r="F37" i="75"/>
  <c r="F37" i="76"/>
  <c r="F37" i="77"/>
  <c r="F37" i="78"/>
  <c r="F37" i="79"/>
  <c r="F37" i="80"/>
  <c r="F37" i="81"/>
  <c r="F35" i="57"/>
  <c r="F35" i="58"/>
  <c r="F35" i="59"/>
  <c r="F35" i="60"/>
  <c r="F35" i="61"/>
  <c r="F35" i="62"/>
  <c r="F35" i="63"/>
  <c r="F35" i="64"/>
  <c r="F35" i="65"/>
  <c r="F35" i="66"/>
  <c r="F35" i="67"/>
  <c r="F35" i="68"/>
  <c r="F35" i="69"/>
  <c r="F35" i="70"/>
  <c r="F35" i="71"/>
  <c r="F35" i="72"/>
  <c r="F35" i="73"/>
  <c r="F35" i="74"/>
  <c r="F35" i="75"/>
  <c r="F35" i="76"/>
  <c r="F35" i="77"/>
  <c r="F35" i="78"/>
  <c r="F35" i="79"/>
  <c r="F35" i="80"/>
  <c r="F35" i="81"/>
  <c r="H26" i="57"/>
  <c r="H26" i="58"/>
  <c r="H25" i="57"/>
  <c r="F29" i="57"/>
  <c r="H29" i="57"/>
  <c r="F31" i="56"/>
  <c r="H31" i="56"/>
  <c r="F30" i="56"/>
  <c r="H30" i="56"/>
  <c r="F29" i="56"/>
  <c r="H29" i="56"/>
  <c r="F31" i="55"/>
  <c r="H31" i="55"/>
  <c r="F30" i="55"/>
  <c r="H30" i="55"/>
  <c r="F29" i="55"/>
  <c r="H29" i="55"/>
  <c r="F31" i="54"/>
  <c r="H31" i="54"/>
  <c r="F30" i="54"/>
  <c r="H30" i="54"/>
  <c r="H29" i="54"/>
  <c r="F29" i="54"/>
  <c r="F31" i="53"/>
  <c r="H31" i="53"/>
  <c r="F30" i="53"/>
  <c r="H30" i="53"/>
  <c r="F29" i="53"/>
  <c r="H29" i="53"/>
  <c r="F31" i="52"/>
  <c r="H31" i="52"/>
  <c r="F30" i="52"/>
  <c r="H30" i="52"/>
  <c r="F29" i="52"/>
  <c r="H29" i="52"/>
  <c r="F31" i="51"/>
  <c r="H31" i="51"/>
  <c r="F30" i="51"/>
  <c r="H30" i="51"/>
  <c r="F29" i="51"/>
  <c r="H29" i="51"/>
  <c r="F31" i="50"/>
  <c r="H31" i="50"/>
  <c r="F30" i="50"/>
  <c r="H30" i="50"/>
  <c r="F29" i="50"/>
  <c r="H29" i="50"/>
  <c r="F31" i="49"/>
  <c r="H31" i="49"/>
  <c r="F30" i="49"/>
  <c r="H30" i="49"/>
  <c r="F29" i="49"/>
  <c r="H29" i="49"/>
  <c r="F31" i="48"/>
  <c r="H31" i="48"/>
  <c r="F30" i="48"/>
  <c r="H30" i="48"/>
  <c r="F29" i="48"/>
  <c r="H29" i="48"/>
  <c r="F31" i="47"/>
  <c r="H31" i="47"/>
  <c r="F30" i="47"/>
  <c r="H30" i="47"/>
  <c r="F29" i="47"/>
  <c r="H29" i="47"/>
  <c r="F31" i="46"/>
  <c r="H31" i="46"/>
  <c r="F30" i="46"/>
  <c r="H30" i="46"/>
  <c r="F29" i="46"/>
  <c r="H29" i="46"/>
  <c r="F31" i="45"/>
  <c r="H31" i="45"/>
  <c r="F30" i="45"/>
  <c r="H30" i="45"/>
  <c r="F29" i="45"/>
  <c r="H29" i="45"/>
  <c r="F31" i="44"/>
  <c r="H31" i="44"/>
  <c r="F30" i="44"/>
  <c r="H30" i="44"/>
  <c r="F29" i="44"/>
  <c r="H29" i="44"/>
  <c r="F31" i="43"/>
  <c r="H31" i="43"/>
  <c r="F30" i="43"/>
  <c r="H30" i="43"/>
  <c r="F29" i="43"/>
  <c r="H29" i="43"/>
  <c r="F31" i="42"/>
  <c r="H31" i="42"/>
  <c r="F30" i="42"/>
  <c r="H30" i="42"/>
  <c r="F29" i="42"/>
  <c r="H29" i="42"/>
  <c r="F31" i="41"/>
  <c r="H31" i="41"/>
  <c r="F30" i="41"/>
  <c r="H30" i="41"/>
  <c r="F29" i="41"/>
  <c r="H29" i="41"/>
  <c r="F31" i="40"/>
  <c r="H31" i="40"/>
  <c r="F30" i="40"/>
  <c r="H30" i="40"/>
  <c r="F29" i="40"/>
  <c r="H29" i="40"/>
  <c r="F31" i="39"/>
  <c r="H31" i="39"/>
  <c r="F30" i="39"/>
  <c r="H30" i="39"/>
  <c r="F29" i="39"/>
  <c r="H29" i="39"/>
  <c r="F31" i="38"/>
  <c r="H31" i="38"/>
  <c r="F30" i="38"/>
  <c r="H30" i="38"/>
  <c r="F29" i="38"/>
  <c r="H29" i="38"/>
  <c r="F31" i="37"/>
  <c r="H31" i="37"/>
  <c r="F30" i="37"/>
  <c r="H30" i="37"/>
  <c r="F29" i="37"/>
  <c r="H29" i="37"/>
  <c r="F31" i="36"/>
  <c r="H31" i="36"/>
  <c r="F30" i="36"/>
  <c r="H30" i="36"/>
  <c r="F29" i="36"/>
  <c r="H29" i="36"/>
  <c r="F31" i="35"/>
  <c r="H31" i="35"/>
  <c r="F30" i="35"/>
  <c r="H30" i="35"/>
  <c r="F29" i="35"/>
  <c r="H29" i="35"/>
  <c r="F31" i="34"/>
  <c r="H31" i="34"/>
  <c r="F30" i="34"/>
  <c r="H30" i="34"/>
  <c r="F29" i="34"/>
  <c r="H29" i="34"/>
  <c r="F31" i="33"/>
  <c r="H31" i="33"/>
  <c r="F30" i="33"/>
  <c r="H30" i="33"/>
  <c r="F29" i="33"/>
  <c r="H29" i="33"/>
  <c r="F29" i="32"/>
  <c r="H29" i="32"/>
  <c r="F30" i="32"/>
  <c r="H30" i="32"/>
  <c r="F31" i="32"/>
  <c r="H31" i="32"/>
  <c r="F29" i="31"/>
  <c r="H29" i="31"/>
  <c r="F30" i="31"/>
  <c r="H30" i="31"/>
  <c r="F31" i="31"/>
  <c r="H31" i="31"/>
  <c r="F29" i="30"/>
  <c r="H29" i="30"/>
  <c r="F30" i="30"/>
  <c r="H30" i="30"/>
  <c r="F31" i="30"/>
  <c r="H31" i="30"/>
  <c r="F29" i="29"/>
  <c r="H29" i="29"/>
  <c r="F30" i="29"/>
  <c r="H30" i="29"/>
  <c r="F31" i="29"/>
  <c r="H31" i="29"/>
  <c r="F29" i="28"/>
  <c r="H29" i="28"/>
  <c r="F30" i="28"/>
  <c r="H30" i="28"/>
  <c r="F31" i="28"/>
  <c r="H31" i="28"/>
  <c r="F29" i="27"/>
  <c r="H29" i="27"/>
  <c r="F30" i="27"/>
  <c r="H30" i="27"/>
  <c r="F31" i="27"/>
  <c r="H31" i="27"/>
  <c r="F29" i="26"/>
  <c r="H29" i="26"/>
  <c r="F30" i="26"/>
  <c r="H30" i="26"/>
  <c r="F31" i="26"/>
  <c r="H31" i="26"/>
  <c r="F29" i="25"/>
  <c r="H29" i="25"/>
  <c r="F30" i="25"/>
  <c r="H30" i="25"/>
  <c r="F31" i="25"/>
  <c r="H31" i="25"/>
  <c r="F29" i="24"/>
  <c r="H29" i="24"/>
  <c r="F30" i="24"/>
  <c r="H30" i="24"/>
  <c r="F31" i="24"/>
  <c r="H31" i="24"/>
  <c r="F29" i="23"/>
  <c r="H29" i="23"/>
  <c r="F30" i="23"/>
  <c r="H30" i="23"/>
  <c r="F31" i="23"/>
  <c r="H31" i="23"/>
  <c r="F29" i="22"/>
  <c r="H29" i="22"/>
  <c r="F30" i="22"/>
  <c r="H30" i="22"/>
  <c r="F31" i="22"/>
  <c r="H31" i="22"/>
  <c r="F46" i="86"/>
  <c r="F29" i="86"/>
  <c r="H29" i="86"/>
  <c r="F37" i="83"/>
  <c r="F37" i="84"/>
  <c r="F37" i="85"/>
  <c r="F37" i="82"/>
  <c r="F60" i="83"/>
  <c r="F60" i="84"/>
  <c r="F60" i="85"/>
  <c r="F60" i="82"/>
  <c r="F56" i="83"/>
  <c r="F56" i="84"/>
  <c r="F56" i="85"/>
  <c r="F56" i="82"/>
  <c r="F64" i="83"/>
  <c r="F64" i="84"/>
  <c r="F64" i="85"/>
  <c r="F64" i="82"/>
  <c r="F57" i="82"/>
  <c r="F57" i="83"/>
  <c r="F57" i="84"/>
  <c r="F57" i="85"/>
  <c r="F52" i="83"/>
  <c r="F52" i="84"/>
  <c r="F52" i="85"/>
  <c r="F52" i="82"/>
  <c r="F53" i="83"/>
  <c r="F53" i="84"/>
  <c r="F53" i="85"/>
  <c r="F53" i="82"/>
  <c r="F31" i="57"/>
  <c r="H31" i="57"/>
  <c r="F63" i="83"/>
  <c r="F63" i="84"/>
  <c r="F63" i="85"/>
  <c r="F63" i="82"/>
  <c r="F55" i="83"/>
  <c r="F55" i="84"/>
  <c r="F55" i="85"/>
  <c r="F55" i="82"/>
  <c r="F62" i="83"/>
  <c r="F62" i="84"/>
  <c r="F62" i="85"/>
  <c r="F62" i="82"/>
  <c r="F54" i="83"/>
  <c r="F54" i="84"/>
  <c r="F54" i="85"/>
  <c r="F54" i="82"/>
  <c r="F58" i="83"/>
  <c r="F58" i="84"/>
  <c r="F58" i="85"/>
  <c r="F58" i="82"/>
  <c r="F35" i="83"/>
  <c r="F35" i="84"/>
  <c r="F35" i="85"/>
  <c r="F35" i="82"/>
  <c r="F61" i="83"/>
  <c r="F61" i="84"/>
  <c r="F61" i="85"/>
  <c r="F61" i="82"/>
  <c r="H25" i="58"/>
  <c r="F31" i="58"/>
  <c r="H31" i="58"/>
  <c r="H26" i="59"/>
  <c r="F30" i="57"/>
  <c r="H30" i="57"/>
  <c r="F43" i="61"/>
  <c r="F46" i="60"/>
  <c r="F36" i="83"/>
  <c r="F36" i="84"/>
  <c r="F36" i="85"/>
  <c r="F36" i="82"/>
  <c r="F59" i="83"/>
  <c r="F59" i="84"/>
  <c r="F59" i="85"/>
  <c r="F59" i="82"/>
  <c r="F44" i="83"/>
  <c r="F44" i="84"/>
  <c r="F44" i="85"/>
  <c r="F44" i="82"/>
  <c r="F31" i="59"/>
  <c r="H31" i="59"/>
  <c r="H26" i="60"/>
  <c r="H25" i="59"/>
  <c r="F30" i="58"/>
  <c r="H30" i="58"/>
  <c r="F29" i="58"/>
  <c r="H29" i="58"/>
  <c r="F43" i="62"/>
  <c r="F46" i="61"/>
  <c r="F43" i="63"/>
  <c r="F46" i="62"/>
  <c r="H25" i="60"/>
  <c r="F30" i="59"/>
  <c r="H30" i="59"/>
  <c r="F29" i="59"/>
  <c r="H29" i="59"/>
  <c r="F31" i="60"/>
  <c r="H31" i="60"/>
  <c r="H26" i="61"/>
  <c r="H26" i="62"/>
  <c r="F31" i="61"/>
  <c r="H31" i="61"/>
  <c r="H25" i="61"/>
  <c r="F30" i="60"/>
  <c r="H30" i="60"/>
  <c r="F29" i="60"/>
  <c r="H29" i="60"/>
  <c r="F43" i="64"/>
  <c r="F46" i="63"/>
  <c r="F43" i="65"/>
  <c r="F46" i="64"/>
  <c r="H25" i="62"/>
  <c r="F29" i="61"/>
  <c r="H29" i="61"/>
  <c r="F30" i="61"/>
  <c r="H30" i="61"/>
  <c r="H26" i="63"/>
  <c r="F31" i="62"/>
  <c r="H31" i="62"/>
  <c r="H26" i="64"/>
  <c r="F31" i="63"/>
  <c r="H31" i="63"/>
  <c r="H25" i="63"/>
  <c r="F29" i="62"/>
  <c r="H29" i="62"/>
  <c r="F30" i="62"/>
  <c r="H30" i="62"/>
  <c r="F43" i="66"/>
  <c r="F46" i="65"/>
  <c r="H25" i="64"/>
  <c r="F29" i="63"/>
  <c r="H29" i="63"/>
  <c r="F30" i="63"/>
  <c r="H30" i="63"/>
  <c r="F43" i="67"/>
  <c r="F46" i="66"/>
  <c r="F31" i="64"/>
  <c r="H31" i="64"/>
  <c r="H26" i="65"/>
  <c r="F31" i="65"/>
  <c r="H31" i="65"/>
  <c r="H26" i="66"/>
  <c r="F43" i="68"/>
  <c r="F46" i="67"/>
  <c r="H25" i="65"/>
  <c r="F30" i="64"/>
  <c r="H30" i="64"/>
  <c r="F29" i="64"/>
  <c r="H29" i="64"/>
  <c r="H25" i="66"/>
  <c r="F29" i="65"/>
  <c r="H29" i="65"/>
  <c r="F30" i="65"/>
  <c r="H30" i="65"/>
  <c r="F43" i="69"/>
  <c r="F46" i="68"/>
  <c r="F31" i="66"/>
  <c r="H31" i="66"/>
  <c r="H26" i="67"/>
  <c r="F31" i="67"/>
  <c r="H31" i="67"/>
  <c r="H26" i="68"/>
  <c r="F43" i="70"/>
  <c r="F46" i="69"/>
  <c r="H25" i="67"/>
  <c r="F30" i="66"/>
  <c r="H30" i="66"/>
  <c r="F29" i="66"/>
  <c r="H29" i="66"/>
  <c r="F30" i="67"/>
  <c r="H30" i="67"/>
  <c r="H25" i="68"/>
  <c r="F29" i="67"/>
  <c r="H29" i="67"/>
  <c r="F31" i="68"/>
  <c r="H31" i="68"/>
  <c r="H26" i="69"/>
  <c r="F43" i="71"/>
  <c r="F46" i="70"/>
  <c r="F31" i="69"/>
  <c r="H31" i="69"/>
  <c r="H26" i="70"/>
  <c r="H25" i="69"/>
  <c r="F29" i="68"/>
  <c r="H29" i="68"/>
  <c r="F30" i="68"/>
  <c r="H30" i="68"/>
  <c r="F43" i="72"/>
  <c r="F46" i="71"/>
  <c r="H25" i="70"/>
  <c r="F29" i="69"/>
  <c r="H29" i="69"/>
  <c r="F30" i="69"/>
  <c r="H30" i="69"/>
  <c r="F43" i="73"/>
  <c r="F46" i="72"/>
  <c r="H26" i="71"/>
  <c r="F31" i="70"/>
  <c r="H31" i="70"/>
  <c r="F43" i="74"/>
  <c r="F46" i="73"/>
  <c r="F31" i="71"/>
  <c r="H31" i="71"/>
  <c r="H26" i="72"/>
  <c r="F30" i="70"/>
  <c r="H30" i="70"/>
  <c r="H25" i="71"/>
  <c r="F29" i="70"/>
  <c r="H29" i="70"/>
  <c r="H25" i="72"/>
  <c r="F29" i="71"/>
  <c r="H29" i="71"/>
  <c r="F30" i="71"/>
  <c r="H30" i="71"/>
  <c r="H26" i="73"/>
  <c r="F31" i="72"/>
  <c r="H31" i="72"/>
  <c r="F43" i="75"/>
  <c r="F46" i="74"/>
  <c r="F43" i="76"/>
  <c r="F46" i="75"/>
  <c r="H26" i="74"/>
  <c r="F31" i="73"/>
  <c r="H31" i="73"/>
  <c r="H25" i="73"/>
  <c r="F29" i="72"/>
  <c r="H29" i="72"/>
  <c r="F30" i="72"/>
  <c r="H30" i="72"/>
  <c r="H26" i="75"/>
  <c r="F31" i="74"/>
  <c r="H31" i="74"/>
  <c r="H25" i="74"/>
  <c r="F29" i="73"/>
  <c r="H29" i="73"/>
  <c r="F30" i="73"/>
  <c r="H30" i="73"/>
  <c r="F43" i="77"/>
  <c r="F46" i="76"/>
  <c r="F43" i="78"/>
  <c r="F46" i="77"/>
  <c r="H25" i="75"/>
  <c r="F29" i="74"/>
  <c r="H29" i="74"/>
  <c r="F30" i="74"/>
  <c r="H30" i="74"/>
  <c r="F31" i="75"/>
  <c r="H31" i="75"/>
  <c r="H26" i="76"/>
  <c r="H26" i="77"/>
  <c r="F31" i="77"/>
  <c r="H31" i="77"/>
  <c r="H26" i="78"/>
  <c r="F31" i="76"/>
  <c r="H31" i="76"/>
  <c r="H25" i="76"/>
  <c r="F30" i="75"/>
  <c r="H30" i="75"/>
  <c r="F29" i="75"/>
  <c r="H29" i="75"/>
  <c r="F43" i="79"/>
  <c r="F46" i="78"/>
  <c r="F43" i="80"/>
  <c r="F46" i="79"/>
  <c r="H25" i="78"/>
  <c r="F29" i="76"/>
  <c r="H29" i="76"/>
  <c r="H25" i="77"/>
  <c r="F30" i="76"/>
  <c r="H30" i="76"/>
  <c r="F31" i="78"/>
  <c r="H31" i="78"/>
  <c r="H26" i="79"/>
  <c r="F29" i="77"/>
  <c r="H29" i="77"/>
  <c r="F30" i="77"/>
  <c r="H30" i="77"/>
  <c r="F29" i="78"/>
  <c r="H29" i="78"/>
  <c r="H25" i="79"/>
  <c r="F30" i="78"/>
  <c r="H30" i="78"/>
  <c r="F31" i="79"/>
  <c r="H31" i="79"/>
  <c r="H26" i="80"/>
  <c r="F43" i="81"/>
  <c r="F46" i="80"/>
  <c r="F43" i="83"/>
  <c r="F43" i="82"/>
  <c r="F46" i="82"/>
  <c r="F46" i="81"/>
  <c r="F31" i="80"/>
  <c r="H31" i="80"/>
  <c r="H26" i="81"/>
  <c r="H25" i="80"/>
  <c r="F30" i="79"/>
  <c r="H30" i="79"/>
  <c r="F29" i="79"/>
  <c r="H29" i="79"/>
  <c r="F31" i="81"/>
  <c r="H31" i="81"/>
  <c r="H26" i="83"/>
  <c r="H26" i="82"/>
  <c r="F31" i="82"/>
  <c r="H31" i="82"/>
  <c r="H25" i="81"/>
  <c r="F30" i="80"/>
  <c r="H30" i="80"/>
  <c r="F29" i="80"/>
  <c r="H29" i="80"/>
  <c r="F43" i="84"/>
  <c r="F46" i="83"/>
  <c r="F43" i="85"/>
  <c r="F46" i="85"/>
  <c r="F46" i="84"/>
  <c r="H25" i="83"/>
  <c r="H25" i="82"/>
  <c r="F29" i="81"/>
  <c r="H29" i="81"/>
  <c r="F30" i="81"/>
  <c r="H30" i="81"/>
  <c r="H26" i="84"/>
  <c r="F31" i="83"/>
  <c r="H31" i="83"/>
  <c r="F29" i="82"/>
  <c r="H29" i="82"/>
  <c r="F30" i="82"/>
  <c r="H30" i="82"/>
  <c r="H25" i="84"/>
  <c r="F30" i="83"/>
  <c r="H30" i="83"/>
  <c r="F29" i="83"/>
  <c r="H29" i="83"/>
  <c r="H26" i="85"/>
  <c r="F31" i="85"/>
  <c r="H31" i="85"/>
  <c r="F31" i="84"/>
  <c r="H31" i="84"/>
  <c r="F30" i="84"/>
  <c r="H30" i="84"/>
  <c r="H25" i="85"/>
  <c r="F29" i="84"/>
  <c r="H29" i="84"/>
  <c r="F29" i="85"/>
  <c r="H29" i="85"/>
  <c r="F30" i="85"/>
  <c r="H30" i="85"/>
  <c r="F46" i="87"/>
  <c r="F30" i="87"/>
  <c r="H30" i="87"/>
  <c r="F46" i="88"/>
  <c r="F30" i="89"/>
  <c r="H30" i="89"/>
  <c r="F46" i="89"/>
  <c r="F30" i="90"/>
  <c r="H30" i="90"/>
  <c r="F46" i="90"/>
  <c r="F30" i="91"/>
  <c r="H30" i="91"/>
  <c r="F46" i="91"/>
  <c r="F30" i="92"/>
  <c r="H30" i="92"/>
  <c r="F46" i="92"/>
  <c r="F46" i="93"/>
  <c r="F29" i="93"/>
  <c r="H29" i="93"/>
  <c r="F29" i="94"/>
  <c r="H29" i="94"/>
  <c r="F30" i="95"/>
  <c r="H30" i="95"/>
  <c r="F46" i="95"/>
  <c r="F46" i="100" l="1"/>
  <c r="F29" i="100"/>
  <c r="H29" i="100" s="1"/>
  <c r="F29" i="99"/>
  <c r="H29" i="99" s="1"/>
  <c r="F46" i="99"/>
  <c r="F46" i="98"/>
  <c r="F30" i="98"/>
  <c r="H30" i="98" s="1"/>
  <c r="F30" i="97"/>
  <c r="H30" i="97" s="1"/>
  <c r="F46" i="97"/>
  <c r="F46" i="96"/>
  <c r="F30" i="96"/>
  <c r="H30" i="9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H25" authorId="0" shapeId="0" xr:uid="{4F827687-D38C-4682-A35C-FABB8E4925A1}">
      <text>
        <r>
          <rPr>
            <b/>
            <sz val="9"/>
            <color indexed="81"/>
            <rFont val="Tahoma"/>
            <family val="2"/>
          </rPr>
          <t>+4,15% * $32400 + 32400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H25" authorId="0" shapeId="0" xr:uid="{F00CC5F3-D791-42E7-A560-09D4031D21B8}">
      <text>
        <r>
          <rPr>
            <b/>
            <sz val="9"/>
            <color indexed="81"/>
            <rFont val="Tahoma"/>
            <family val="2"/>
          </rPr>
          <t>+4,15% * $32400 + 32400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H25" authorId="0" shapeId="0" xr:uid="{059ECB6A-7A20-4C32-866C-C77622FB2FC3}">
      <text>
        <r>
          <rPr>
            <b/>
            <sz val="9"/>
            <color indexed="81"/>
            <rFont val="Tahoma"/>
            <family val="2"/>
          </rPr>
          <t>+4,15% * $32400 + 32400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H25" authorId="0" shapeId="0" xr:uid="{B7E465C4-5205-4DEB-A271-76AFE75B6DF6}">
      <text>
        <r>
          <rPr>
            <b/>
            <sz val="9"/>
            <color indexed="81"/>
            <rFont val="Tahoma"/>
            <family val="2"/>
          </rPr>
          <t>+4,15% * $32400 + 32400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H25" authorId="0" shapeId="0" xr:uid="{ECF6841E-015B-4238-A0D0-6BC3FB9B708F}">
      <text>
        <r>
          <rPr>
            <b/>
            <sz val="9"/>
            <color indexed="81"/>
            <rFont val="Tahoma"/>
            <family val="2"/>
          </rPr>
          <t>+4,15% * $32400 + 32400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H25" authorId="0" shapeId="0" xr:uid="{65EFF55C-52ED-4A70-B93A-D996C4F2C376}">
      <text>
        <r>
          <rPr>
            <b/>
            <sz val="9"/>
            <color indexed="81"/>
            <rFont val="Tahoma"/>
            <family val="2"/>
          </rPr>
          <t>+4,15% * $32400 + 32400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H25" authorId="0" shapeId="0" xr:uid="{4B21C10A-7916-49F5-940F-CAE1A5152671}">
      <text>
        <r>
          <rPr>
            <b/>
            <sz val="9"/>
            <color indexed="81"/>
            <rFont val="Tahoma"/>
            <family val="2"/>
          </rPr>
          <t>+4,15% * $32400 + 32400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H25" authorId="0" shapeId="0" xr:uid="{BB707D95-C9AA-42CF-93D0-3A9372DF7DAB}">
      <text>
        <r>
          <rPr>
            <b/>
            <sz val="9"/>
            <color indexed="81"/>
            <rFont val="Tahoma"/>
            <family val="2"/>
          </rPr>
          <t>+4,15% * $32400 + 32400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H25" authorId="0" shapeId="0" xr:uid="{36108666-04F4-49F0-B639-52A7D5A6A6E5}">
      <text>
        <r>
          <rPr>
            <b/>
            <sz val="9"/>
            <color indexed="81"/>
            <rFont val="Tahoma"/>
            <family val="2"/>
          </rPr>
          <t>+4,15% * $32400 + 32400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H25" authorId="0" shapeId="0" xr:uid="{5FF24864-5F1F-46E0-A302-42070C568E49}">
      <text>
        <r>
          <rPr>
            <b/>
            <sz val="9"/>
            <color indexed="81"/>
            <rFont val="Tahoma"/>
            <family val="2"/>
          </rPr>
          <t>+4,15% * $32400 + 32400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H25" authorId="0" shapeId="0" xr:uid="{7B6801DE-E998-41E9-BA52-391FD23688C5}">
      <text>
        <r>
          <rPr>
            <b/>
            <sz val="9"/>
            <color indexed="81"/>
            <rFont val="Tahoma"/>
            <family val="2"/>
          </rPr>
          <t>+4,15% * $32400 + 32400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H25" authorId="0" shapeId="0" xr:uid="{83652460-9251-48AF-B90F-9135B85B9498}">
      <text>
        <r>
          <rPr>
            <b/>
            <sz val="9"/>
            <color indexed="81"/>
            <rFont val="Tahoma"/>
            <family val="2"/>
          </rPr>
          <t>+4,15% * $32400 + 32400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H25" authorId="0" shapeId="0" xr:uid="{F5972BE4-5235-4B10-88E0-AA9380549047}">
      <text>
        <r>
          <rPr>
            <b/>
            <sz val="9"/>
            <color indexed="81"/>
            <rFont val="Tahoma"/>
            <family val="2"/>
          </rPr>
          <t>+4,15% * $32400 + 32400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H25" authorId="0" shapeId="0" xr:uid="{A5444945-9B88-4573-94E0-4C1D04C35C17}">
      <text>
        <r>
          <rPr>
            <b/>
            <sz val="9"/>
            <color indexed="81"/>
            <rFont val="Tahoma"/>
            <family val="2"/>
          </rPr>
          <t>+4,15% * $32400 + 32400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H25" authorId="0" shapeId="0" xr:uid="{9BE17EA4-268D-4644-BC7D-7B2A289108FF}">
      <text>
        <r>
          <rPr>
            <b/>
            <sz val="9"/>
            <color indexed="81"/>
            <rFont val="Tahoma"/>
            <family val="2"/>
          </rPr>
          <t>+4,15% * $32400 + 32400</t>
        </r>
      </text>
    </comment>
  </commentList>
</comments>
</file>

<file path=xl/sharedStrings.xml><?xml version="1.0" encoding="utf-8"?>
<sst xmlns="http://schemas.openxmlformats.org/spreadsheetml/2006/main" count="10105" uniqueCount="749">
  <si>
    <r>
      <t>De</t>
    </r>
    <r>
      <rPr>
        <sz val="11"/>
        <rFont val="Arial"/>
        <family val="2"/>
      </rPr>
      <t xml:space="preserve"> :</t>
    </r>
  </si>
  <si>
    <t>Roberto Exeni</t>
  </si>
  <si>
    <r>
      <t>A</t>
    </r>
    <r>
      <rPr>
        <sz val="11"/>
        <rFont val="Arial"/>
        <family val="2"/>
      </rPr>
      <t xml:space="preserve"> :</t>
    </r>
  </si>
  <si>
    <t>G. Sierra - A. Gonzalez - M. Mendoza</t>
  </si>
  <si>
    <r>
      <t>Ref.</t>
    </r>
    <r>
      <rPr>
        <sz val="11"/>
        <rFont val="Arial"/>
        <family val="2"/>
      </rPr>
      <t xml:space="preserve"> :</t>
    </r>
  </si>
  <si>
    <t>Nuevos parámetros para cotizar.</t>
  </si>
  <si>
    <t>Detallamos parámetros para cotizar, vigentes desde :</t>
  </si>
  <si>
    <t>Incremento de Precios de Insumos</t>
  </si>
  <si>
    <t>- Aumento de precio del Acero :</t>
  </si>
  <si>
    <t>- Aumento de precio del Cemento :</t>
  </si>
  <si>
    <t>- Aumento de precio de Hormigón :</t>
  </si>
  <si>
    <t>- Aumento de Mano de Obra :</t>
  </si>
  <si>
    <t>- Aumento de precio del Gas oil :</t>
  </si>
  <si>
    <t>Ajustes sobre Lista de Precios Pretensa</t>
  </si>
  <si>
    <t>- Ajuste Lista de Precios :</t>
  </si>
  <si>
    <t>- Coeficiente de Ajuste :</t>
  </si>
  <si>
    <t>- Precio promedio  Materiales en Fábrica (Naves Indust.) :</t>
  </si>
  <si>
    <t>$ / tn.</t>
  </si>
  <si>
    <t>- Precio promedio de Materiales en Fábrica (Puentes) :</t>
  </si>
  <si>
    <r>
      <t>Datos aproximados de control</t>
    </r>
    <r>
      <rPr>
        <b/>
        <sz val="11"/>
        <rFont val="Arial"/>
        <family val="2"/>
      </rPr>
      <t xml:space="preserve">  </t>
    </r>
    <r>
      <rPr>
        <sz val="11"/>
        <rFont val="Arial"/>
        <family val="2"/>
      </rPr>
      <t>(Materiales en Fábrica)</t>
    </r>
  </si>
  <si>
    <t>- Nave c/ Techo W :</t>
  </si>
  <si>
    <t>tn/m2    x</t>
  </si>
  <si>
    <t>$/tn    =</t>
  </si>
  <si>
    <t>$/m2</t>
  </si>
  <si>
    <t>- Nave c/ Techo Cas. :</t>
  </si>
  <si>
    <t>- Puentes Sist. Vial :</t>
  </si>
  <si>
    <t>Valores para Análisis de Precios</t>
  </si>
  <si>
    <t>- Energía y Curado :</t>
  </si>
  <si>
    <t>$/tn.</t>
  </si>
  <si>
    <t>- Gastos Generales de Fábrica :</t>
  </si>
  <si>
    <t>- Gastos Generales de Empresa :</t>
  </si>
  <si>
    <t>- Utilidad :</t>
  </si>
  <si>
    <t>- Mano de Obra de Llenado :</t>
  </si>
  <si>
    <t>$/m3</t>
  </si>
  <si>
    <t>- Cortado, doblado y atado de armadura :</t>
  </si>
  <si>
    <t>70 hs / tn de acero.</t>
  </si>
  <si>
    <t>- Cuadrilla de Montaje :</t>
  </si>
  <si>
    <t>$/día</t>
  </si>
  <si>
    <t>+G.G.10%</t>
  </si>
  <si>
    <t>- Grúa para Montaje :</t>
  </si>
  <si>
    <t>- Traslado de Grúa :</t>
  </si>
  <si>
    <t>$/km.</t>
  </si>
  <si>
    <t>- Montaje de Obras Standard :</t>
  </si>
  <si>
    <t>- Ingeniería :</t>
  </si>
  <si>
    <t>- Transportes especiales :</t>
  </si>
  <si>
    <t>- Transportes internacionales :</t>
  </si>
  <si>
    <t>Aprox.</t>
  </si>
  <si>
    <t xml:space="preserve"> Lista Pretensa + 90%</t>
  </si>
  <si>
    <t>Trabajos Complementarios</t>
  </si>
  <si>
    <t>- Luceras :</t>
  </si>
  <si>
    <t>- Junta TT Acrílico :</t>
  </si>
  <si>
    <t>$/m.</t>
  </si>
  <si>
    <t>- Junta TT Poliuretano :</t>
  </si>
  <si>
    <t>- Junta W Membrana :</t>
  </si>
  <si>
    <t>- Canaletas Casetonados :</t>
  </si>
  <si>
    <t>- Membrana Común s/ Caset. :</t>
  </si>
  <si>
    <t xml:space="preserve"> (Esp. 4mm con Alum.)</t>
  </si>
  <si>
    <t>- Membrana Geotextil s/ Caset. :</t>
  </si>
  <si>
    <t xml:space="preserve"> (Incl. pintura acrílica)</t>
  </si>
  <si>
    <t>- Spray Poliuretano s/ Caset. :</t>
  </si>
  <si>
    <t xml:space="preserve"> (25mm – 40 kg/m3)</t>
  </si>
  <si>
    <t>- Insertos Metálicos :</t>
  </si>
  <si>
    <t>$/kg.</t>
  </si>
  <si>
    <t>- Rigidizaciones Metálicas :</t>
  </si>
  <si>
    <t xml:space="preserve"> (10 kg/m2 - A partir de h = 14,00m )</t>
  </si>
  <si>
    <t>30 hs/m3 viga 6 m3, 25 hs/m3 viga 12 m3 y 40 hs/m3 viga Artesa.</t>
  </si>
  <si>
    <t>- Adicional Piedra Lavada s/ Placas :</t>
  </si>
  <si>
    <t>--.--</t>
  </si>
  <si>
    <t>+ 5,00 %</t>
  </si>
  <si>
    <t>+ 8,00 %</t>
  </si>
  <si>
    <t>(~ 25 hs/m3 x 186,50 $/hs = ~ 4.665 $/m3)</t>
  </si>
  <si>
    <t>A. Alderete - C. Maidana - R. Novo - D. Marenco</t>
  </si>
  <si>
    <t>51,00 / 57,00</t>
  </si>
  <si>
    <t>Córdoba, 16 de Enero de 2018</t>
  </si>
  <si>
    <t>16 / 01 / 2018</t>
  </si>
  <si>
    <t>+ 9,83 %</t>
  </si>
  <si>
    <t>(Variación cotización del dólar: 19,00 / 17,30 $/U$S.)</t>
  </si>
  <si>
    <t>+ 5,50 %</t>
  </si>
  <si>
    <t>+ 3.719 %</t>
  </si>
  <si>
    <t>Córdoba, 05 de Marzo de 2018</t>
  </si>
  <si>
    <t>05 / 03 / 2018</t>
  </si>
  <si>
    <t>+ 5,26 %</t>
  </si>
  <si>
    <t>(Variación cotización del dólar: 20,00 / 19,00 $/U$S.)</t>
  </si>
  <si>
    <t>+ 7,64 %</t>
  </si>
  <si>
    <t>(+ 4% el 24/01/2018 y + 3,5% el 06/02/2018)</t>
  </si>
  <si>
    <t>+ 3,87 %</t>
  </si>
  <si>
    <t>+ 3.867 %</t>
  </si>
  <si>
    <t>Córdoba, 01 de Abril de 2018</t>
  </si>
  <si>
    <t>01 / 04 / 2018</t>
  </si>
  <si>
    <t>+ 2,00 %</t>
  </si>
  <si>
    <t>(Variación cotización del dólar: 20,40 / 20,00 $/U$S.)</t>
  </si>
  <si>
    <t>+ 13,30 %</t>
  </si>
  <si>
    <t>(Incluye +3% de gatillo a Febrero 2018 +10% paritarias Abril 2018)</t>
  </si>
  <si>
    <t>+ 4,80 %</t>
  </si>
  <si>
    <t>+ 4.057 %</t>
  </si>
  <si>
    <t>(~ 25 hs/m3 x 211,40 $/hs = ~ 5.285 $/m3)</t>
  </si>
  <si>
    <t>Córdoba, 10 de Mayo de 2018</t>
  </si>
  <si>
    <t>10 / 05 / 2018</t>
  </si>
  <si>
    <t>(Acindar aumenta los precios en dólares)</t>
  </si>
  <si>
    <t>+ 12,75 %</t>
  </si>
  <si>
    <t>(Variación cotización del dólar: 23,00 / 20,40 $/U$S)</t>
  </si>
  <si>
    <t>- Aumento de precio de Cemento :</t>
  </si>
  <si>
    <t>+ 3,00 %</t>
  </si>
  <si>
    <t>(Pendiente del 10/04 de 2018)</t>
  </si>
  <si>
    <t>+ 7,20 %</t>
  </si>
  <si>
    <t>+ 4.356 %</t>
  </si>
  <si>
    <t>59,00 / 66,00</t>
  </si>
  <si>
    <t>Córdoba, 06 de Junio de 2018</t>
  </si>
  <si>
    <t>06 / 06 / 2018</t>
  </si>
  <si>
    <t>+ 4,50 %</t>
  </si>
  <si>
    <t>(Pendiente del 02/06 de 2018)</t>
  </si>
  <si>
    <t>+ 10,43 %</t>
  </si>
  <si>
    <t>(Variación cotización del dólar: 25,40 / 23,00 $/U$S)</t>
  </si>
  <si>
    <t>+ 4,60 %</t>
  </si>
  <si>
    <t>+ 4.561 %</t>
  </si>
  <si>
    <t>Córdoba, 02 de Julio de 2018</t>
  </si>
  <si>
    <t>02 / 07 / 2018</t>
  </si>
  <si>
    <t>+ 16,14 %</t>
  </si>
  <si>
    <t>(Variación cotización del dólar: 29,50 / 25,40 $/U$S)</t>
  </si>
  <si>
    <t>+ 8,25 %</t>
  </si>
  <si>
    <t>+ 4.946 %</t>
  </si>
  <si>
    <t>Córdoba, 10 de Agosto de 2018</t>
  </si>
  <si>
    <t>10 / 08 / 2018</t>
  </si>
  <si>
    <t>(Pendiente del 08/08 de 2018)</t>
  </si>
  <si>
    <t>(Pendiente del 01/08 de 2018)</t>
  </si>
  <si>
    <t>(~ 25 hs/m3 x 222,00 $/hs = ~ 5.550 $/m3)</t>
  </si>
  <si>
    <t>+ 7,22 %</t>
  </si>
  <si>
    <t>(+ 1% el 07/07 + 5% el 05/08 + 1,10% el 10/08 de 2018)</t>
  </si>
  <si>
    <t>+ 3,22 %</t>
  </si>
  <si>
    <t>+ 5.108 %</t>
  </si>
  <si>
    <t>67,00 / 75,00</t>
  </si>
  <si>
    <t>Córdoba, 05 de Septiembre de 2018</t>
  </si>
  <si>
    <t>+ 4,00 %</t>
  </si>
  <si>
    <t>+ 10,93 %</t>
  </si>
  <si>
    <t>(+ 1,0% el 19/08 + 1,7% el 01/09 + 8,0% el 04/09 de 2018)</t>
  </si>
  <si>
    <t>(~ 25 hs/m3 x 231,00 $/hs = ~ 5.775 $/m3)</t>
  </si>
  <si>
    <t>+ 38,90 %</t>
  </si>
  <si>
    <t>+ 18,85 %</t>
  </si>
  <si>
    <t>+ 6.090 %</t>
  </si>
  <si>
    <t>(Variación cotización del dólar: 40,00 / 28,80 $/USD)</t>
  </si>
  <si>
    <t xml:space="preserve"> 05 / 09 / 2018</t>
  </si>
  <si>
    <t>1 USD = $ 40,00</t>
  </si>
  <si>
    <r>
      <t xml:space="preserve">     </t>
    </r>
    <r>
      <rPr>
        <u/>
        <sz val="10.5"/>
        <rFont val="Arial"/>
        <family val="2"/>
      </rPr>
      <t>Cambio</t>
    </r>
    <r>
      <rPr>
        <sz val="10.5"/>
        <rFont val="Arial"/>
        <family val="2"/>
      </rPr>
      <t xml:space="preserve"> :</t>
    </r>
  </si>
  <si>
    <t>Córdoba, 03 de Octubre de 2018</t>
  </si>
  <si>
    <t xml:space="preserve"> 03 / 10 / 2018</t>
  </si>
  <si>
    <t>1 USD = $ 39,00</t>
  </si>
  <si>
    <t>+ 16,63 %</t>
  </si>
  <si>
    <t>(+ 9,0% el 08/09 + 7,0% el 03/10 de 2018)</t>
  </si>
  <si>
    <t>+ 12,20 %</t>
  </si>
  <si>
    <t>(+ 2,0% el 11/09 + 10,0% el 30/09 de 2018)</t>
  </si>
  <si>
    <t>+ 4,55 %</t>
  </si>
  <si>
    <t>+ 6.372 %</t>
  </si>
  <si>
    <t>- 2,00 %</t>
  </si>
  <si>
    <t>(- 5,00% el 22/10/2018  + 3,16% el 21/01/2019)</t>
  </si>
  <si>
    <t>(+ 6% + bono $ 2500 01/11/2018  + 3% + bono $ 2500 01/01/2019)</t>
  </si>
  <si>
    <t>(+ 3% el 04/11/2018  + 3% el 03/12/2018  - 1% el 07/01/2019)</t>
  </si>
  <si>
    <t>75,00 / 85,00</t>
  </si>
  <si>
    <t>Córdoba, 04 de Febrero de 2019</t>
  </si>
  <si>
    <t xml:space="preserve"> 04 / 02 / 2019</t>
  </si>
  <si>
    <t>+ 14,66 %</t>
  </si>
  <si>
    <t>(+ 5% el 20/11/2018  + 4% el 31/12/2018  + 5% el 04/02/2019)</t>
  </si>
  <si>
    <t>+ 11,50 %</t>
  </si>
  <si>
    <t>+ 6,00 %</t>
  </si>
  <si>
    <t>+ 6.760 %</t>
  </si>
  <si>
    <t>(~ 25 hs/m3 x 257,60 $/hs = ~ 6.440 $/m3)</t>
  </si>
  <si>
    <t>1 USD = $ 38,10</t>
  </si>
  <si>
    <t>Córdoba, 13 de Marzo de 2019</t>
  </si>
  <si>
    <t xml:space="preserve"> 13 / 03 / 2019</t>
  </si>
  <si>
    <t>1 USD = $ 42,50</t>
  </si>
  <si>
    <t>+ 6,25 %</t>
  </si>
  <si>
    <t>(Variación cotización del dólar: 42,50 / 40,00 $/USD)</t>
  </si>
  <si>
    <t>+ 7,00 %</t>
  </si>
  <si>
    <t>(Acordado en Paritarias. Vigente desde 01/03/2019)</t>
  </si>
  <si>
    <t>+ 4,44 %</t>
  </si>
  <si>
    <t>(+ 1,60% el 05/02/2019  + 2,80% el 01/03/2019)</t>
  </si>
  <si>
    <t>+ 7.189 %</t>
  </si>
  <si>
    <t>(~ 25 hs/m3 x 276,00 $/hs = ~ 6.900 $/m3)</t>
  </si>
  <si>
    <t>Córdoba, 02 de Mayo de 2019</t>
  </si>
  <si>
    <t xml:space="preserve"> 02 / 05 / 2019</t>
  </si>
  <si>
    <t>1 USD = $ 46,00</t>
  </si>
  <si>
    <t>+ 8,24 %</t>
  </si>
  <si>
    <t>(Variación cotización del dólar: 46,00 / 42,50 $/USD)</t>
  </si>
  <si>
    <t>(Pendiente del 13/04/2019)</t>
  </si>
  <si>
    <t>+ 15,00 %</t>
  </si>
  <si>
    <t>(Acuerdo CAC-UOCRA. 10% retroac. al 01/04 y 5% a partir del 01/05)</t>
  </si>
  <si>
    <t>+ 9,62 %</t>
  </si>
  <si>
    <t>(+ 4,90% el 31/03/2019  + 4,50% el 30/04/2019)</t>
  </si>
  <si>
    <t>+ 9,34 %</t>
  </si>
  <si>
    <t>+ 7.870 %</t>
  </si>
  <si>
    <t>(~ 25 hs/m3 x 319,00 $/hs = ~ 7.970 $/m3)</t>
  </si>
  <si>
    <t>80,00 / 90,00</t>
  </si>
  <si>
    <t>Córdoba, 04 de Septiembre de 2019</t>
  </si>
  <si>
    <t>A. Alderete - C. Maidana - R. Novo - D. Marenco - E. Ruiz</t>
  </si>
  <si>
    <t xml:space="preserve"> 04 / 09 / 2019</t>
  </si>
  <si>
    <t>1 USD = $ 60,00</t>
  </si>
  <si>
    <t>+ 30,43 %</t>
  </si>
  <si>
    <t>(Variación cotización del dólar: 60,00 / 46,00 $/USD)</t>
  </si>
  <si>
    <t>+ 20,18 %</t>
  </si>
  <si>
    <t>+ 3,28 %</t>
  </si>
  <si>
    <t>(+ 1,50% el 01/06/2019  + 1,75% el 01/07/2019)</t>
  </si>
  <si>
    <t>+ 16,50 %</t>
  </si>
  <si>
    <t>+ 9.185 %</t>
  </si>
  <si>
    <t>(+ 4% el 07/06/2019  + 8% el 17/08/2019  + 7% el 04/09/2019)</t>
  </si>
  <si>
    <t>Córdoba, 01 de Noviembre de 2019</t>
  </si>
  <si>
    <t xml:space="preserve"> 01 / 11 / 2019</t>
  </si>
  <si>
    <t>1 USD = $ 63,50</t>
  </si>
  <si>
    <t>+ 5,80 %</t>
  </si>
  <si>
    <t>(Variación cotización del dólar: 63,50 / 60,00 $/USD)</t>
  </si>
  <si>
    <t>(Pendiente del 11/10/2019)</t>
  </si>
  <si>
    <t>+ 14,27 %</t>
  </si>
  <si>
    <t>(+ 7,80% el 01/10/2019  + 6,00% el 01/11/2019)</t>
  </si>
  <si>
    <t>+ 9,20 %</t>
  </si>
  <si>
    <t>(+ 4,00% el 19/09/2019  + 5,00% el 01/11/2019)</t>
  </si>
  <si>
    <t>+ 8,70 %</t>
  </si>
  <si>
    <t>+ 9.993 %</t>
  </si>
  <si>
    <t>(~ 25 hs/m3 x 364,40 $/hs = ~ 9.110 $/m3)</t>
  </si>
  <si>
    <t>87,00 / 98,00</t>
  </si>
  <si>
    <t>Córdoba, 07 de Diciembre de 2019</t>
  </si>
  <si>
    <t xml:space="preserve"> 07 / 12 / 2019</t>
  </si>
  <si>
    <t>1 USD = $ 62,25</t>
  </si>
  <si>
    <t>+ 14,49 %</t>
  </si>
  <si>
    <t>(+ 7,00% el 04/11/2019  +  7,00% el 07/12/2019)</t>
  </si>
  <si>
    <t>+ 11,30 %</t>
  </si>
  <si>
    <t>(+ 5,00% el 14/11/2019  +  6,00% el 01/12/2019)</t>
  </si>
  <si>
    <t>+ 10.397 %</t>
  </si>
  <si>
    <t>90,00 / 102,00</t>
  </si>
  <si>
    <t>Córdoba, 01 de Febrero de 2020</t>
  </si>
  <si>
    <t xml:space="preserve"> 01 / 02 / 2020</t>
  </si>
  <si>
    <t>1 USD = $ 63,00</t>
  </si>
  <si>
    <t>(Pendiente del 09/01/2020)</t>
  </si>
  <si>
    <t>+ 10,36 %</t>
  </si>
  <si>
    <t>(+ 6,12% el 01/01/2020  +  4,00% el 01/02/2020)</t>
  </si>
  <si>
    <t>+ 4,10 %</t>
  </si>
  <si>
    <t>+ 10.827 %</t>
  </si>
  <si>
    <t>(~ 25 hs/m3 x 402,00 $/hs = ~ 10.050 $/m3)</t>
  </si>
  <si>
    <t>Córdoba, 20 de mayo de 2020</t>
  </si>
  <si>
    <t>+ 10,77 %</t>
  </si>
  <si>
    <t>(+ 6,00% el 01/04/2020 + 4,50% el 15/05/2020 por aumento Dólar)</t>
  </si>
  <si>
    <t>+ 1,00 %</t>
  </si>
  <si>
    <t>+ 11.319 %</t>
  </si>
  <si>
    <t xml:space="preserve"> 20 / 05 / 2020</t>
  </si>
  <si>
    <t>1 USD = $ 69,75</t>
  </si>
  <si>
    <t>101,00 / 113,00</t>
  </si>
  <si>
    <t>Rodrigo Novo</t>
  </si>
  <si>
    <t>A. Alderete - C. Maidana - D. Marenco - E. Ruiz</t>
  </si>
  <si>
    <t>(Variación cotización del dólar: 76,50 / 69,75 $/USD)</t>
  </si>
  <si>
    <t>+ 9,68 %</t>
  </si>
  <si>
    <t>Córdoba, 10 de agosto de 2020</t>
  </si>
  <si>
    <t xml:space="preserve"> 10 / 08 / 2020</t>
  </si>
  <si>
    <t>1 USD = $ 77,00</t>
  </si>
  <si>
    <t>(+ 4,50% el 13/07/20 + 4,20% el 03/08/20)</t>
  </si>
  <si>
    <t>+ 8,90 %</t>
  </si>
  <si>
    <t>+ 5,65 %</t>
  </si>
  <si>
    <t>+ 11.964 %</t>
  </si>
  <si>
    <t>Córdoba, 08 de septiembre de 2020</t>
  </si>
  <si>
    <t xml:space="preserve"> 08 / 09 / 2020</t>
  </si>
  <si>
    <t>1 USD = $ 78,75</t>
  </si>
  <si>
    <t>+ 2,94 %</t>
  </si>
  <si>
    <t>(Variación cotización del dólar: 78,75 / 76,50 $/USD)</t>
  </si>
  <si>
    <t>(+ 4,00% el 05/09/20)</t>
  </si>
  <si>
    <t>(+ 4,50% el 19/08/20)</t>
  </si>
  <si>
    <t>+ 2,43 %</t>
  </si>
  <si>
    <t>+ 12.257 %</t>
  </si>
  <si>
    <t>1 USD = $ 85,00</t>
  </si>
  <si>
    <t xml:space="preserve"> 13 / 11 / 2020</t>
  </si>
  <si>
    <t>Córdoba, 16 de noviembre de 2020</t>
  </si>
  <si>
    <t>+ 7,93 %</t>
  </si>
  <si>
    <t>(Variación cotización del dólar: 85,00 / 78,75 $/USD)</t>
  </si>
  <si>
    <t>(+ 4,50 % el 14/10/20 y + 4,50 % el 05/11/20)</t>
  </si>
  <si>
    <t>+ 25,00 %</t>
  </si>
  <si>
    <t>(Acuerdo UOCRA vigente desde el 01/11/20)</t>
  </si>
  <si>
    <t>+ 7,12 %</t>
  </si>
  <si>
    <t>(+ 3,50 % el 19/09/20 y + 3,50 % 16/10/20)</t>
  </si>
  <si>
    <t>+ 13,22 %</t>
  </si>
  <si>
    <t>+ 13.890 %</t>
  </si>
  <si>
    <t>(~ 25 hs/m3 x 502,40 $/hs = ~ 12.560 $/m3)</t>
  </si>
  <si>
    <t>122,00 / 137,00</t>
  </si>
  <si>
    <t>A. Alderete - C. Maidana - D. Marenco</t>
  </si>
  <si>
    <t>Córdoba, 10 de diciembre de 2020</t>
  </si>
  <si>
    <t xml:space="preserve"> 10 / 12 / 2020</t>
  </si>
  <si>
    <t>1 USD = $ 87,50</t>
  </si>
  <si>
    <t>(Variación cotización del dólar: 87,50 / 85,00 $/USD)</t>
  </si>
  <si>
    <t>+ 2,50 %</t>
  </si>
  <si>
    <t>+ 1,43 %</t>
  </si>
  <si>
    <t>+ 14.090 %</t>
  </si>
  <si>
    <t>(+ 2,50 % el 22/11/20)</t>
  </si>
  <si>
    <t>1 USD = $ 90,75</t>
  </si>
  <si>
    <t>(Variación cotización del dólar: 90,75 / 87,50 $/USD)</t>
  </si>
  <si>
    <t>(+ 4,50 % el 14/12/20 y + 4,50 % el 16/01/21)</t>
  </si>
  <si>
    <t xml:space="preserve">(Aumentos pendientes + 4,50 % el 16/12/20; + 1,10 % el 31/12/20 </t>
  </si>
  <si>
    <t>y + 2,90 % el 05/01/21 y + 1,50 % el 12/01/21)</t>
  </si>
  <si>
    <t>+ 14.709 %</t>
  </si>
  <si>
    <t>Córdoba, 15 de enero de 2021</t>
  </si>
  <si>
    <t xml:space="preserve"> 15 / 01 / 2021</t>
  </si>
  <si>
    <t>+ 4,36 %</t>
  </si>
  <si>
    <t>135,00 / 152,00</t>
  </si>
  <si>
    <t>Córdoba, 12 de febrero de 2021</t>
  </si>
  <si>
    <t xml:space="preserve"> 12 / 02 / 2021</t>
  </si>
  <si>
    <t>1 USD = $ 93,50</t>
  </si>
  <si>
    <t>(Variación cotización del dólar: 93,50 / 90,75 $/USD)</t>
  </si>
  <si>
    <t>(Acuerdo UOCRA vigente desde el 01/02/21)</t>
  </si>
  <si>
    <t xml:space="preserve">(Aumentos pendientes + 3,50 % el 16/01/21 + 1,90 % el 01/02/21) </t>
  </si>
  <si>
    <t>140,00 / 158,00</t>
  </si>
  <si>
    <t>(+ 5,00 % el 20/02/21)</t>
  </si>
  <si>
    <t>(Variación cotización del dólar: 95,00 / 93,50 $/USD)</t>
  </si>
  <si>
    <t xml:space="preserve">(+ 1,20 % el 17/02/21) </t>
  </si>
  <si>
    <t>Córdoba, 05 de marzo de 2021</t>
  </si>
  <si>
    <t xml:space="preserve"> 05 / 03 / 2021</t>
  </si>
  <si>
    <t>1 USD = $ 95,00</t>
  </si>
  <si>
    <t>(~ 25 hs/m3 x 542,60 $/hs = ~ 13.565 $/m3)</t>
  </si>
  <si>
    <t>Córdoba, 06 de abril de 2021</t>
  </si>
  <si>
    <t xml:space="preserve"> 06 / 04 / 2021</t>
  </si>
  <si>
    <t>1 USD = $ 97,75</t>
  </si>
  <si>
    <t>(Variación cotización del dólar: 97,75 / 95,00 $/USD)</t>
  </si>
  <si>
    <t>(+ 4,00 % el 01/04/21)</t>
  </si>
  <si>
    <t xml:space="preserve">(+ 7,00 % el 16/03/21) </t>
  </si>
  <si>
    <t>145,00 / 164,00</t>
  </si>
  <si>
    <t>Córdoba, 11 de mayo de 2021</t>
  </si>
  <si>
    <t xml:space="preserve"> 11 / 05 / 2021</t>
  </si>
  <si>
    <t>1 USD = $ 99,00</t>
  </si>
  <si>
    <t>(Variación cotización del dólar: 99,00 / 97,75 $/USD)</t>
  </si>
  <si>
    <t>(+ 4,00 % el 01/05/21)</t>
  </si>
  <si>
    <t>(Acuerdo UOCRA vigente desde el 01/04/21)</t>
  </si>
  <si>
    <t xml:space="preserve">(+ 6,00 % el 16/04/21) </t>
  </si>
  <si>
    <t>(~ 25 hs/m3 x 607,80 $/hs = ~ 15.195 $/m3)</t>
  </si>
  <si>
    <t>151,00 / 171,00</t>
  </si>
  <si>
    <t>- Junta W Geotextil :</t>
  </si>
  <si>
    <t>1 USD = $ 101,00</t>
  </si>
  <si>
    <t>(Acuerdo UOCRA vigente desde el 01/07/21)</t>
  </si>
  <si>
    <t xml:space="preserve">(+ 6,00 % el 15/05/21) </t>
  </si>
  <si>
    <t>(~ 25 hs/m3 x 668,60 $/hs = ~ 16.715 $/m3)</t>
  </si>
  <si>
    <t>Córdoba, 07 de julio de 2021</t>
  </si>
  <si>
    <t xml:space="preserve"> 07 / 07 / 2021</t>
  </si>
  <si>
    <t>(Variación Acindar y cotización del dólar: 101,00 / 99,00 $/USD)</t>
  </si>
  <si>
    <t>Córdoba, 06 de agosto de 2021</t>
  </si>
  <si>
    <t xml:space="preserve"> 06 / 08 / 2021</t>
  </si>
  <si>
    <t>1 USD = $ 102,00</t>
  </si>
  <si>
    <t>(Variación Acindar y cotización del dólar: 102,00 / 101,00 $/USD)</t>
  </si>
  <si>
    <t>(+ 5,00 % el 04/08/21)</t>
  </si>
  <si>
    <t>156,00 / 176,00</t>
  </si>
  <si>
    <t>Córdoba, 23 de agosto de 2021</t>
  </si>
  <si>
    <t xml:space="preserve"> 23 / 08 / 2021</t>
  </si>
  <si>
    <t>1 USD = $ 102,50</t>
  </si>
  <si>
    <t>(Variación Acindar y cotización del dólar: 102,50 / 102,00 $/USD)</t>
  </si>
  <si>
    <t>Córdoba, 09 de septiembre de 2021</t>
  </si>
  <si>
    <t xml:space="preserve"> 09 / 09 / 2021</t>
  </si>
  <si>
    <t>1 USD = $ 103,25</t>
  </si>
  <si>
    <t>(Variación Acindar y cotización del dólar: 103,25 / 102,50 $/USD)</t>
  </si>
  <si>
    <t>(~ 25 hs/m3 x 702,00 $/hs = ~ 17.550 $/m3)</t>
  </si>
  <si>
    <t>161,00 / 182,00</t>
  </si>
  <si>
    <t>(Acuerdo UOCRA vigente desde el 01/09/21)</t>
  </si>
  <si>
    <t>Córdoba, 07 de octubre de 2021</t>
  </si>
  <si>
    <t xml:space="preserve"> 07 / 10 / 2021</t>
  </si>
  <si>
    <t>1 USD = $ 104,25</t>
  </si>
  <si>
    <t>(Cotización del dólar: 104,25 / 103,25 $/USD)</t>
  </si>
  <si>
    <t>(Acuerdo UOCRA vigente desde el 01/10/21)</t>
  </si>
  <si>
    <t>(+ 4,00 % el 01/10/21)</t>
  </si>
  <si>
    <t>(~ 25 hs/m3 x 702,00 $/hs = ~ 18.780 $/m3)</t>
  </si>
  <si>
    <t>Córdoba, 08 de noviembre de 2021</t>
  </si>
  <si>
    <t>1 USD = $ 105,25</t>
  </si>
  <si>
    <t xml:space="preserve"> 08 / 11 / 2021</t>
  </si>
  <si>
    <t>(Variación Acindar y cotización del dólar: 105,25 / 104,25 $/USD)</t>
  </si>
  <si>
    <t>Córdoba, 12 de enero de 2022</t>
  </si>
  <si>
    <t xml:space="preserve"> 12 / 01 / 2022</t>
  </si>
  <si>
    <t>1 USD = $ 108,75</t>
  </si>
  <si>
    <t>(Cotización del dólar: 108,75 / 105,25 $/USD)</t>
  </si>
  <si>
    <t>(+ 5,00 % el 06/01/22)</t>
  </si>
  <si>
    <t>(Acuerdo UOCRA vigente desde el 01/01/22)</t>
  </si>
  <si>
    <t>(~ 25 hs/m3 x 788,80 $/hs = ~ 19.720 $/m3)</t>
  </si>
  <si>
    <t>167,00 / 188,00</t>
  </si>
  <si>
    <t xml:space="preserve">G. Sierra - A. Gonzalez </t>
  </si>
  <si>
    <t>Córdoba, 15 de febrero de 2022</t>
  </si>
  <si>
    <t xml:space="preserve"> 15 / 02 / 2022</t>
  </si>
  <si>
    <t>1 USD = $ 112,00</t>
  </si>
  <si>
    <t>(Variación Acindar y Cotización del dólar: 112,00 / 108,75 $/USD)</t>
  </si>
  <si>
    <t>(+ 4,00 % el 10/02/22)</t>
  </si>
  <si>
    <t>(Acuerdo UOCRA vigente desde el 01/02/22)</t>
  </si>
  <si>
    <t>(+ 9,00 % el 02/02/22)</t>
  </si>
  <si>
    <t>(~ 25 hs/m3 x 766,80 $/hs = ~ 19.170 $/m3)</t>
  </si>
  <si>
    <t>- Honorarios Profesional Firmante:</t>
  </si>
  <si>
    <t>%</t>
  </si>
  <si>
    <t>Monto de Obra</t>
  </si>
  <si>
    <t>- Aportes Profesional Firmante:</t>
  </si>
  <si>
    <t>(~ 25 hs/m3 x 842,45 $/hs = ~ 21.061 $/m3)</t>
  </si>
  <si>
    <t>- Llaneado Mecánico</t>
  </si>
  <si>
    <t>Córdoba, 15 de marzo de 2022</t>
  </si>
  <si>
    <t xml:space="preserve"> 15 / 03 / 2022</t>
  </si>
  <si>
    <t>1 USD = $ 114,50</t>
  </si>
  <si>
    <t>(Cotización del dólar: 114,50 / 112,00 $/USD)</t>
  </si>
  <si>
    <t>(+ 4,00 % el 03/03/22)</t>
  </si>
  <si>
    <t>(Acuerdo UOCRA vigente desde el 01/03/22)</t>
  </si>
  <si>
    <t>(+ 9,50 % el 14/03/22)</t>
  </si>
  <si>
    <t>175,00 / 197,00</t>
  </si>
  <si>
    <t>Córdoba, 14 de abril de 2022</t>
  </si>
  <si>
    <t xml:space="preserve"> 14 / 04 / 2022</t>
  </si>
  <si>
    <t>1 USD = $ 118,00</t>
  </si>
  <si>
    <t>(Variación Acindar y Cotización del dólar: 118,00 / 114,50 $/USD)</t>
  </si>
  <si>
    <t>(+ 7,00 % el 07/04/22)</t>
  </si>
  <si>
    <t>183,00 / 206,00</t>
  </si>
  <si>
    <t>(+ 9,90 % el 09/05/22)</t>
  </si>
  <si>
    <t>189,00 / 213,00</t>
  </si>
  <si>
    <t>Córdoba, 17 de mayo de 2022</t>
  </si>
  <si>
    <t xml:space="preserve"> 17 / 05 / 2022</t>
  </si>
  <si>
    <t>1 USD = $ 123,00</t>
  </si>
  <si>
    <t>(Variación Acindar y Cotización del dólar: 123,00 / 118,00 $/USD)</t>
  </si>
  <si>
    <t>(+ 6,50 % el 02/05/22)</t>
  </si>
  <si>
    <t>(~ 25 hs/m3 x 889,80 $/hs = ~ 22.245 $/m3)</t>
  </si>
  <si>
    <t>(Acuerdo UOCRA vigente desde el 01/05/22)</t>
  </si>
  <si>
    <t>(~ 25 hs/m3 x 979,04 $/hs = ~ 24.476 $/m3)</t>
  </si>
  <si>
    <t>Córdoba, 10 de junio de 2022</t>
  </si>
  <si>
    <t xml:space="preserve"> 10 / 06 / 2022</t>
  </si>
  <si>
    <t>1 USD = $ 126,75</t>
  </si>
  <si>
    <t>(Cotización del dólar: 126,75 / 123,00 $/USD)</t>
  </si>
  <si>
    <t>(Acuerdo UOCRA vigente desde el 01/06/22)</t>
  </si>
  <si>
    <t>(~ 25 hs/m3 x 1067,84 $/hs = ~ 26.696 $/m3)</t>
  </si>
  <si>
    <t>198,00 / 224,00</t>
  </si>
  <si>
    <t>(+ 6,00 % el 06/06/22)</t>
  </si>
  <si>
    <t>Córdoba, 19 de julio de 2022</t>
  </si>
  <si>
    <t xml:space="preserve"> 19 / 07 / 2022</t>
  </si>
  <si>
    <t>1 USD = $ 135,75</t>
  </si>
  <si>
    <t>(Cotización del dólar: 135,75 / 126,75 $/USD)</t>
  </si>
  <si>
    <t>(+ 12,00 % el 19/06/22)</t>
  </si>
  <si>
    <t>(+ 6,50 % el 06/07/22)</t>
  </si>
  <si>
    <t>218,00 / 246,00</t>
  </si>
  <si>
    <t>Córdoba, 05 de agosto de 2022</t>
  </si>
  <si>
    <t xml:space="preserve"> 05 / 08 / 2022</t>
  </si>
  <si>
    <t>1 USD = $ 138,75</t>
  </si>
  <si>
    <t>(Cotización del dólar: 138,75 / 135,75 $/USD)</t>
  </si>
  <si>
    <t>(+ 7,00 % el 01/08/22)</t>
  </si>
  <si>
    <t>(Acuerdo UOCRA vigente desde el 01/08/22)</t>
  </si>
  <si>
    <t>(~ 25 hs/m3 x 1139,72 $/hs = ~ 28.439 $/m3)</t>
  </si>
  <si>
    <t>231,00 / 263,00</t>
  </si>
  <si>
    <t>Córdoba, 13 de septiembre de 2022</t>
  </si>
  <si>
    <t xml:space="preserve"> 13 / 09 / 2022</t>
  </si>
  <si>
    <t>1 USD = $ 149,00</t>
  </si>
  <si>
    <t>(Variación Acindar y Cotización del dólar: 149,00 / 138,75 $/USD)</t>
  </si>
  <si>
    <t>(+ 8,00 % el 01/09/22)</t>
  </si>
  <si>
    <t>(Acuerdo UOCRA vigente desde el 01/09/22)</t>
  </si>
  <si>
    <t>(+ 6,00 % el 21/08/22)</t>
  </si>
  <si>
    <t>(~ 25 hs/m3 x 1256,44 $/hs = ~ 31.411 $/m3)</t>
  </si>
  <si>
    <t>249,00 / 284,00</t>
  </si>
  <si>
    <t>Córdoba, 24 de Octubre de 2022</t>
  </si>
  <si>
    <t xml:space="preserve"> 24 / 10 / 2022</t>
  </si>
  <si>
    <t>(Variación Acindar y Cotización del dólar: 161,50 / 149,00 $/USD)</t>
  </si>
  <si>
    <t>(Acuerdo UOCRA vigente desde el 01/10/22)</t>
  </si>
  <si>
    <t>(+ 6,00 % el 01/10/22)</t>
  </si>
  <si>
    <t>1 USD = $ 161,50</t>
  </si>
  <si>
    <t>(~ 25 hs/m3 x 1370,65 $/hs = ~ 34.266 $/m3)</t>
  </si>
  <si>
    <t>274,00 / 313,00</t>
  </si>
  <si>
    <t>Alejandro Alderete</t>
  </si>
  <si>
    <t>C. Maidana - D. Marenco</t>
  </si>
  <si>
    <t>Córdoba, 16 de Noviembre de 2022</t>
  </si>
  <si>
    <t xml:space="preserve"> 16 / 11 / 2022</t>
  </si>
  <si>
    <t>1 USD = $ 168,00</t>
  </si>
  <si>
    <t>(Variación Acindar y Cotización del dólar: 168,00 / 161,50 $/USD)</t>
  </si>
  <si>
    <t>(+ 7,00 % el 04/10/22)</t>
  </si>
  <si>
    <t>(+ 7,00 % el 02/11/22)</t>
  </si>
  <si>
    <t>(Acuerdo UOCRA vigente desde el 01/11/22)</t>
  </si>
  <si>
    <t>(~ 25 hs/m3 x 1477,42 $/hs = ~ 36.936 $/m3)</t>
  </si>
  <si>
    <t>296,00 / 338,00</t>
  </si>
  <si>
    <t>(+ 8,00 % el 01/11/22)</t>
  </si>
  <si>
    <t>Córdoba, 14 de Diciembre de 2022</t>
  </si>
  <si>
    <t>1 USD = $ 178,50</t>
  </si>
  <si>
    <t>(Variación Acindar y Cotización del dólar: 178,50 / 168,00 $/USD)</t>
  </si>
  <si>
    <t>(+ 7,00 % el 02/12/22)</t>
  </si>
  <si>
    <t>(Acuerdo UOCRA vigente desde el 01/12/22)</t>
  </si>
  <si>
    <t>(+ 4,00 % el 01/12/22)</t>
  </si>
  <si>
    <t>(~ 25 hs/m3 x 1549,37 $/hs = ~ 38.735 $/m3)</t>
  </si>
  <si>
    <t>320,00 / 365,00</t>
  </si>
  <si>
    <t xml:space="preserve"> 14 / 12 / 2022</t>
  </si>
  <si>
    <t>Córdoba, 04 de Enero de 2023</t>
  </si>
  <si>
    <t xml:space="preserve"> 04 / 01 / 2023</t>
  </si>
  <si>
    <t>1 USD = $ 185,75</t>
  </si>
  <si>
    <t>(+ 4,90 % el 04/01/23)</t>
  </si>
  <si>
    <t>(Acuerdo UOCRA vigente desde el 01/01/23)</t>
  </si>
  <si>
    <t>(+ 4,00 % el 01/01/23)</t>
  </si>
  <si>
    <t>(Variación Acindar y Cotización del dólar: 185,75 / 178,50 $/USD)</t>
  </si>
  <si>
    <t>(~ 25 hs/m3 x 1638,41 $/hs = ~ 40.960 $/m3)</t>
  </si>
  <si>
    <t>355,00 / 402,00</t>
  </si>
  <si>
    <t>C. Maidana - D. Marenco - S. Pena</t>
  </si>
  <si>
    <t>Córdoba, 10 de Febrero de 2023</t>
  </si>
  <si>
    <t xml:space="preserve"> 10 / 02 / 2023</t>
  </si>
  <si>
    <t>1 USD = $ 196,25</t>
  </si>
  <si>
    <t>(Variación Acindar y Cotización del dólar: 196,25 / 185,75 $/USD)</t>
  </si>
  <si>
    <t xml:space="preserve"> </t>
  </si>
  <si>
    <t>(~ 25 hs/m3 x 1752,16 $/hs = ~ 43.804 $/m3)</t>
  </si>
  <si>
    <t>377,00 / 427,00</t>
  </si>
  <si>
    <t>(+ 4,90 % el 02/02/23)</t>
  </si>
  <si>
    <t>(Acuerdo UOCRA vigente desde el 01/02/23)</t>
  </si>
  <si>
    <t>(+ 4,00 % el 01/02/23)</t>
  </si>
  <si>
    <t>Córdoba, 14 de Marzo de 2023</t>
  </si>
  <si>
    <t xml:space="preserve"> 14 / 03 / 2023</t>
  </si>
  <si>
    <t>1 USD = $ 208,75</t>
  </si>
  <si>
    <t>(Variación Acindar y Cotización del dólar: 208,75 / 196,25 $/USD)</t>
  </si>
  <si>
    <t>(+ 4,90 % el 02/03/23)</t>
  </si>
  <si>
    <t>(Acuerdo UOCRA vigente desde el 01/03/23)</t>
  </si>
  <si>
    <t>(+ 4,00 % el 14/03/23)</t>
  </si>
  <si>
    <t>(~ 25 hs/m3 x 1851,51 $/hs = ~ 46.288 $/m3)</t>
  </si>
  <si>
    <t>415,00 / 470,00</t>
  </si>
  <si>
    <t xml:space="preserve"> 14/ 04 / 2023</t>
  </si>
  <si>
    <t>1 USD = $ 220,75</t>
  </si>
  <si>
    <t>(Variación Acindar y Cotización del dólar: 220,75 / 208,75 $/USD)</t>
  </si>
  <si>
    <t>(+ 7,50 % a partir del 04/04/23)</t>
  </si>
  <si>
    <t>(~ 25 hs/m3 x 2036,66 $/hs = ~ 50.917 $/m3)</t>
  </si>
  <si>
    <t>(+ 10,00 % a partir del 01/04/23)</t>
  </si>
  <si>
    <t>Córdoba, 14 de Abril de 2023</t>
  </si>
  <si>
    <t>(+ 4,00 % a partir del 14/04/23)</t>
  </si>
  <si>
    <t>8,00 / 10,00</t>
  </si>
  <si>
    <t>usd/km.</t>
  </si>
  <si>
    <t>(Dólar oficial y distancia a la obra)</t>
  </si>
  <si>
    <t>Córdoba, 12 de Mayo de 2023</t>
  </si>
  <si>
    <t xml:space="preserve"> 12/ 05 / 2023</t>
  </si>
  <si>
    <t>1 USD = $ 238,50</t>
  </si>
  <si>
    <t>(Variación Acindar y Cotización del dólar: 238,50 / 220,75 $/USD)</t>
  </si>
  <si>
    <t>(+ 7,90 % a partir del 02/05/23)</t>
  </si>
  <si>
    <t>(+ 7,27 % a partir del 01/05/23)</t>
  </si>
  <si>
    <t>(+ 4,00 % a partir del 15/05/23)</t>
  </si>
  <si>
    <t>(~ 25 hs/m3 x 2184,73 $/hs = ~ 54.618 $/m3)</t>
  </si>
  <si>
    <t>Córdoba, 09 de Junio de 2023</t>
  </si>
  <si>
    <t xml:space="preserve"> 09/ 06 / 2023</t>
  </si>
  <si>
    <t>1 USD = $ 254,50</t>
  </si>
  <si>
    <t>(Variación Acindar y Cotización del dólar: 254,50 / 238,50 $/USD)</t>
  </si>
  <si>
    <t>(+ 8,20 % a partir del 01/06/23)</t>
  </si>
  <si>
    <t>(+ 3,46 % a partir del 01/06/23)</t>
  </si>
  <si>
    <t>(+ 4,00 % a partir del 15/06/23)</t>
  </si>
  <si>
    <t>(~ 25 hs/m3 x 2260,32 $/hs = ~ 56.508 $/m3)</t>
  </si>
  <si>
    <t xml:space="preserve"> 10/ 07 / 2023</t>
  </si>
  <si>
    <t>Córdoba, 10 de Julio de 2023</t>
  </si>
  <si>
    <t>1 USD = $ 273,00</t>
  </si>
  <si>
    <t>(Variación Acindar y Cotización del dólar: 273,00 / 254,50 $/USD)</t>
  </si>
  <si>
    <t>(+ 7,60 % a partir del 03/07/23)</t>
  </si>
  <si>
    <t>(+ 10,00 % a partir del 01/07/23)</t>
  </si>
  <si>
    <t>(+ 4,50 % a partir del 17/07/23)</t>
  </si>
  <si>
    <t>(~ 25 hs/m3 x 2486,35 $/hs = ~ 62.159 $/m3)</t>
  </si>
  <si>
    <t>(+ 6,20 % a partir del 02/08/23)</t>
  </si>
  <si>
    <t>(+ 09,00 % a partir del 01/08/23)</t>
  </si>
  <si>
    <t>1 USD = $ 365,50</t>
  </si>
  <si>
    <t>(Variación Acindar + 3,50 % y Cotización del dólar: 365,50 / 273,00 $/USD)</t>
  </si>
  <si>
    <t>(~ 25 hs/m3 x 2710,15 $/hs = ~ 67.753 $/m3)</t>
  </si>
  <si>
    <t>Córdoba, 18 de Agosto de 2023</t>
  </si>
  <si>
    <t xml:space="preserve"> 18/ 08 / 2023</t>
  </si>
  <si>
    <t>(+ 17,56 % a partir del 18/08/23)</t>
  </si>
  <si>
    <t>Córdoba, 12 de Septiembre de 2023</t>
  </si>
  <si>
    <t xml:space="preserve"> 12/ 09 / 2023</t>
  </si>
  <si>
    <t>(Variación Flete Acindar + 15,00 % y Cotización del dólar: 365,50 $/USD)</t>
  </si>
  <si>
    <t>(+ 12,00 % a partir del 14/08/23; +7,80 % desde el 05/09/23)</t>
  </si>
  <si>
    <t>(+ 08,00 % a partir del 01/06/23)</t>
  </si>
  <si>
    <t>(~ 25 hs/m3 x 2926,96 $/hs = ~ 73.174 $/m3)</t>
  </si>
  <si>
    <t>(2,00 % de materiales en fábrica naves)</t>
  </si>
  <si>
    <t>Córdoba, 10 de Octubre de 2023</t>
  </si>
  <si>
    <t xml:space="preserve"> 10/ 10 / 2023</t>
  </si>
  <si>
    <t>(+ 9,50 % a partir del 02/10/23)</t>
  </si>
  <si>
    <t>(Variación Forma de pago a 14 días ff Acindar + 0,77 %)</t>
  </si>
  <si>
    <t>(~ 25 hs/m3 x 3327,95 $/hs = ~ 83.199 $/m3)</t>
  </si>
  <si>
    <t>(+ 13,70 % a partir del 22/09/23 Bono $30.000 No remunerativo)</t>
  </si>
  <si>
    <t>Córdoba, 23 de Octubre de 2023</t>
  </si>
  <si>
    <t xml:space="preserve"> 23/ 10 / 2023</t>
  </si>
  <si>
    <t>(+12,00% Acuerdo UOCRA a partir del 01/10/23)</t>
  </si>
  <si>
    <t>(+ 3,00% aumento del gasoil a partir del 23/10/23)</t>
  </si>
  <si>
    <t>(+ 3% DN Acindar + 10% Flete de Materiales desde 17/10/23)</t>
  </si>
  <si>
    <t>(~ 25 hs/m3 x 3727,30 $/hs = ~ 93.182 $/m3)</t>
  </si>
  <si>
    <t>(+9,50 % aumento a partir del 01/11/23)</t>
  </si>
  <si>
    <t>(+11,00% Acuerdo UOCRA a partir del 01/11/23)</t>
  </si>
  <si>
    <t>(+ 9,70% aumento del gasoil a partir del 01/11/23)</t>
  </si>
  <si>
    <t>(~ 25 hs/m3 x 4137,30 $/hs = ~ 103433 $/m3)</t>
  </si>
  <si>
    <t>(+ 5% DN Acindar + 10% Flete de Materiales desde 03/11/23)</t>
  </si>
  <si>
    <t>Córdoba, 7 de Noviembre de 2023</t>
  </si>
  <si>
    <t xml:space="preserve"> 07/ 11 / 2023</t>
  </si>
  <si>
    <t>Córdoba, 15 de Diciembre de 2023</t>
  </si>
  <si>
    <t xml:space="preserve"> 15/ 12 / 2023</t>
  </si>
  <si>
    <t>1 USD = $ 820,00</t>
  </si>
  <si>
    <t>(Variación Acindar + 8,00 % y Cotización del dólar: 820,00 / 365,50 $/USD)</t>
  </si>
  <si>
    <t>(41,36 % aumento a partir del 28/11/23)</t>
  </si>
  <si>
    <t>(+41,36 % aumento a partir del 28/11/23)</t>
  </si>
  <si>
    <t>(+11,00% Acuerdo UOCRA a partir del 01/12/23)</t>
  </si>
  <si>
    <t>(+ 95,91% aumento del gasoil a partir del 09/12/23)</t>
  </si>
  <si>
    <t>(~ 25 hs/m3 x 4592,40 $/hs = ~ 114810 $/m3)</t>
  </si>
  <si>
    <t>Córdoba, 17 de Enero de 2024</t>
  </si>
  <si>
    <t xml:space="preserve"> 17/ 01 / 2024</t>
  </si>
  <si>
    <t>1 USD = $ 838,25</t>
  </si>
  <si>
    <t>(Cotización del dólar: 838,25 / 820,00 $/USD + 15 % Flete)</t>
  </si>
  <si>
    <t>(+ 26,10 % aumento del gasoil a partir del 03/01/24)</t>
  </si>
  <si>
    <t>(+ 20,00% Acuerdo UOCRA a partir del 01/01/24)</t>
  </si>
  <si>
    <t>(+ 23,00 % aumento a partir del 29/12/23)</t>
  </si>
  <si>
    <t>(~ 25 hs/m3 x 5510,88 $/hs = ~ 137772 $/m3)</t>
  </si>
  <si>
    <t>Córdoba, 20 de Febrero de 2024</t>
  </si>
  <si>
    <t xml:space="preserve"> 20/ 02 / 2024</t>
  </si>
  <si>
    <t>1 USD = $ 856,00</t>
  </si>
  <si>
    <t>(Cotización del dólar: 856,00 / 838,25 $/USD + 15 % Flete)</t>
  </si>
  <si>
    <t>(+ 23,00 % aumento a partir del 31/01/24)</t>
  </si>
  <si>
    <t>(+ 14,00% Acuerdo UOCRA a partir del 01/02/24)</t>
  </si>
  <si>
    <t>(+ 6,00 % aumento del gasoil a partir del 01/02/24)</t>
  </si>
  <si>
    <t>(~ 25 hs/m3 x 6282,40 $/hs = ~ 157060 $/m3)</t>
  </si>
  <si>
    <t>Córdoba, 13 de Marzo de 2024</t>
  </si>
  <si>
    <t xml:space="preserve"> 13/ 03 / 2024</t>
  </si>
  <si>
    <t>1 USD = $ 868,50</t>
  </si>
  <si>
    <t>(Cotización del dólar: 868,50 / 856,00 $/USD + 10 % Flete)</t>
  </si>
  <si>
    <t>(+ 13,70 % aumento a partir del 05/03/24)</t>
  </si>
  <si>
    <t>(+ 7,40 % aumento del gasoil a partir del 02/03/24)</t>
  </si>
  <si>
    <t>(+ 0,00% Aún no hay definición aumento UOCRA)</t>
  </si>
  <si>
    <t>- Pintura Acrílica sobre Panel W</t>
  </si>
  <si>
    <t>usd/m2</t>
  </si>
  <si>
    <t>- Pintura Poliuretánica sobre Panel W</t>
  </si>
  <si>
    <t>Córdoba, 18 de Abril de 2024</t>
  </si>
  <si>
    <t xml:space="preserve"> 18/ 04 / 2024</t>
  </si>
  <si>
    <t>1 USD = $ 889,00</t>
  </si>
  <si>
    <t>(Cotización del dólar: 889,00 / 868,50 $/USD)</t>
  </si>
  <si>
    <t>(+ 8,00 % aumento a partir del 16/04/24)</t>
  </si>
  <si>
    <t>(+ 4,60 % aumento del gasoil a partir del 01/04/24)</t>
  </si>
  <si>
    <t>Córdoba, 26 de Abril de 2024</t>
  </si>
  <si>
    <t xml:space="preserve"> 26/ 04 / 2024</t>
  </si>
  <si>
    <t>1 USD = $ 894,00</t>
  </si>
  <si>
    <t>(Cotización del dólar: 894,00 / 868,50 $/USD)</t>
  </si>
  <si>
    <t>(+ 14,00% aumento a partir del 01/04/24)</t>
  </si>
  <si>
    <t>(~ 25 hs/m3 x 7161,94 $/hs = ~ 179049 $/m3)</t>
  </si>
  <si>
    <t>Córdoba, 13 de Mayo de 2024</t>
  </si>
  <si>
    <t xml:space="preserve"> 13/ 05 / 2024</t>
  </si>
  <si>
    <t>1 USD = $ 903,00</t>
  </si>
  <si>
    <t>(Cotización del dólar: 903,00 / 894,00 $/USD)</t>
  </si>
  <si>
    <t>(+ 0,00 %)</t>
  </si>
  <si>
    <t>(+ 11,00% aumento a partir del 01/05/24)</t>
  </si>
  <si>
    <t>(+ 4,00 % aumento del gasoil a partir del 01/05/24)</t>
  </si>
  <si>
    <t>(~ 25 hs/m3 x 7949,75 $/hs = ~ 198744 $/m3)</t>
  </si>
  <si>
    <t>Córdoba, 11 de Junio de 2024</t>
  </si>
  <si>
    <t xml:space="preserve"> 11/ 06 / 2024</t>
  </si>
  <si>
    <t>1 USD = $ 921,00</t>
  </si>
  <si>
    <t>(Cotización del dólar: 921,00 / 903,00 $/USD)</t>
  </si>
  <si>
    <t>(+ 11,00% aumento a partir del 01/06/24)</t>
  </si>
  <si>
    <t>(+ 4,00 % aumento del gasoil a partir del 01/06/24)</t>
  </si>
  <si>
    <t>(~ 25 hs/m3 x 8824,22 $/hs = ~ 220605 $/m3)</t>
  </si>
  <si>
    <t>Córdoba, 18 de Julio de 2024</t>
  </si>
  <si>
    <t xml:space="preserve"> 18/ 07 / 2024</t>
  </si>
  <si>
    <t>1 USD = $ 942,50</t>
  </si>
  <si>
    <t>(Cotización del dólar: 942,50 / 921,00 $/USD)</t>
  </si>
  <si>
    <t>(+ 4,00 % aumento del gasoil a partir del 01/07/24)</t>
  </si>
  <si>
    <t>Córdoba, 19 de Agosto de 2024</t>
  </si>
  <si>
    <t xml:space="preserve"> 19/ 08 / 2024</t>
  </si>
  <si>
    <t>1 USD = $ 963,00</t>
  </si>
  <si>
    <t>(Cotización del dólar: 963,00 / 942,50 $/USD)</t>
  </si>
  <si>
    <t>(+ 6,00 % aumento a partir del 19/08/24)</t>
  </si>
  <si>
    <t>(+ 3,00 % aumento del gasoil a partir del 01/08/24)</t>
  </si>
  <si>
    <t>Córdoba, 13 de Septiembre de 2024</t>
  </si>
  <si>
    <t xml:space="preserve"> 13/ 09 / 2024</t>
  </si>
  <si>
    <t>1 USD = $ 980,50</t>
  </si>
  <si>
    <t>- 2,69 %</t>
  </si>
  <si>
    <t>(Cotización del dólar: 980,50 / 963,0 $/USD y - 5,00 % lista Acindar)</t>
  </si>
  <si>
    <t>(+ 5,00 % agosto + 4,00 % septiembre)</t>
  </si>
  <si>
    <t>(+ 3,80 % aumento a partir del 16/09/24)</t>
  </si>
  <si>
    <t>(+ 3,00 % aumento del gasoil a partir del 01/09/24)</t>
  </si>
  <si>
    <t>(~ 25 hs/m3 x 9636,04 $/hs = ~ 240901 $/m3)</t>
  </si>
  <si>
    <t xml:space="preserve"> 10/ 10 / 2024</t>
  </si>
  <si>
    <t>1 USD = $ 997,50</t>
  </si>
  <si>
    <t>- 4,84 %</t>
  </si>
  <si>
    <t>(Cotización del dólar: 997,50 / 980,50 $/USD y - 7,00 % lista Acindar)</t>
  </si>
  <si>
    <t>-2,00 %</t>
  </si>
  <si>
    <t>(- 2,00 % descuento del gasoil a partir del 01/10/24)</t>
  </si>
  <si>
    <t>Córdoba, 10 de Octubre de 2024</t>
  </si>
  <si>
    <t>(+ 0,00 % aumento a partir del 1/10/24)</t>
  </si>
  <si>
    <t>(+ 0,00 % a partir del 1/10/24)</t>
  </si>
  <si>
    <t>Córdoba, 11 de Noviembre de 2024</t>
  </si>
  <si>
    <t xml:space="preserve"> 11/ 11 / 2024</t>
  </si>
  <si>
    <t>1 USD = $ 1018,00</t>
  </si>
  <si>
    <t>(Cotización del dólar: 1018,00 / 997,50 $/USD)</t>
  </si>
  <si>
    <t>(+ 0,00 % aumento a partir del 1/11/24)</t>
  </si>
  <si>
    <t>(+ 0,00 % a partir del 1/11/24)</t>
  </si>
  <si>
    <t>(+ 2,75 % descuento del gasoil a partir del 01/11/24)</t>
  </si>
  <si>
    <t>Córdoba, 22 de Noviembre de 2024</t>
  </si>
  <si>
    <t xml:space="preserve"> 22/ 11 / 2024</t>
  </si>
  <si>
    <t>1 USD = $ 1026,50</t>
  </si>
  <si>
    <t>- 2,27 %</t>
  </si>
  <si>
    <t>(Cotización del dólar: 1026,50 / 997,50 $/USD y - 5,00 % lista Acindar)</t>
  </si>
  <si>
    <t>(+ 3,60 % aumento a partir del 1/11/24)</t>
  </si>
  <si>
    <t>(+ 4,00 % desde 1/10/24 + 4,00% desde 1/11/24 + no remunerativo)</t>
  </si>
  <si>
    <t>(~ 25 hs/m3 x 11087,23 $/hs = ~ 277180,75 $/m3)</t>
  </si>
  <si>
    <t>(+ 2,75 % aumento del gasoil a partir del 01/11/24)</t>
  </si>
  <si>
    <t>Córdoba, 10 de Diciembre de 2024</t>
  </si>
  <si>
    <t xml:space="preserve"> 10/ 12 / 2024</t>
  </si>
  <si>
    <t>(Cotización del dólar: 1037,00 / 1026,50 $/USD)</t>
  </si>
  <si>
    <t>1 USD = $ 1037,00</t>
  </si>
  <si>
    <t>(+ 3,00 % aumento a partir del 10/12/24)</t>
  </si>
  <si>
    <t>(+ 3,00 % aumento del gasoil a partir del 01/12/24)</t>
  </si>
  <si>
    <t>(+ 4,00 % aumento a partir del 01/12/24)</t>
  </si>
  <si>
    <t>(~ 25 hs/m3 x 11530,72 $/hs = ~ 288268,00 $/m3)</t>
  </si>
  <si>
    <t>(0,00 %)</t>
  </si>
  <si>
    <t>(+ 1,75 % aumento del gasoil a partir del 01/01/25)</t>
  </si>
  <si>
    <t>Córdoba, 10 de Enero de 2025</t>
  </si>
  <si>
    <t xml:space="preserve"> 10/ 01 / 2025</t>
  </si>
  <si>
    <t>1 USD = $ 1059,00</t>
  </si>
  <si>
    <t>(Cotización del dólar: 1059,00 / 1037,00 $/USD)</t>
  </si>
  <si>
    <t>(+ 2,00 % aumento del gasoil a partir del 01/02/25)</t>
  </si>
  <si>
    <t>(+ 3,80 % aumento del cemento a partir del 01/02/25)</t>
  </si>
  <si>
    <t>Córdoba, 24 de Febrero de 2025</t>
  </si>
  <si>
    <t xml:space="preserve"> 24/ 02 / 2025</t>
  </si>
  <si>
    <t>1 USD = $ 1080,50</t>
  </si>
  <si>
    <t>(- 0,82 % lista Acero y Cotización del dólar: 1080,50 / 1059,00 $/USD)</t>
  </si>
  <si>
    <t>(1,80 %  a partir 01/01/25 + 1,50 % a partir del 01/02/25)</t>
  </si>
  <si>
    <t>(~ 25 hs/m3 x 11914,35 $/hs = ~ 297858,75 $/m3)</t>
  </si>
  <si>
    <t>Córdoba, 10 de Marzo de 2025</t>
  </si>
  <si>
    <t xml:space="preserve"> 10 / 03 / 2025</t>
  </si>
  <si>
    <t>1 USD = $ 1086,25</t>
  </si>
  <si>
    <t>(Cotización del dólar: 1086,25 / 1080,50 $/USD)</t>
  </si>
  <si>
    <t>(Sin variación del precio a partir del 01/03/25)</t>
  </si>
  <si>
    <t>(+ 1,90 % aumento del gasoil a partir del 01/03/25)</t>
  </si>
  <si>
    <t>(+ 1,00 % aumento M.O. a partir del 01/03/25)</t>
  </si>
  <si>
    <t>(~ 25 hs/m3 x 12033,49 $/hs = ~ 300837,25 $/m3)</t>
  </si>
  <si>
    <t>A. Gonzalez - D. Marenco - C. Maidana - S. Pena</t>
  </si>
  <si>
    <t>Córdoba, 24 de Abril de 2025</t>
  </si>
  <si>
    <t xml:space="preserve"> 24 / 04 / 2025</t>
  </si>
  <si>
    <t>1 USD = $ 1,195</t>
  </si>
  <si>
    <t>(Cotización del dólar: 1195,00 / 1086,25 $/USD)</t>
  </si>
  <si>
    <t>(+ 1,75 % aumento del gasoil a partir del 01/04/25)</t>
  </si>
  <si>
    <t>(+ 3,50 % aumento de cemento a partir del 04/04/25)</t>
  </si>
  <si>
    <t>(Sin aumento durante el mes de Abril 2025)</t>
  </si>
  <si>
    <t xml:space="preserve"> 13 / 05 / 2025</t>
  </si>
  <si>
    <t>1 USD = $ 1,150</t>
  </si>
  <si>
    <t>(Cotización del dólar: 1150,00 / 1195,00 $/USD)</t>
  </si>
  <si>
    <t>- 3,77%</t>
  </si>
  <si>
    <t>(Sin aumento de cemento a partir del 01/05/25)</t>
  </si>
  <si>
    <t>(Sin aumento de mano de obra a partir del 01/05/25)</t>
  </si>
  <si>
    <t>- 4,00 %</t>
  </si>
  <si>
    <t>(+ 1,75 % aumento del gasoil a partir del 01/05/25)</t>
  </si>
  <si>
    <t>Córdoba, 13 de Mayo de 2025</t>
  </si>
  <si>
    <t>Nuevos parámetros para cotizar. REVISION 01</t>
  </si>
  <si>
    <t>- 1,91 %</t>
  </si>
  <si>
    <t>Córdoba, 09 de Junio de 2025</t>
  </si>
  <si>
    <t>Nuevos parámetros para cotizar</t>
  </si>
  <si>
    <t xml:space="preserve"> 09 / 06 / 2025</t>
  </si>
  <si>
    <t>1 USD = $ 1,200</t>
  </si>
  <si>
    <t>(Cotización del dólar: 1200,00 / 1150,00 $/USD)</t>
  </si>
  <si>
    <t>(+ 3,50 % aumento de cemento a partir del 01/06/25)</t>
  </si>
  <si>
    <t>(1,20% + 1,00%  a partir 01/05/25 + 1,00% a partir del 01/06/25)</t>
  </si>
  <si>
    <t>(+ 1,00 % aumento del gasoil a partir del 01/06/25)</t>
  </si>
  <si>
    <t>(~ 25 hs/m3 x 12422,17 $/hs = ~ 310554,25 $/m3)</t>
  </si>
  <si>
    <t>Córdoba, 15 de Julio de 2025</t>
  </si>
  <si>
    <t xml:space="preserve"> 15 / 07 / 2025</t>
  </si>
  <si>
    <t>(Cotización del dólar: 1270,00 / 1200,00 $/USD + aumento 8,00 % flete)</t>
  </si>
  <si>
    <t>(+ 3,00 % aumento de cemento a partir del 16/07/25)</t>
  </si>
  <si>
    <t>(+ 2,66 % aumento del gasoil a partir del 01/07/25)</t>
  </si>
  <si>
    <t>1 USD = $ 1,270</t>
  </si>
  <si>
    <t>(+1,10 % aumento M.O a partir del 01/07/25)</t>
  </si>
  <si>
    <t>(~ 25 hs/m3 x 12558,81 $/hs = ~ 313.970,35 $/m3)</t>
  </si>
  <si>
    <t>Córdoba, 13 de Agosto de 2025</t>
  </si>
  <si>
    <t xml:space="preserve"> 13 / 08 / 2025</t>
  </si>
  <si>
    <t>1 USD = $ 1.335</t>
  </si>
  <si>
    <t>(Cotización del dólar: 1335,00 / 1270,00 $/USD, desc lista USD -3,70 % )</t>
  </si>
  <si>
    <t>(+ 5,00 % aumento de cemento a partir del 15/08/25)</t>
  </si>
  <si>
    <t>(+1,10 % aumento M.O a partir del 01/08/25)</t>
  </si>
  <si>
    <t>(+ 4,57 % aumento del gasoil a partir del 10/08/25)</t>
  </si>
  <si>
    <t>(~ 25 hs/m3 x 12696,95 $/hs = ~ 317.423,75 $/m3)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</si>
</sst>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\+\ #,##0.00\ %;[Black]\-#,##0.00;0.00\ %"/>
    <numFmt numFmtId="167" formatCode="&quot;$&quot;\ #,##0.00"/>
    <numFmt numFmtId="168" formatCode="\+\ #,##0\ %;[Black]\-#,##0;0\ %"/>
    <numFmt numFmtId="169" formatCode="\+\ #,##0.00\ %;[Black]\-#,##0.00;\-\-\.\-\-"/>
  </numFmts>
  <fonts count="13" x14ac:knownFonts="1">
    <font>
      <sz val="10"/>
      <name val="Arial"/>
      <family val="2"/>
    </font>
    <font>
      <sz val="10"/>
      <name val="Arial"/>
    </font>
    <font>
      <sz val="10.5"/>
      <name val="Arial"/>
      <family val="2"/>
    </font>
    <font>
      <u/>
      <sz val="10.5"/>
      <name val="Arial"/>
      <family val="2"/>
    </font>
    <font>
      <sz val="11"/>
      <name val="Arial"/>
      <family val="2"/>
    </font>
    <font>
      <b/>
      <sz val="10.5"/>
      <name val="Arial"/>
      <family val="2"/>
    </font>
    <font>
      <b/>
      <u/>
      <sz val="10.5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9" fontId="1" fillId="0" borderId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 applyAlignment="1">
      <alignment horizontal="left" indent="1"/>
    </xf>
    <xf numFmtId="0" fontId="5" fillId="0" borderId="0" xfId="0" applyFont="1"/>
    <xf numFmtId="0" fontId="2" fillId="0" borderId="0" xfId="0" applyFont="1" applyAlignment="1">
      <alignment horizontal="left" indent="1"/>
    </xf>
    <xf numFmtId="0" fontId="5" fillId="0" borderId="0" xfId="0" applyFont="1" applyAlignment="1">
      <alignment horizontal="left"/>
    </xf>
    <xf numFmtId="0" fontId="6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65" fontId="8" fillId="0" borderId="0" xfId="0" applyNumberFormat="1" applyFont="1" applyAlignment="1">
      <alignment horizontal="center"/>
    </xf>
    <xf numFmtId="0" fontId="4" fillId="0" borderId="0" xfId="0" applyFont="1"/>
    <xf numFmtId="14" fontId="5" fillId="0" borderId="0" xfId="0" quotePrefix="1" applyNumberFormat="1" applyFont="1"/>
    <xf numFmtId="0" fontId="5" fillId="0" borderId="0" xfId="0" quotePrefix="1" applyFont="1" applyAlignment="1">
      <alignment horizontal="center"/>
    </xf>
    <xf numFmtId="10" fontId="5" fillId="0" borderId="0" xfId="0" quotePrefix="1" applyNumberFormat="1" applyFont="1" applyAlignment="1">
      <alignment horizontal="left" indent="1"/>
    </xf>
    <xf numFmtId="0" fontId="5" fillId="0" borderId="0" xfId="0" quotePrefix="1" applyFont="1" applyAlignment="1">
      <alignment horizontal="left" indent="1"/>
    </xf>
    <xf numFmtId="0" fontId="9" fillId="0" borderId="0" xfId="0" applyFont="1" applyAlignment="1">
      <alignment horizontal="left"/>
    </xf>
    <xf numFmtId="0" fontId="9" fillId="0" borderId="0" xfId="0" applyFont="1"/>
    <xf numFmtId="0" fontId="2" fillId="0" borderId="0" xfId="0" quotePrefix="1" applyFont="1"/>
    <xf numFmtId="4" fontId="5" fillId="0" borderId="0" xfId="0" applyNumberFormat="1" applyFont="1" applyAlignment="1">
      <alignment horizontal="left"/>
    </xf>
    <xf numFmtId="4" fontId="2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4" fontId="5" fillId="0" borderId="0" xfId="0" applyNumberFormat="1" applyFont="1" applyAlignment="1">
      <alignment horizontal="center"/>
    </xf>
    <xf numFmtId="0" fontId="2" fillId="0" borderId="0" xfId="0" applyFont="1" applyAlignment="1">
      <alignment horizontal="left" indent="4"/>
    </xf>
    <xf numFmtId="14" fontId="5" fillId="0" borderId="0" xfId="0" quotePrefix="1" applyNumberFormat="1" applyFont="1" applyAlignment="1">
      <alignment horizontal="left" indent="1"/>
    </xf>
    <xf numFmtId="14" fontId="5" fillId="0" borderId="0" xfId="0" quotePrefix="1" applyNumberFormat="1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indent="3"/>
    </xf>
    <xf numFmtId="10" fontId="1" fillId="0" borderId="0" xfId="1" applyNumberFormat="1"/>
    <xf numFmtId="166" fontId="5" fillId="0" borderId="0" xfId="0" quotePrefix="1" applyNumberFormat="1" applyFont="1" applyAlignment="1">
      <alignment horizontal="center"/>
    </xf>
    <xf numFmtId="166" fontId="5" fillId="0" borderId="0" xfId="1" quotePrefix="1" applyNumberFormat="1" applyFont="1" applyAlignment="1">
      <alignment horizontal="center" vertical="center"/>
    </xf>
    <xf numFmtId="167" fontId="0" fillId="0" borderId="0" xfId="0" applyNumberFormat="1"/>
    <xf numFmtId="168" fontId="5" fillId="0" borderId="0" xfId="0" quotePrefix="1" applyNumberFormat="1" applyFont="1" applyAlignment="1">
      <alignment horizontal="center"/>
    </xf>
    <xf numFmtId="0" fontId="4" fillId="0" borderId="0" xfId="0" quotePrefix="1" applyFont="1"/>
    <xf numFmtId="169" fontId="5" fillId="0" borderId="0" xfId="0" quotePrefix="1" applyNumberFormat="1" applyFont="1" applyAlignment="1">
      <alignment horizontal="center"/>
    </xf>
    <xf numFmtId="0" fontId="0" fillId="0" borderId="0" xfId="0" quotePrefix="1"/>
    <xf numFmtId="0" fontId="0" fillId="0" borderId="0" xfId="0" quotePrefix="1" applyAlignment="1">
      <alignment horizontal="left"/>
    </xf>
    <xf numFmtId="0" fontId="12" fillId="0" borderId="0" xfId="0" applyFont="1" applyAlignment="1">
      <alignment horizontal="left"/>
    </xf>
    <xf numFmtId="2" fontId="7" fillId="0" borderId="0" xfId="0" applyNumberFormat="1" applyFont="1" applyAlignment="1">
      <alignment horizontal="center"/>
    </xf>
    <xf numFmtId="0" fontId="12" fillId="0" borderId="0" xfId="0" quotePrefix="1" applyFont="1" applyAlignment="1">
      <alignment horizontal="left"/>
    </xf>
    <xf numFmtId="10" fontId="5" fillId="0" borderId="0" xfId="0" quotePrefix="1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/>
    <xf numFmtId="0" fontId="4" fillId="0" borderId="0" xfId="0" quotePrefix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752475</xdr:colOff>
      <xdr:row>0</xdr:row>
      <xdr:rowOff>85725</xdr:rowOff>
    </xdr:from>
    <xdr:to>
      <xdr:col>8</xdr:col>
      <xdr:colOff>1200150</xdr:colOff>
      <xdr:row>2</xdr:row>
      <xdr:rowOff>161925</xdr:rowOff>
    </xdr:to>
    <xdr:pic>
      <xdr:nvPicPr>
        <xdr:cNvPr id="23053" name="Logo Pretensa">
          <a:extLst>
            <a:ext uri="{FF2B5EF4-FFF2-40B4-BE49-F238E27FC236}">
              <a16:creationId xmlns:a16="http://schemas.microsoft.com/office/drawing/2014/main" id="{C93E6337-63DA-F521-A997-4EAB6B880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6825" y="85725"/>
          <a:ext cx="2085975" cy="457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32269" name="Logo Pretensa">
          <a:extLst>
            <a:ext uri="{FF2B5EF4-FFF2-40B4-BE49-F238E27FC236}">
              <a16:creationId xmlns:a16="http://schemas.microsoft.com/office/drawing/2014/main" id="{E6BC07E7-B4DD-66BA-DA95-361AC441A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33293" name="Logo Pretensa">
          <a:extLst>
            <a:ext uri="{FF2B5EF4-FFF2-40B4-BE49-F238E27FC236}">
              <a16:creationId xmlns:a16="http://schemas.microsoft.com/office/drawing/2014/main" id="{3DE3204B-2270-3BD5-BD65-C9B36E96C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34314" name="Logo Pretensa">
          <a:extLst>
            <a:ext uri="{FF2B5EF4-FFF2-40B4-BE49-F238E27FC236}">
              <a16:creationId xmlns:a16="http://schemas.microsoft.com/office/drawing/2014/main" id="{80A8A0F9-5DBC-3BF4-30B3-471B3E3B6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35320" name="Logo Pretensa">
          <a:extLst>
            <a:ext uri="{FF2B5EF4-FFF2-40B4-BE49-F238E27FC236}">
              <a16:creationId xmlns:a16="http://schemas.microsoft.com/office/drawing/2014/main" id="{2F62E346-0E37-318A-7A42-E3ED16293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36337" name="Logo Pretensa">
          <a:extLst>
            <a:ext uri="{FF2B5EF4-FFF2-40B4-BE49-F238E27FC236}">
              <a16:creationId xmlns:a16="http://schemas.microsoft.com/office/drawing/2014/main" id="{C648DF79-C4AC-C526-3A9D-7D27C57FD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37349" name="Logo Pretensa">
          <a:extLst>
            <a:ext uri="{FF2B5EF4-FFF2-40B4-BE49-F238E27FC236}">
              <a16:creationId xmlns:a16="http://schemas.microsoft.com/office/drawing/2014/main" id="{1DB00DA5-69EF-855D-31D7-8B00EC979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38362" name="Logo Pretensa">
          <a:extLst>
            <a:ext uri="{FF2B5EF4-FFF2-40B4-BE49-F238E27FC236}">
              <a16:creationId xmlns:a16="http://schemas.microsoft.com/office/drawing/2014/main" id="{6BAAED1C-0B9A-6511-4920-FA98FA486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39381" name="Logo Pretensa">
          <a:extLst>
            <a:ext uri="{FF2B5EF4-FFF2-40B4-BE49-F238E27FC236}">
              <a16:creationId xmlns:a16="http://schemas.microsoft.com/office/drawing/2014/main" id="{88A9DD29-4391-7085-3F3A-DD1344E27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40401" name="Logo Pretensa">
          <a:extLst>
            <a:ext uri="{FF2B5EF4-FFF2-40B4-BE49-F238E27FC236}">
              <a16:creationId xmlns:a16="http://schemas.microsoft.com/office/drawing/2014/main" id="{4D66B1E0-750E-4C9E-C4E1-CD9F90628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41410" name="Logo Pretensa">
          <a:extLst>
            <a:ext uri="{FF2B5EF4-FFF2-40B4-BE49-F238E27FC236}">
              <a16:creationId xmlns:a16="http://schemas.microsoft.com/office/drawing/2014/main" id="{E7BCC27E-AFC1-AD4D-D7EF-EC499B532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752475</xdr:colOff>
      <xdr:row>0</xdr:row>
      <xdr:rowOff>85725</xdr:rowOff>
    </xdr:from>
    <xdr:to>
      <xdr:col>8</xdr:col>
      <xdr:colOff>1200150</xdr:colOff>
      <xdr:row>2</xdr:row>
      <xdr:rowOff>161925</xdr:rowOff>
    </xdr:to>
    <xdr:pic>
      <xdr:nvPicPr>
        <xdr:cNvPr id="24077" name="Logo Pretensa">
          <a:extLst>
            <a:ext uri="{FF2B5EF4-FFF2-40B4-BE49-F238E27FC236}">
              <a16:creationId xmlns:a16="http://schemas.microsoft.com/office/drawing/2014/main" id="{CF40FE67-64A4-49F9-66C2-E34609AF9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6825" y="85725"/>
          <a:ext cx="2085975" cy="457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42426" name="Logo Pretensa">
          <a:extLst>
            <a:ext uri="{FF2B5EF4-FFF2-40B4-BE49-F238E27FC236}">
              <a16:creationId xmlns:a16="http://schemas.microsoft.com/office/drawing/2014/main" id="{1DA03515-8087-ACD7-6BA3-AA49D267C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44467" name="Logo Pretensa">
          <a:extLst>
            <a:ext uri="{FF2B5EF4-FFF2-40B4-BE49-F238E27FC236}">
              <a16:creationId xmlns:a16="http://schemas.microsoft.com/office/drawing/2014/main" id="{8E860814-EE8C-1BFE-747F-785A56BDE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45486" name="Logo Pretensa">
          <a:extLst>
            <a:ext uri="{FF2B5EF4-FFF2-40B4-BE49-F238E27FC236}">
              <a16:creationId xmlns:a16="http://schemas.microsoft.com/office/drawing/2014/main" id="{4A7B274A-2BA5-A506-56B7-E5D05F31E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46508" name="Logo Pretensa">
          <a:extLst>
            <a:ext uri="{FF2B5EF4-FFF2-40B4-BE49-F238E27FC236}">
              <a16:creationId xmlns:a16="http://schemas.microsoft.com/office/drawing/2014/main" id="{43FC4133-4A8B-C2D9-8640-CB6333342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47529" name="Logo Pretensa">
          <a:extLst>
            <a:ext uri="{FF2B5EF4-FFF2-40B4-BE49-F238E27FC236}">
              <a16:creationId xmlns:a16="http://schemas.microsoft.com/office/drawing/2014/main" id="{BC10AA78-5C53-8A99-341D-FAD78989F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48547" name="Logo Pretensa">
          <a:extLst>
            <a:ext uri="{FF2B5EF4-FFF2-40B4-BE49-F238E27FC236}">
              <a16:creationId xmlns:a16="http://schemas.microsoft.com/office/drawing/2014/main" id="{C59DF336-9260-F035-AF53-E672249E6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49569" name="Logo Pretensa">
          <a:extLst>
            <a:ext uri="{FF2B5EF4-FFF2-40B4-BE49-F238E27FC236}">
              <a16:creationId xmlns:a16="http://schemas.microsoft.com/office/drawing/2014/main" id="{1F12A036-8C55-C214-287E-DEEE2B01D5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50589" name="Logo Pretensa">
          <a:extLst>
            <a:ext uri="{FF2B5EF4-FFF2-40B4-BE49-F238E27FC236}">
              <a16:creationId xmlns:a16="http://schemas.microsoft.com/office/drawing/2014/main" id="{EC7C5388-94D5-4AE1-FDE7-57A47FCC0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51605" name="Logo Pretensa">
          <a:extLst>
            <a:ext uri="{FF2B5EF4-FFF2-40B4-BE49-F238E27FC236}">
              <a16:creationId xmlns:a16="http://schemas.microsoft.com/office/drawing/2014/main" id="{BB9C4DE5-AA46-9303-1F8D-E2B834B6E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52627" name="Logo Pretensa">
          <a:extLst>
            <a:ext uri="{FF2B5EF4-FFF2-40B4-BE49-F238E27FC236}">
              <a16:creationId xmlns:a16="http://schemas.microsoft.com/office/drawing/2014/main" id="{D8D68388-44FA-E7C4-F28F-0E976954A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752475</xdr:colOff>
      <xdr:row>0</xdr:row>
      <xdr:rowOff>85725</xdr:rowOff>
    </xdr:from>
    <xdr:to>
      <xdr:col>8</xdr:col>
      <xdr:colOff>1200150</xdr:colOff>
      <xdr:row>2</xdr:row>
      <xdr:rowOff>161925</xdr:rowOff>
    </xdr:to>
    <xdr:pic>
      <xdr:nvPicPr>
        <xdr:cNvPr id="25101" name="Logo Pretensa">
          <a:extLst>
            <a:ext uri="{FF2B5EF4-FFF2-40B4-BE49-F238E27FC236}">
              <a16:creationId xmlns:a16="http://schemas.microsoft.com/office/drawing/2014/main" id="{652316AD-A1D0-3466-F316-6BF06B074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6825" y="85725"/>
          <a:ext cx="2085975" cy="457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53644" name="Logo Pretensa">
          <a:extLst>
            <a:ext uri="{FF2B5EF4-FFF2-40B4-BE49-F238E27FC236}">
              <a16:creationId xmlns:a16="http://schemas.microsoft.com/office/drawing/2014/main" id="{A9DF7CF7-8F37-CD29-7560-D09493791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54662" name="Logo Pretensa">
          <a:extLst>
            <a:ext uri="{FF2B5EF4-FFF2-40B4-BE49-F238E27FC236}">
              <a16:creationId xmlns:a16="http://schemas.microsoft.com/office/drawing/2014/main" id="{4C06A0E8-9234-1C6F-F871-DB2B5A020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55685" name="Logo Pretensa">
          <a:extLst>
            <a:ext uri="{FF2B5EF4-FFF2-40B4-BE49-F238E27FC236}">
              <a16:creationId xmlns:a16="http://schemas.microsoft.com/office/drawing/2014/main" id="{C82F6D5D-3A87-1B5B-2D78-4A8B921F6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56708" name="Logo Pretensa">
          <a:extLst>
            <a:ext uri="{FF2B5EF4-FFF2-40B4-BE49-F238E27FC236}">
              <a16:creationId xmlns:a16="http://schemas.microsoft.com/office/drawing/2014/main" id="{5203FCF3-8833-7325-45B1-B8B531DD4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57726" name="Logo Pretensa">
          <a:extLst>
            <a:ext uri="{FF2B5EF4-FFF2-40B4-BE49-F238E27FC236}">
              <a16:creationId xmlns:a16="http://schemas.microsoft.com/office/drawing/2014/main" id="{2B2FC586-7E9A-9651-445C-7FEB964D1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58747" name="Logo Pretensa">
          <a:extLst>
            <a:ext uri="{FF2B5EF4-FFF2-40B4-BE49-F238E27FC236}">
              <a16:creationId xmlns:a16="http://schemas.microsoft.com/office/drawing/2014/main" id="{0550AFA6-F5D3-E729-F053-0B50150A3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59771" name="Logo Pretensa">
          <a:extLst>
            <a:ext uri="{FF2B5EF4-FFF2-40B4-BE49-F238E27FC236}">
              <a16:creationId xmlns:a16="http://schemas.microsoft.com/office/drawing/2014/main" id="{E0098AA1-3BDF-6CBB-99B1-1836B32FC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60789" name="Logo Pretensa">
          <a:extLst>
            <a:ext uri="{FF2B5EF4-FFF2-40B4-BE49-F238E27FC236}">
              <a16:creationId xmlns:a16="http://schemas.microsoft.com/office/drawing/2014/main" id="{A2C25740-38C4-9047-8565-2657B228F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61803" name="Logo Pretensa">
          <a:extLst>
            <a:ext uri="{FF2B5EF4-FFF2-40B4-BE49-F238E27FC236}">
              <a16:creationId xmlns:a16="http://schemas.microsoft.com/office/drawing/2014/main" id="{768D1B9D-6331-8BF4-9396-C4CDEE886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62815" name="Logo Pretensa">
          <a:extLst>
            <a:ext uri="{FF2B5EF4-FFF2-40B4-BE49-F238E27FC236}">
              <a16:creationId xmlns:a16="http://schemas.microsoft.com/office/drawing/2014/main" id="{732DB80B-6273-9903-85C4-E96C1D607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752475</xdr:colOff>
      <xdr:row>0</xdr:row>
      <xdr:rowOff>85725</xdr:rowOff>
    </xdr:from>
    <xdr:to>
      <xdr:col>8</xdr:col>
      <xdr:colOff>1200150</xdr:colOff>
      <xdr:row>2</xdr:row>
      <xdr:rowOff>161925</xdr:rowOff>
    </xdr:to>
    <xdr:pic>
      <xdr:nvPicPr>
        <xdr:cNvPr id="26125" name="Logo Pretensa">
          <a:extLst>
            <a:ext uri="{FF2B5EF4-FFF2-40B4-BE49-F238E27FC236}">
              <a16:creationId xmlns:a16="http://schemas.microsoft.com/office/drawing/2014/main" id="{F5707811-12CE-CC89-963C-E6C15887D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6825" y="85725"/>
          <a:ext cx="2085975" cy="457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63825" name="Logo Pretensa">
          <a:extLst>
            <a:ext uri="{FF2B5EF4-FFF2-40B4-BE49-F238E27FC236}">
              <a16:creationId xmlns:a16="http://schemas.microsoft.com/office/drawing/2014/main" id="{8B52034D-BB41-48F5-9CEC-CE022062F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64847" name="Logo Pretensa">
          <a:extLst>
            <a:ext uri="{FF2B5EF4-FFF2-40B4-BE49-F238E27FC236}">
              <a16:creationId xmlns:a16="http://schemas.microsoft.com/office/drawing/2014/main" id="{3AD539D6-CFFA-7818-6F76-491CD5299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65868" name="Logo Pretensa">
          <a:extLst>
            <a:ext uri="{FF2B5EF4-FFF2-40B4-BE49-F238E27FC236}">
              <a16:creationId xmlns:a16="http://schemas.microsoft.com/office/drawing/2014/main" id="{1D0AEC97-C3EB-F4A0-2187-02023D6AC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66885" name="Logo Pretensa">
          <a:extLst>
            <a:ext uri="{FF2B5EF4-FFF2-40B4-BE49-F238E27FC236}">
              <a16:creationId xmlns:a16="http://schemas.microsoft.com/office/drawing/2014/main" id="{83C65919-1DF8-59AA-65D0-46F8A9D04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67899" name="Logo Pretensa">
          <a:extLst>
            <a:ext uri="{FF2B5EF4-FFF2-40B4-BE49-F238E27FC236}">
              <a16:creationId xmlns:a16="http://schemas.microsoft.com/office/drawing/2014/main" id="{254E9A97-AF1C-E638-9CD4-8AC4167BF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68915" name="Logo Pretensa">
          <a:extLst>
            <a:ext uri="{FF2B5EF4-FFF2-40B4-BE49-F238E27FC236}">
              <a16:creationId xmlns:a16="http://schemas.microsoft.com/office/drawing/2014/main" id="{3795F2B7-3D12-281F-BB63-E25FCCE9D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69927" name="Logo Pretensa">
          <a:extLst>
            <a:ext uri="{FF2B5EF4-FFF2-40B4-BE49-F238E27FC236}">
              <a16:creationId xmlns:a16="http://schemas.microsoft.com/office/drawing/2014/main" id="{B34C56B1-3E98-B722-C070-D75FEBF5B9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70933" name="Logo Pretensa">
          <a:extLst>
            <a:ext uri="{FF2B5EF4-FFF2-40B4-BE49-F238E27FC236}">
              <a16:creationId xmlns:a16="http://schemas.microsoft.com/office/drawing/2014/main" id="{31D3E698-549A-01CA-4997-F348F83A5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71952" name="Logo Pretensa">
          <a:extLst>
            <a:ext uri="{FF2B5EF4-FFF2-40B4-BE49-F238E27FC236}">
              <a16:creationId xmlns:a16="http://schemas.microsoft.com/office/drawing/2014/main" id="{0C81452E-EEDF-ED54-7B9C-BA1226D8E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72959" name="Logo Pretensa">
          <a:extLst>
            <a:ext uri="{FF2B5EF4-FFF2-40B4-BE49-F238E27FC236}">
              <a16:creationId xmlns:a16="http://schemas.microsoft.com/office/drawing/2014/main" id="{B1771BFB-551F-5D8B-3337-1B5757475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752475</xdr:colOff>
      <xdr:row>0</xdr:row>
      <xdr:rowOff>85725</xdr:rowOff>
    </xdr:from>
    <xdr:to>
      <xdr:col>8</xdr:col>
      <xdr:colOff>1200150</xdr:colOff>
      <xdr:row>2</xdr:row>
      <xdr:rowOff>161925</xdr:rowOff>
    </xdr:to>
    <xdr:pic>
      <xdr:nvPicPr>
        <xdr:cNvPr id="27149" name="Logo Pretensa">
          <a:extLst>
            <a:ext uri="{FF2B5EF4-FFF2-40B4-BE49-F238E27FC236}">
              <a16:creationId xmlns:a16="http://schemas.microsoft.com/office/drawing/2014/main" id="{1698C09F-8200-FE6F-D749-6D1C2AAE9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6825" y="85725"/>
          <a:ext cx="2085975" cy="457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73975" name="Logo Pretensa">
          <a:extLst>
            <a:ext uri="{FF2B5EF4-FFF2-40B4-BE49-F238E27FC236}">
              <a16:creationId xmlns:a16="http://schemas.microsoft.com/office/drawing/2014/main" id="{3F9B9C11-28A2-8F11-464A-D4938364F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74992" name="Logo Pretensa">
          <a:extLst>
            <a:ext uri="{FF2B5EF4-FFF2-40B4-BE49-F238E27FC236}">
              <a16:creationId xmlns:a16="http://schemas.microsoft.com/office/drawing/2014/main" id="{D7F91F79-5821-4BA6-5BD1-116330B9C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76006" name="Logo Pretensa">
          <a:extLst>
            <a:ext uri="{FF2B5EF4-FFF2-40B4-BE49-F238E27FC236}">
              <a16:creationId xmlns:a16="http://schemas.microsoft.com/office/drawing/2014/main" id="{FB30E745-E14B-C763-A275-E87EF0990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77014" name="Logo Pretensa">
          <a:extLst>
            <a:ext uri="{FF2B5EF4-FFF2-40B4-BE49-F238E27FC236}">
              <a16:creationId xmlns:a16="http://schemas.microsoft.com/office/drawing/2014/main" id="{01F3AAF7-D2F7-26C8-3A98-35DEFF2D0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78029" name="Logo Pretensa">
          <a:extLst>
            <a:ext uri="{FF2B5EF4-FFF2-40B4-BE49-F238E27FC236}">
              <a16:creationId xmlns:a16="http://schemas.microsoft.com/office/drawing/2014/main" id="{B4C1F3B5-FCD7-34E1-B12C-3969B51A0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79043" name="Logo Pretensa">
          <a:extLst>
            <a:ext uri="{FF2B5EF4-FFF2-40B4-BE49-F238E27FC236}">
              <a16:creationId xmlns:a16="http://schemas.microsoft.com/office/drawing/2014/main" id="{BCC468E7-E6F0-7EA2-4EC7-6CA3FC9EA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80059" name="Logo Pretensa">
          <a:extLst>
            <a:ext uri="{FF2B5EF4-FFF2-40B4-BE49-F238E27FC236}">
              <a16:creationId xmlns:a16="http://schemas.microsoft.com/office/drawing/2014/main" id="{4DE5608C-6BAB-031A-99C0-171A11097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81073" name="Logo Pretensa">
          <a:extLst>
            <a:ext uri="{FF2B5EF4-FFF2-40B4-BE49-F238E27FC236}">
              <a16:creationId xmlns:a16="http://schemas.microsoft.com/office/drawing/2014/main" id="{702CA836-2B9E-8492-E7FE-EC37D18FF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82087" name="Logo Pretensa">
          <a:extLst>
            <a:ext uri="{FF2B5EF4-FFF2-40B4-BE49-F238E27FC236}">
              <a16:creationId xmlns:a16="http://schemas.microsoft.com/office/drawing/2014/main" id="{12AD24C0-A9F7-2674-BA93-E7CC17590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83105" name="Logo Pretensa">
          <a:extLst>
            <a:ext uri="{FF2B5EF4-FFF2-40B4-BE49-F238E27FC236}">
              <a16:creationId xmlns:a16="http://schemas.microsoft.com/office/drawing/2014/main" id="{0D4D7A05-54EE-0D96-5044-622141A03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752475</xdr:colOff>
      <xdr:row>0</xdr:row>
      <xdr:rowOff>85725</xdr:rowOff>
    </xdr:from>
    <xdr:to>
      <xdr:col>8</xdr:col>
      <xdr:colOff>1200150</xdr:colOff>
      <xdr:row>2</xdr:row>
      <xdr:rowOff>161925</xdr:rowOff>
    </xdr:to>
    <xdr:pic>
      <xdr:nvPicPr>
        <xdr:cNvPr id="28173" name="Logo Pretensa">
          <a:extLst>
            <a:ext uri="{FF2B5EF4-FFF2-40B4-BE49-F238E27FC236}">
              <a16:creationId xmlns:a16="http://schemas.microsoft.com/office/drawing/2014/main" id="{FC48370D-9BAC-7D3E-AEBE-75DEFA375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6825" y="85725"/>
          <a:ext cx="2085975" cy="457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84120" name="Logo Pretensa">
          <a:extLst>
            <a:ext uri="{FF2B5EF4-FFF2-40B4-BE49-F238E27FC236}">
              <a16:creationId xmlns:a16="http://schemas.microsoft.com/office/drawing/2014/main" id="{23B279B0-F7F8-8634-69B7-6B7964AA0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85136" name="Logo Pretensa">
          <a:extLst>
            <a:ext uri="{FF2B5EF4-FFF2-40B4-BE49-F238E27FC236}">
              <a16:creationId xmlns:a16="http://schemas.microsoft.com/office/drawing/2014/main" id="{81FD45DA-E23F-ADE8-7297-8C97F98A3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86152" name="Logo Pretensa">
          <a:extLst>
            <a:ext uri="{FF2B5EF4-FFF2-40B4-BE49-F238E27FC236}">
              <a16:creationId xmlns:a16="http://schemas.microsoft.com/office/drawing/2014/main" id="{6DD44410-C636-C9AC-C565-C4A55BE0A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87167" name="Logo Pretensa">
          <a:extLst>
            <a:ext uri="{FF2B5EF4-FFF2-40B4-BE49-F238E27FC236}">
              <a16:creationId xmlns:a16="http://schemas.microsoft.com/office/drawing/2014/main" id="{BD0EDF40-FCB1-5487-8C68-FE68A366C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88182" name="Logo Pretensa">
          <a:extLst>
            <a:ext uri="{FF2B5EF4-FFF2-40B4-BE49-F238E27FC236}">
              <a16:creationId xmlns:a16="http://schemas.microsoft.com/office/drawing/2014/main" id="{FF15DEBB-F71E-0F09-05E9-A2E6AB4CA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89193" name="Logo Pretensa">
          <a:extLst>
            <a:ext uri="{FF2B5EF4-FFF2-40B4-BE49-F238E27FC236}">
              <a16:creationId xmlns:a16="http://schemas.microsoft.com/office/drawing/2014/main" id="{FC61AEAA-491B-7B57-B86C-CB9D017A4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90211" name="Logo Pretensa">
          <a:extLst>
            <a:ext uri="{FF2B5EF4-FFF2-40B4-BE49-F238E27FC236}">
              <a16:creationId xmlns:a16="http://schemas.microsoft.com/office/drawing/2014/main" id="{2563FEC9-00BE-D369-E707-B2FA4539F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91228" name="Logo Pretensa">
          <a:extLst>
            <a:ext uri="{FF2B5EF4-FFF2-40B4-BE49-F238E27FC236}">
              <a16:creationId xmlns:a16="http://schemas.microsoft.com/office/drawing/2014/main" id="{C9285F45-0070-767B-964C-86DF8AA57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92241" name="Logo Pretensa">
          <a:extLst>
            <a:ext uri="{FF2B5EF4-FFF2-40B4-BE49-F238E27FC236}">
              <a16:creationId xmlns:a16="http://schemas.microsoft.com/office/drawing/2014/main" id="{C29C407A-0431-90EC-7E9E-1F6BA2567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93259" name="Logo Pretensa">
          <a:extLst>
            <a:ext uri="{FF2B5EF4-FFF2-40B4-BE49-F238E27FC236}">
              <a16:creationId xmlns:a16="http://schemas.microsoft.com/office/drawing/2014/main" id="{B73FD14C-8558-6CC1-C0C7-904FB191F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752475</xdr:colOff>
      <xdr:row>0</xdr:row>
      <xdr:rowOff>85725</xdr:rowOff>
    </xdr:from>
    <xdr:to>
      <xdr:col>8</xdr:col>
      <xdr:colOff>1200150</xdr:colOff>
      <xdr:row>2</xdr:row>
      <xdr:rowOff>161925</xdr:rowOff>
    </xdr:to>
    <xdr:pic>
      <xdr:nvPicPr>
        <xdr:cNvPr id="29197" name="Logo Pretensa">
          <a:extLst>
            <a:ext uri="{FF2B5EF4-FFF2-40B4-BE49-F238E27FC236}">
              <a16:creationId xmlns:a16="http://schemas.microsoft.com/office/drawing/2014/main" id="{E9C520E6-A0A1-5956-4B2B-CAD49B6C1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6825" y="85725"/>
          <a:ext cx="2085975" cy="457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94277" name="Logo Pretensa">
          <a:extLst>
            <a:ext uri="{FF2B5EF4-FFF2-40B4-BE49-F238E27FC236}">
              <a16:creationId xmlns:a16="http://schemas.microsoft.com/office/drawing/2014/main" id="{67114832-BD82-0E33-866A-AC09CBCE3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95291" name="Logo Pretensa">
          <a:extLst>
            <a:ext uri="{FF2B5EF4-FFF2-40B4-BE49-F238E27FC236}">
              <a16:creationId xmlns:a16="http://schemas.microsoft.com/office/drawing/2014/main" id="{32ECB39A-7D37-C416-D1F4-8F05F9A53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96296" name="Logo Pretensa">
          <a:extLst>
            <a:ext uri="{FF2B5EF4-FFF2-40B4-BE49-F238E27FC236}">
              <a16:creationId xmlns:a16="http://schemas.microsoft.com/office/drawing/2014/main" id="{21768451-8B85-8C9A-F67D-21EFE30E9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97302" name="Logo Pretensa">
          <a:extLst>
            <a:ext uri="{FF2B5EF4-FFF2-40B4-BE49-F238E27FC236}">
              <a16:creationId xmlns:a16="http://schemas.microsoft.com/office/drawing/2014/main" id="{30F569D8-1002-E955-70FA-35F0B514D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98311" name="Logo Pretensa">
          <a:extLst>
            <a:ext uri="{FF2B5EF4-FFF2-40B4-BE49-F238E27FC236}">
              <a16:creationId xmlns:a16="http://schemas.microsoft.com/office/drawing/2014/main" id="{08BF1322-1F7A-A586-AE21-9C74D809E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2" name="Logo Pretensa">
          <a:extLst>
            <a:ext uri="{FF2B5EF4-FFF2-40B4-BE49-F238E27FC236}">
              <a16:creationId xmlns:a16="http://schemas.microsoft.com/office/drawing/2014/main" id="{B071860C-7807-4301-8B3C-411681AE8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2" name="Logo Pretensa">
          <a:extLst>
            <a:ext uri="{FF2B5EF4-FFF2-40B4-BE49-F238E27FC236}">
              <a16:creationId xmlns:a16="http://schemas.microsoft.com/office/drawing/2014/main" id="{641CB790-2940-491A-86C4-5E4C08EBB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2" name="Logo Pretensa">
          <a:extLst>
            <a:ext uri="{FF2B5EF4-FFF2-40B4-BE49-F238E27FC236}">
              <a16:creationId xmlns:a16="http://schemas.microsoft.com/office/drawing/2014/main" id="{FA6C8405-DFE8-4557-B046-3119AF4043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2" name="Logo Pretensa">
          <a:extLst>
            <a:ext uri="{FF2B5EF4-FFF2-40B4-BE49-F238E27FC236}">
              <a16:creationId xmlns:a16="http://schemas.microsoft.com/office/drawing/2014/main" id="{363E31A1-7CA7-4EF1-94C9-F06893339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76200</xdr:rowOff>
    </xdr:from>
    <xdr:to>
      <xdr:col>8</xdr:col>
      <xdr:colOff>1181100</xdr:colOff>
      <xdr:row>2</xdr:row>
      <xdr:rowOff>123825</xdr:rowOff>
    </xdr:to>
    <xdr:pic>
      <xdr:nvPicPr>
        <xdr:cNvPr id="2" name="Logo Pretensa">
          <a:extLst>
            <a:ext uri="{FF2B5EF4-FFF2-40B4-BE49-F238E27FC236}">
              <a16:creationId xmlns:a16="http://schemas.microsoft.com/office/drawing/2014/main" id="{DB36FCA7-B948-4BD2-8E5A-6C3A56EED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76200"/>
          <a:ext cx="19716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752475</xdr:colOff>
      <xdr:row>0</xdr:row>
      <xdr:rowOff>85725</xdr:rowOff>
    </xdr:from>
    <xdr:to>
      <xdr:col>8</xdr:col>
      <xdr:colOff>1200150</xdr:colOff>
      <xdr:row>2</xdr:row>
      <xdr:rowOff>161925</xdr:rowOff>
    </xdr:to>
    <xdr:pic>
      <xdr:nvPicPr>
        <xdr:cNvPr id="30221" name="Logo Pretensa">
          <a:extLst>
            <a:ext uri="{FF2B5EF4-FFF2-40B4-BE49-F238E27FC236}">
              <a16:creationId xmlns:a16="http://schemas.microsoft.com/office/drawing/2014/main" id="{6A7A77DD-387E-AE34-FDAF-4BBE0918C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6825" y="85725"/>
          <a:ext cx="2085975" cy="457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752475</xdr:colOff>
      <xdr:row>0</xdr:row>
      <xdr:rowOff>85725</xdr:rowOff>
    </xdr:from>
    <xdr:to>
      <xdr:col>8</xdr:col>
      <xdr:colOff>1200150</xdr:colOff>
      <xdr:row>2</xdr:row>
      <xdr:rowOff>161925</xdr:rowOff>
    </xdr:to>
    <xdr:pic>
      <xdr:nvPicPr>
        <xdr:cNvPr id="31245" name="Logo Pretensa">
          <a:extLst>
            <a:ext uri="{FF2B5EF4-FFF2-40B4-BE49-F238E27FC236}">
              <a16:creationId xmlns:a16="http://schemas.microsoft.com/office/drawing/2014/main" id="{5C267CB2-DEBC-711F-62C8-91F44AF0B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6825" y="85725"/>
          <a:ext cx="2085975" cy="457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10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11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1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Relationship Id="rId4" Type="http://schemas.openxmlformats.org/officeDocument/2006/relationships/comments" Target="../comments13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14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Relationship Id="rId4" Type="http://schemas.openxmlformats.org/officeDocument/2006/relationships/comments" Target="../comments15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21789-029E-4661-842B-3A9DA51C07E9}">
  <sheetPr>
    <pageSetUpPr fitToPage="1"/>
  </sheetPr>
  <dimension ref="A1:I203"/>
  <sheetViews>
    <sheetView topLeftCell="A43" workbookViewId="0">
      <selection activeCell="F59" sqref="F59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</cols>
  <sheetData>
    <row r="1" spans="2:9" ht="15" customHeight="1" x14ac:dyDescent="0.2"/>
    <row r="2" spans="2:9" ht="15" customHeight="1" x14ac:dyDescent="0.2"/>
    <row r="3" spans="2:9" ht="15" customHeight="1" x14ac:dyDescent="0.2">
      <c r="B3" s="1"/>
      <c r="C3" s="1"/>
      <c r="D3" s="1"/>
      <c r="E3" s="1"/>
      <c r="F3" s="1"/>
      <c r="G3" s="1"/>
      <c r="H3" s="1"/>
      <c r="I3" s="1"/>
    </row>
    <row r="4" spans="2:9" ht="5.0999999999999996" customHeight="1" x14ac:dyDescent="0.2"/>
    <row r="5" spans="2:9" ht="15" customHeight="1" x14ac:dyDescent="0.2">
      <c r="B5" s="2"/>
      <c r="C5" s="2"/>
      <c r="D5" s="2"/>
      <c r="E5" s="2"/>
      <c r="F5" s="2"/>
      <c r="G5" s="27" t="s">
        <v>73</v>
      </c>
      <c r="H5" s="2"/>
      <c r="I5" s="2"/>
    </row>
    <row r="6" spans="2:9" ht="15" customHeight="1" x14ac:dyDescent="0.2">
      <c r="B6" s="3" t="s">
        <v>0</v>
      </c>
      <c r="C6" s="4" t="s">
        <v>1</v>
      </c>
      <c r="D6" s="2"/>
      <c r="E6" s="2"/>
      <c r="F6" s="2"/>
      <c r="G6" s="2"/>
      <c r="H6" s="2"/>
      <c r="I6" s="2"/>
    </row>
    <row r="7" spans="2:9" ht="3.95" customHeight="1" x14ac:dyDescent="0.2">
      <c r="B7" s="5"/>
      <c r="C7" s="2"/>
      <c r="D7" s="2"/>
      <c r="E7" s="2"/>
      <c r="F7" s="2"/>
      <c r="G7" s="2"/>
      <c r="H7" s="2"/>
      <c r="I7" s="2"/>
    </row>
    <row r="8" spans="2:9" ht="15" customHeight="1" x14ac:dyDescent="0.2">
      <c r="B8" s="3" t="s">
        <v>2</v>
      </c>
      <c r="C8" s="4" t="s">
        <v>71</v>
      </c>
      <c r="D8" s="2"/>
      <c r="E8" s="2"/>
      <c r="F8" s="2"/>
      <c r="G8" s="2"/>
      <c r="H8" s="2"/>
      <c r="I8" s="2"/>
    </row>
    <row r="9" spans="2:9" ht="15" customHeight="1" x14ac:dyDescent="0.2">
      <c r="B9" s="3"/>
      <c r="C9" s="6" t="s">
        <v>3</v>
      </c>
      <c r="D9" s="2"/>
      <c r="E9" s="2"/>
      <c r="F9" s="2"/>
      <c r="G9" s="2"/>
      <c r="H9" s="2"/>
      <c r="I9" s="2"/>
    </row>
    <row r="10" spans="2:9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9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9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9" ht="15" customHeight="1" x14ac:dyDescent="0.2">
      <c r="B13" s="2" t="s">
        <v>6</v>
      </c>
      <c r="C13" s="2"/>
      <c r="D13" s="2"/>
      <c r="E13" s="2"/>
      <c r="F13" s="2"/>
      <c r="G13" s="16" t="s">
        <v>74</v>
      </c>
      <c r="H13" s="2"/>
      <c r="I13" s="2"/>
    </row>
    <row r="14" spans="2:9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9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9" ht="17.100000000000001" customHeight="1" x14ac:dyDescent="0.2">
      <c r="B16" s="2" t="s">
        <v>8</v>
      </c>
      <c r="C16" s="2"/>
      <c r="D16" s="2"/>
      <c r="E16" s="17" t="s">
        <v>75</v>
      </c>
      <c r="F16" s="20" t="s">
        <v>76</v>
      </c>
      <c r="G16" s="2"/>
      <c r="H16" s="2"/>
      <c r="I16" s="2"/>
    </row>
    <row r="17" spans="2:9" ht="17.100000000000001" customHeight="1" x14ac:dyDescent="0.2">
      <c r="B17" s="2" t="s">
        <v>9</v>
      </c>
      <c r="C17" s="2"/>
      <c r="D17" s="2"/>
      <c r="E17" s="17" t="s">
        <v>77</v>
      </c>
      <c r="G17" s="2"/>
      <c r="H17" s="6"/>
      <c r="I17" s="2"/>
    </row>
    <row r="18" spans="2:9" ht="17.100000000000001" customHeight="1" x14ac:dyDescent="0.2">
      <c r="B18" s="2" t="s">
        <v>10</v>
      </c>
      <c r="C18" s="2"/>
      <c r="D18" s="2"/>
      <c r="E18" s="17" t="s">
        <v>77</v>
      </c>
      <c r="G18" s="2"/>
      <c r="H18" s="2"/>
      <c r="I18" s="2"/>
    </row>
    <row r="19" spans="2:9" ht="17.100000000000001" customHeight="1" x14ac:dyDescent="0.2">
      <c r="B19" s="2" t="s">
        <v>11</v>
      </c>
      <c r="C19" s="2"/>
      <c r="D19" s="2"/>
      <c r="E19" s="17" t="s">
        <v>67</v>
      </c>
      <c r="G19" s="2"/>
      <c r="H19" s="9"/>
    </row>
    <row r="20" spans="2:9" ht="17.100000000000001" customHeight="1" x14ac:dyDescent="0.2">
      <c r="B20" s="2" t="s">
        <v>12</v>
      </c>
      <c r="C20" s="2"/>
      <c r="D20" s="2"/>
      <c r="E20" s="17" t="s">
        <v>67</v>
      </c>
      <c r="G20" s="2"/>
      <c r="H20" s="9"/>
    </row>
    <row r="21" spans="2:9" ht="12.95" customHeight="1" x14ac:dyDescent="0.2">
      <c r="B21" s="2"/>
      <c r="C21" s="2"/>
      <c r="D21" s="2"/>
      <c r="E21" s="2"/>
      <c r="G21" s="2"/>
      <c r="H21" s="2"/>
      <c r="I21" s="2"/>
    </row>
    <row r="22" spans="2:9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9" ht="17.100000000000001" customHeight="1" x14ac:dyDescent="0.2">
      <c r="B23" s="2" t="s">
        <v>14</v>
      </c>
      <c r="C23" s="2"/>
      <c r="D23" s="2"/>
      <c r="E23" s="18" t="s">
        <v>68</v>
      </c>
      <c r="F23" s="2"/>
      <c r="G23" s="2"/>
      <c r="H23" s="2"/>
      <c r="I23" s="2"/>
    </row>
    <row r="24" spans="2:9" ht="17.100000000000001" customHeight="1" x14ac:dyDescent="0.2">
      <c r="B24" s="2" t="s">
        <v>15</v>
      </c>
      <c r="C24" s="2"/>
      <c r="D24" s="2"/>
      <c r="E24" s="19" t="s">
        <v>78</v>
      </c>
      <c r="F24" s="2"/>
      <c r="G24" s="2"/>
      <c r="H24" s="2"/>
      <c r="I24" s="2"/>
    </row>
    <row r="25" spans="2:9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v>8340</v>
      </c>
      <c r="I25" s="2"/>
    </row>
    <row r="26" spans="2:9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v>9190</v>
      </c>
      <c r="I26" s="2"/>
    </row>
    <row r="27" spans="2:9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9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</row>
    <row r="29" spans="2:9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8340</v>
      </c>
      <c r="G29" s="11" t="s">
        <v>22</v>
      </c>
      <c r="H29" s="25">
        <f>+D29*F29</f>
        <v>3753</v>
      </c>
      <c r="I29" s="2" t="s">
        <v>23</v>
      </c>
    </row>
    <row r="30" spans="2:9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8340</v>
      </c>
      <c r="G30" s="11" t="s">
        <v>22</v>
      </c>
      <c r="H30" s="25">
        <f>+D30*F30</f>
        <v>3169.2</v>
      </c>
      <c r="I30" s="2" t="s">
        <v>23</v>
      </c>
    </row>
    <row r="31" spans="2:9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9190</v>
      </c>
      <c r="G31" s="11" t="s">
        <v>22</v>
      </c>
      <c r="H31" s="25">
        <f>+D31*F31</f>
        <v>5054.5</v>
      </c>
      <c r="I31" s="2" t="s">
        <v>23</v>
      </c>
    </row>
    <row r="32" spans="2:9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9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9" ht="17.100000000000001" customHeight="1" x14ac:dyDescent="0.2">
      <c r="B34" s="2" t="s">
        <v>27</v>
      </c>
      <c r="C34" s="2"/>
      <c r="D34" s="2"/>
      <c r="E34" s="12" t="s">
        <v>28</v>
      </c>
      <c r="F34" s="26">
        <v>306</v>
      </c>
      <c r="G34" s="2"/>
      <c r="H34" s="2"/>
      <c r="I34" s="2"/>
    </row>
    <row r="35" spans="2:9" ht="17.100000000000001" customHeight="1" x14ac:dyDescent="0.2">
      <c r="B35" s="2" t="s">
        <v>29</v>
      </c>
      <c r="C35" s="2"/>
      <c r="D35" s="2"/>
      <c r="E35" s="12" t="s">
        <v>28</v>
      </c>
      <c r="F35" s="26">
        <v>655</v>
      </c>
      <c r="G35" s="2"/>
      <c r="H35" s="2"/>
      <c r="I35" s="2"/>
    </row>
    <row r="36" spans="2:9" ht="17.100000000000001" customHeight="1" x14ac:dyDescent="0.2">
      <c r="B36" s="2" t="s">
        <v>30</v>
      </c>
      <c r="C36" s="2"/>
      <c r="D36" s="2"/>
      <c r="E36" s="12" t="s">
        <v>28</v>
      </c>
      <c r="F36" s="26">
        <v>590</v>
      </c>
      <c r="G36" s="8"/>
      <c r="H36" s="6"/>
      <c r="I36" s="2"/>
    </row>
    <row r="37" spans="2:9" ht="17.100000000000001" customHeight="1" x14ac:dyDescent="0.2">
      <c r="B37" s="2" t="s">
        <v>31</v>
      </c>
      <c r="C37" s="2"/>
      <c r="D37" s="2"/>
      <c r="E37" s="12" t="s">
        <v>28</v>
      </c>
      <c r="F37" s="26">
        <v>515</v>
      </c>
      <c r="G37" s="8"/>
      <c r="H37" s="6"/>
      <c r="I37" s="2"/>
    </row>
    <row r="38" spans="2:9" ht="17.100000000000001" customHeight="1" x14ac:dyDescent="0.2">
      <c r="B38" s="2" t="s">
        <v>32</v>
      </c>
      <c r="C38" s="2"/>
      <c r="D38" s="2"/>
      <c r="E38" s="12" t="s">
        <v>33</v>
      </c>
      <c r="F38" s="26">
        <v>4665</v>
      </c>
      <c r="G38" s="21" t="s">
        <v>70</v>
      </c>
      <c r="H38" s="2"/>
      <c r="I38" s="2"/>
    </row>
    <row r="39" spans="2:9" ht="17.100000000000001" customHeight="1" x14ac:dyDescent="0.2">
      <c r="B39" s="2" t="s">
        <v>32</v>
      </c>
      <c r="C39" s="2"/>
      <c r="D39" s="2"/>
      <c r="E39" s="13"/>
      <c r="F39" s="20" t="s">
        <v>65</v>
      </c>
      <c r="G39" s="2"/>
      <c r="H39" s="2"/>
      <c r="I39" s="2"/>
    </row>
    <row r="40" spans="2:9" ht="17.100000000000001" customHeight="1" x14ac:dyDescent="0.2">
      <c r="B40" s="2" t="s">
        <v>34</v>
      </c>
      <c r="C40" s="2"/>
      <c r="D40" s="2"/>
      <c r="E40" s="13"/>
      <c r="F40" s="20" t="s">
        <v>35</v>
      </c>
      <c r="G40" s="2"/>
      <c r="H40" s="2"/>
      <c r="I40" s="2"/>
    </row>
    <row r="41" spans="2:9" ht="17.100000000000001" customHeight="1" x14ac:dyDescent="0.2">
      <c r="B41" s="2" t="s">
        <v>36</v>
      </c>
      <c r="C41" s="2"/>
      <c r="D41" s="2"/>
      <c r="E41" s="12" t="s">
        <v>37</v>
      </c>
      <c r="F41" s="26">
        <v>34500</v>
      </c>
      <c r="G41" s="8" t="s">
        <v>38</v>
      </c>
      <c r="H41" s="2"/>
      <c r="I41" s="2"/>
    </row>
    <row r="42" spans="2:9" ht="17.100000000000001" customHeight="1" x14ac:dyDescent="0.2">
      <c r="B42" s="2" t="s">
        <v>39</v>
      </c>
      <c r="C42" s="2"/>
      <c r="D42" s="2"/>
      <c r="E42" s="12" t="s">
        <v>37</v>
      </c>
      <c r="F42" s="26">
        <v>24000</v>
      </c>
      <c r="G42" s="8" t="s">
        <v>38</v>
      </c>
      <c r="H42" s="2"/>
      <c r="I42" s="2"/>
    </row>
    <row r="43" spans="2:9" ht="17.100000000000001" customHeight="1" x14ac:dyDescent="0.2">
      <c r="B43" s="2" t="s">
        <v>40</v>
      </c>
      <c r="C43" s="2"/>
      <c r="D43" s="2"/>
      <c r="E43" s="12" t="s">
        <v>41</v>
      </c>
      <c r="F43" s="26">
        <v>70</v>
      </c>
      <c r="G43" s="8" t="s">
        <v>38</v>
      </c>
      <c r="H43" s="2"/>
      <c r="I43" s="2"/>
    </row>
    <row r="44" spans="2:9" ht="17.100000000000001" customHeight="1" x14ac:dyDescent="0.2">
      <c r="B44" s="2" t="s">
        <v>42</v>
      </c>
      <c r="C44" s="2"/>
      <c r="D44" s="2"/>
      <c r="E44" s="12" t="s">
        <v>28</v>
      </c>
      <c r="F44" s="26">
        <v>1170</v>
      </c>
      <c r="G44" s="8" t="s">
        <v>38</v>
      </c>
      <c r="H44" s="2"/>
      <c r="I44" s="2"/>
    </row>
    <row r="45" spans="2:9" ht="17.100000000000001" customHeight="1" x14ac:dyDescent="0.2">
      <c r="B45" s="2" t="s">
        <v>43</v>
      </c>
      <c r="C45" s="2"/>
      <c r="D45" s="2"/>
      <c r="E45" s="12" t="s">
        <v>28</v>
      </c>
      <c r="F45" s="26">
        <v>150</v>
      </c>
      <c r="G45" s="2"/>
      <c r="H45" s="2"/>
      <c r="I45" s="2"/>
    </row>
    <row r="46" spans="2:9" ht="17.100000000000001" customHeight="1" x14ac:dyDescent="0.2">
      <c r="B46" s="2" t="s">
        <v>44</v>
      </c>
      <c r="C46" s="2"/>
      <c r="D46" s="2"/>
      <c r="E46" s="12" t="s">
        <v>41</v>
      </c>
      <c r="F46" s="8" t="s">
        <v>72</v>
      </c>
      <c r="G46" s="20"/>
      <c r="H46" s="2"/>
      <c r="I46" s="2"/>
    </row>
    <row r="47" spans="2:9" ht="17.100000000000001" customHeight="1" x14ac:dyDescent="0.2">
      <c r="B47" s="2" t="s">
        <v>45</v>
      </c>
      <c r="C47" s="2"/>
      <c r="D47" s="2"/>
      <c r="E47" s="12" t="s">
        <v>46</v>
      </c>
      <c r="F47" s="6" t="s">
        <v>47</v>
      </c>
      <c r="G47" s="2"/>
      <c r="H47" s="2"/>
      <c r="I47" s="2"/>
    </row>
    <row r="48" spans="2:9" ht="4.3499999999999996" customHeight="1" x14ac:dyDescent="0.2">
      <c r="B48" s="2"/>
      <c r="C48" s="2"/>
      <c r="D48" s="2"/>
      <c r="E48" s="2"/>
      <c r="F48" s="2"/>
      <c r="G48" s="2"/>
      <c r="H48" s="2"/>
      <c r="I48" s="2"/>
    </row>
    <row r="49" spans="1:9" ht="17.100000000000001" customHeight="1" x14ac:dyDescent="0.2">
      <c r="B49" s="7" t="s">
        <v>48</v>
      </c>
      <c r="C49" s="2"/>
      <c r="D49" s="2"/>
      <c r="E49" s="2"/>
      <c r="F49" s="2"/>
      <c r="G49" s="2"/>
      <c r="H49" s="2"/>
      <c r="I49" s="2"/>
    </row>
    <row r="50" spans="1:9" ht="17.100000000000001" customHeight="1" x14ac:dyDescent="0.2">
      <c r="A50" s="14"/>
      <c r="B50" s="22" t="s">
        <v>49</v>
      </c>
      <c r="C50" s="2"/>
      <c r="D50" s="2"/>
      <c r="E50" s="12" t="s">
        <v>23</v>
      </c>
      <c r="F50" s="26">
        <v>1970</v>
      </c>
      <c r="G50" s="8" t="s">
        <v>38</v>
      </c>
      <c r="H50" s="2"/>
      <c r="I50" s="2"/>
    </row>
    <row r="51" spans="1:9" ht="17.100000000000001" customHeight="1" x14ac:dyDescent="0.2">
      <c r="A51" s="14"/>
      <c r="B51" s="22" t="s">
        <v>50</v>
      </c>
      <c r="C51" s="2"/>
      <c r="D51" s="2"/>
      <c r="E51" s="12" t="s">
        <v>51</v>
      </c>
      <c r="F51" s="26">
        <v>85</v>
      </c>
      <c r="G51" s="8" t="s">
        <v>38</v>
      </c>
      <c r="H51" s="2"/>
      <c r="I51" s="2"/>
    </row>
    <row r="52" spans="1:9" ht="17.100000000000001" customHeight="1" x14ac:dyDescent="0.2">
      <c r="A52" s="14"/>
      <c r="B52" s="22" t="s">
        <v>52</v>
      </c>
      <c r="C52" s="2"/>
      <c r="D52" s="2"/>
      <c r="E52" s="12" t="s">
        <v>51</v>
      </c>
      <c r="F52" s="26">
        <v>159</v>
      </c>
      <c r="G52" s="8" t="s">
        <v>38</v>
      </c>
      <c r="H52" s="6"/>
      <c r="I52" s="2"/>
    </row>
    <row r="53" spans="1:9" ht="17.100000000000001" customHeight="1" x14ac:dyDescent="0.2">
      <c r="A53" s="14"/>
      <c r="B53" s="22" t="s">
        <v>53</v>
      </c>
      <c r="C53" s="2"/>
      <c r="D53" s="2"/>
      <c r="E53" s="12" t="s">
        <v>51</v>
      </c>
      <c r="F53" s="26">
        <v>118</v>
      </c>
      <c r="G53" s="8" t="s">
        <v>38</v>
      </c>
      <c r="H53" s="6"/>
      <c r="I53" s="2"/>
    </row>
    <row r="54" spans="1:9" ht="17.100000000000001" customHeight="1" x14ac:dyDescent="0.2">
      <c r="A54" s="14"/>
      <c r="B54" s="22" t="s">
        <v>54</v>
      </c>
      <c r="C54" s="2"/>
      <c r="D54" s="2"/>
      <c r="E54" s="12" t="s">
        <v>51</v>
      </c>
      <c r="F54" s="26">
        <v>297</v>
      </c>
      <c r="G54" s="8" t="s">
        <v>38</v>
      </c>
      <c r="H54" s="2"/>
      <c r="I54" s="2"/>
    </row>
    <row r="55" spans="1:9" ht="17.100000000000001" customHeight="1" x14ac:dyDescent="0.2">
      <c r="A55" s="14"/>
      <c r="B55" s="22" t="s">
        <v>55</v>
      </c>
      <c r="C55" s="2"/>
      <c r="D55" s="2"/>
      <c r="E55" s="12" t="s">
        <v>23</v>
      </c>
      <c r="F55" s="26">
        <v>180</v>
      </c>
      <c r="G55" s="8" t="s">
        <v>38</v>
      </c>
      <c r="H55" s="45" t="s">
        <v>56</v>
      </c>
      <c r="I55" s="45"/>
    </row>
    <row r="56" spans="1:9" ht="17.100000000000001" customHeight="1" x14ac:dyDescent="0.2">
      <c r="A56" s="14"/>
      <c r="B56" s="22" t="s">
        <v>57</v>
      </c>
      <c r="C56" s="2"/>
      <c r="D56" s="2"/>
      <c r="E56" s="12" t="s">
        <v>23</v>
      </c>
      <c r="F56" s="26">
        <v>260</v>
      </c>
      <c r="G56" s="8" t="s">
        <v>38</v>
      </c>
      <c r="H56" s="45" t="s">
        <v>58</v>
      </c>
      <c r="I56" s="45"/>
    </row>
    <row r="57" spans="1:9" ht="17.100000000000001" customHeight="1" x14ac:dyDescent="0.2">
      <c r="A57" s="14"/>
      <c r="B57" s="22" t="s">
        <v>59</v>
      </c>
      <c r="C57" s="2"/>
      <c r="D57" s="2"/>
      <c r="E57" s="12" t="s">
        <v>23</v>
      </c>
      <c r="F57" s="26">
        <v>470</v>
      </c>
      <c r="G57" s="8" t="s">
        <v>38</v>
      </c>
      <c r="H57" s="45" t="s">
        <v>60</v>
      </c>
      <c r="I57" s="45"/>
    </row>
    <row r="58" spans="1:9" ht="17.100000000000001" customHeight="1" x14ac:dyDescent="0.2">
      <c r="A58" s="14"/>
      <c r="B58" s="22" t="s">
        <v>61</v>
      </c>
      <c r="C58" s="2"/>
      <c r="D58" s="2"/>
      <c r="E58" s="12" t="s">
        <v>62</v>
      </c>
      <c r="F58" s="26">
        <v>78.2</v>
      </c>
      <c r="G58" s="8" t="s">
        <v>38</v>
      </c>
      <c r="H58" s="21"/>
      <c r="I58" s="21"/>
    </row>
    <row r="59" spans="1:9" ht="17.100000000000001" customHeight="1" x14ac:dyDescent="0.2">
      <c r="A59" s="14"/>
      <c r="B59" s="22" t="s">
        <v>63</v>
      </c>
      <c r="C59" s="2"/>
      <c r="D59" s="2"/>
      <c r="E59" s="12" t="s">
        <v>62</v>
      </c>
      <c r="F59" s="26">
        <v>130</v>
      </c>
      <c r="G59" s="8" t="s">
        <v>38</v>
      </c>
      <c r="H59" s="21" t="s">
        <v>64</v>
      </c>
      <c r="I59" s="21"/>
    </row>
    <row r="60" spans="1:9" ht="15" customHeight="1" x14ac:dyDescent="0.2">
      <c r="B60" s="22" t="s">
        <v>66</v>
      </c>
      <c r="C60" s="2"/>
      <c r="D60" s="2"/>
      <c r="E60" s="12" t="s">
        <v>23</v>
      </c>
      <c r="F60" s="26">
        <v>433</v>
      </c>
      <c r="G60" s="8" t="s">
        <v>38</v>
      </c>
      <c r="H60" s="15"/>
      <c r="I60" s="15"/>
    </row>
    <row r="61" spans="1:9" ht="15" customHeight="1" x14ac:dyDescent="0.2">
      <c r="B61" s="15"/>
      <c r="C61" s="15"/>
      <c r="D61" s="15"/>
      <c r="E61" s="15"/>
      <c r="F61" s="15"/>
      <c r="G61" s="15"/>
      <c r="H61" s="15"/>
      <c r="I61" s="15"/>
    </row>
    <row r="62" spans="1:9" ht="15" customHeight="1" x14ac:dyDescent="0.2">
      <c r="B62" s="15"/>
      <c r="C62" s="15"/>
      <c r="D62" s="15"/>
      <c r="E62" s="15"/>
      <c r="F62" s="15"/>
      <c r="G62" s="15"/>
      <c r="H62" s="15"/>
      <c r="I62" s="15"/>
    </row>
    <row r="63" spans="1:9" ht="15" customHeight="1" x14ac:dyDescent="0.2">
      <c r="B63" s="15"/>
      <c r="C63" s="15"/>
      <c r="D63" s="15"/>
      <c r="E63" s="15"/>
      <c r="F63" s="15"/>
      <c r="G63" s="15"/>
      <c r="H63" s="15"/>
      <c r="I63" s="15"/>
    </row>
    <row r="64" spans="1:9" ht="15" customHeight="1" x14ac:dyDescent="0.2">
      <c r="B64" s="15"/>
      <c r="C64" s="15"/>
      <c r="D64" s="15"/>
      <c r="E64" s="15"/>
      <c r="F64" s="15"/>
      <c r="G64" s="15"/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/>
    <row r="151" spans="2:9" ht="15" customHeight="1" x14ac:dyDescent="0.2"/>
    <row r="152" spans="2:9" ht="15" customHeight="1" x14ac:dyDescent="0.2"/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</sheetData>
  <sheetProtection selectLockedCells="1" selectUnlockedCells="1"/>
  <mergeCells count="3">
    <mergeCell ref="H55:I55"/>
    <mergeCell ref="H56:I56"/>
    <mergeCell ref="H57:I57"/>
  </mergeCells>
  <phoneticPr fontId="10" type="noConversion"/>
  <pageMargins left="0.54" right="0.42986111111111114" top="0.46" bottom="0.27013888888888887" header="0.4" footer="0.31"/>
  <pageSetup paperSize="9" scale="85" firstPageNumber="0" orientation="portrait" copies="9" r:id="rId1"/>
  <headerFooter alignWithMargins="0"/>
  <ignoredErrors>
    <ignoredError sqref="E16:E18 E23:E24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344D0-2CAD-4CB3-ADEA-6790D9C0BBC5}">
  <sheetPr>
    <pageSetUpPr fitToPage="1"/>
  </sheetPr>
  <dimension ref="A1:I203"/>
  <sheetViews>
    <sheetView workbookViewId="0">
      <selection activeCell="B1" sqref="B1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</cols>
  <sheetData>
    <row r="1" spans="2:9" ht="15" customHeight="1" x14ac:dyDescent="0.2"/>
    <row r="2" spans="2:9" ht="15" customHeight="1" x14ac:dyDescent="0.2"/>
    <row r="3" spans="2:9" ht="15" customHeight="1" x14ac:dyDescent="0.2">
      <c r="B3" s="1"/>
      <c r="C3" s="1"/>
      <c r="D3" s="1"/>
      <c r="E3" s="1"/>
      <c r="F3" s="1"/>
      <c r="G3" s="1"/>
      <c r="H3" s="1"/>
      <c r="I3" s="1"/>
    </row>
    <row r="4" spans="2:9" ht="5.0999999999999996" customHeight="1" x14ac:dyDescent="0.2"/>
    <row r="5" spans="2:9" ht="15" customHeight="1" x14ac:dyDescent="0.2">
      <c r="B5" s="2"/>
      <c r="C5" s="2"/>
      <c r="D5" s="2"/>
      <c r="E5" s="2"/>
      <c r="F5" s="2"/>
      <c r="G5" s="27" t="s">
        <v>157</v>
      </c>
      <c r="H5" s="2"/>
      <c r="I5" s="2"/>
    </row>
    <row r="6" spans="2:9" ht="15" customHeight="1" x14ac:dyDescent="0.2">
      <c r="B6" s="3" t="s">
        <v>0</v>
      </c>
      <c r="C6" s="4" t="s">
        <v>1</v>
      </c>
      <c r="D6" s="2"/>
      <c r="E6" s="2"/>
      <c r="F6" s="2"/>
      <c r="G6" s="2"/>
      <c r="H6" s="2"/>
      <c r="I6" s="2"/>
    </row>
    <row r="7" spans="2:9" ht="3.95" customHeight="1" x14ac:dyDescent="0.2">
      <c r="B7" s="5"/>
      <c r="C7" s="2"/>
      <c r="D7" s="2"/>
      <c r="E7" s="2"/>
      <c r="F7" s="2"/>
      <c r="G7" s="2"/>
      <c r="H7" s="2"/>
      <c r="I7" s="2"/>
    </row>
    <row r="8" spans="2:9" ht="15" customHeight="1" x14ac:dyDescent="0.2">
      <c r="B8" s="3" t="s">
        <v>2</v>
      </c>
      <c r="C8" s="4" t="s">
        <v>71</v>
      </c>
      <c r="D8" s="2"/>
      <c r="E8" s="2"/>
      <c r="F8" s="2"/>
      <c r="G8" s="2"/>
      <c r="H8" s="2"/>
      <c r="I8" s="2"/>
    </row>
    <row r="9" spans="2:9" ht="15" customHeight="1" x14ac:dyDescent="0.2">
      <c r="B9" s="3"/>
      <c r="C9" s="6" t="s">
        <v>3</v>
      </c>
      <c r="D9" s="2"/>
      <c r="E9" s="2"/>
      <c r="F9" s="2"/>
      <c r="G9" s="2"/>
      <c r="H9" s="2"/>
      <c r="I9" s="2"/>
    </row>
    <row r="10" spans="2:9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9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9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9" ht="15" customHeight="1" x14ac:dyDescent="0.2">
      <c r="B13" s="2" t="s">
        <v>6</v>
      </c>
      <c r="C13" s="2"/>
      <c r="D13" s="2"/>
      <c r="E13" s="2"/>
      <c r="F13" s="29" t="s">
        <v>158</v>
      </c>
      <c r="G13" s="16"/>
      <c r="H13" s="13" t="s">
        <v>142</v>
      </c>
      <c r="I13" s="4" t="s">
        <v>165</v>
      </c>
    </row>
    <row r="14" spans="2:9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9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9" ht="17.100000000000001" customHeight="1" x14ac:dyDescent="0.2">
      <c r="B16" s="2" t="s">
        <v>8</v>
      </c>
      <c r="C16" s="2"/>
      <c r="D16" s="2"/>
      <c r="E16" s="17" t="s">
        <v>152</v>
      </c>
      <c r="F16" t="s">
        <v>153</v>
      </c>
      <c r="G16" s="2"/>
      <c r="H16" s="2"/>
      <c r="I16" s="2"/>
    </row>
    <row r="17" spans="2:9" ht="17.100000000000001" customHeight="1" x14ac:dyDescent="0.2">
      <c r="B17" s="2" t="s">
        <v>9</v>
      </c>
      <c r="C17" s="2"/>
      <c r="D17" s="2"/>
      <c r="E17" s="17" t="s">
        <v>159</v>
      </c>
      <c r="F17" t="s">
        <v>160</v>
      </c>
      <c r="G17" s="2"/>
      <c r="H17" s="6"/>
      <c r="I17" s="2"/>
    </row>
    <row r="18" spans="2:9" ht="17.100000000000001" customHeight="1" x14ac:dyDescent="0.2">
      <c r="B18" s="2" t="s">
        <v>10</v>
      </c>
      <c r="C18" s="2"/>
      <c r="D18" s="2"/>
      <c r="E18" s="17" t="s">
        <v>159</v>
      </c>
      <c r="F18" t="s">
        <v>160</v>
      </c>
      <c r="G18" s="2"/>
      <c r="H18" s="2"/>
      <c r="I18" s="2"/>
    </row>
    <row r="19" spans="2:9" ht="17.100000000000001" customHeight="1" x14ac:dyDescent="0.2">
      <c r="B19" s="2" t="s">
        <v>11</v>
      </c>
      <c r="C19" s="2"/>
      <c r="D19" s="2"/>
      <c r="E19" s="17" t="s">
        <v>161</v>
      </c>
      <c r="F19" t="s">
        <v>154</v>
      </c>
      <c r="G19" s="2"/>
      <c r="H19" s="9"/>
    </row>
    <row r="20" spans="2:9" ht="17.100000000000001" customHeight="1" x14ac:dyDescent="0.2">
      <c r="B20" s="2" t="s">
        <v>12</v>
      </c>
      <c r="C20" s="2"/>
      <c r="D20" s="2"/>
      <c r="E20" s="17" t="s">
        <v>68</v>
      </c>
      <c r="F20" t="s">
        <v>155</v>
      </c>
      <c r="G20" s="2"/>
      <c r="H20" s="9"/>
    </row>
    <row r="21" spans="2:9" ht="12.95" customHeight="1" x14ac:dyDescent="0.2">
      <c r="B21" s="2"/>
      <c r="C21" s="2"/>
      <c r="D21" s="2"/>
      <c r="E21" s="2"/>
      <c r="G21" s="2"/>
      <c r="H21" s="2"/>
      <c r="I21" s="2"/>
    </row>
    <row r="22" spans="2:9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9" ht="17.100000000000001" customHeight="1" x14ac:dyDescent="0.2">
      <c r="B23" s="2" t="s">
        <v>14</v>
      </c>
      <c r="C23" s="2"/>
      <c r="D23" s="2"/>
      <c r="E23" s="18" t="s">
        <v>162</v>
      </c>
      <c r="F23" s="2"/>
      <c r="G23" s="2"/>
      <c r="H23" s="2"/>
      <c r="I23" s="2"/>
    </row>
    <row r="24" spans="2:9" ht="17.100000000000001" customHeight="1" x14ac:dyDescent="0.2">
      <c r="B24" s="2" t="s">
        <v>15</v>
      </c>
      <c r="C24" s="2"/>
      <c r="D24" s="2"/>
      <c r="E24" s="19" t="s">
        <v>163</v>
      </c>
      <c r="F24" s="2"/>
      <c r="G24" s="2"/>
      <c r="H24" s="2"/>
      <c r="I24" s="2"/>
    </row>
    <row r="25" spans="2:9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v>14980</v>
      </c>
      <c r="I25" s="2"/>
    </row>
    <row r="26" spans="2:9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v>16470</v>
      </c>
      <c r="I26" s="2"/>
    </row>
    <row r="27" spans="2:9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9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</row>
    <row r="29" spans="2:9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14980</v>
      </c>
      <c r="G29" s="11" t="s">
        <v>22</v>
      </c>
      <c r="H29" s="25">
        <f>+D29*F29</f>
        <v>6741</v>
      </c>
      <c r="I29" s="2" t="s">
        <v>23</v>
      </c>
    </row>
    <row r="30" spans="2:9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14980</v>
      </c>
      <c r="G30" s="11" t="s">
        <v>22</v>
      </c>
      <c r="H30" s="25">
        <f>+D30*F30</f>
        <v>5692.4</v>
      </c>
      <c r="I30" s="2" t="s">
        <v>23</v>
      </c>
    </row>
    <row r="31" spans="2:9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16470</v>
      </c>
      <c r="G31" s="11" t="s">
        <v>22</v>
      </c>
      <c r="H31" s="25">
        <f>+D31*F31</f>
        <v>9058.5</v>
      </c>
      <c r="I31" s="2" t="s">
        <v>23</v>
      </c>
    </row>
    <row r="32" spans="2:9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9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9" ht="17.100000000000001" customHeight="1" x14ac:dyDescent="0.2">
      <c r="B34" s="2" t="s">
        <v>27</v>
      </c>
      <c r="C34" s="2"/>
      <c r="D34" s="2"/>
      <c r="E34" s="12" t="s">
        <v>28</v>
      </c>
      <c r="F34" s="26">
        <v>542</v>
      </c>
      <c r="G34" s="2"/>
      <c r="H34" s="2"/>
      <c r="I34" s="2"/>
    </row>
    <row r="35" spans="2:9" ht="17.100000000000001" customHeight="1" x14ac:dyDescent="0.2">
      <c r="B35" s="2" t="s">
        <v>29</v>
      </c>
      <c r="C35" s="2"/>
      <c r="D35" s="2"/>
      <c r="E35" s="12" t="s">
        <v>28</v>
      </c>
      <c r="F35" s="26">
        <v>1200</v>
      </c>
      <c r="G35" s="2"/>
      <c r="H35" s="2"/>
      <c r="I35" s="2"/>
    </row>
    <row r="36" spans="2:9" ht="17.100000000000001" customHeight="1" x14ac:dyDescent="0.2">
      <c r="B36" s="2" t="s">
        <v>30</v>
      </c>
      <c r="C36" s="2"/>
      <c r="D36" s="2"/>
      <c r="E36" s="12" t="s">
        <v>28</v>
      </c>
      <c r="F36" s="26">
        <v>1060</v>
      </c>
      <c r="G36" s="8"/>
      <c r="H36" s="6"/>
      <c r="I36" s="2"/>
    </row>
    <row r="37" spans="2:9" ht="17.100000000000001" customHeight="1" x14ac:dyDescent="0.2">
      <c r="B37" s="2" t="s">
        <v>31</v>
      </c>
      <c r="C37" s="2"/>
      <c r="D37" s="2"/>
      <c r="E37" s="12" t="s">
        <v>28</v>
      </c>
      <c r="F37" s="26">
        <v>920</v>
      </c>
      <c r="G37" s="8"/>
      <c r="H37" s="6"/>
      <c r="I37" s="2"/>
    </row>
    <row r="38" spans="2:9" ht="17.100000000000001" customHeight="1" x14ac:dyDescent="0.2">
      <c r="B38" s="2" t="s">
        <v>32</v>
      </c>
      <c r="C38" s="2"/>
      <c r="D38" s="2"/>
      <c r="E38" s="12" t="s">
        <v>33</v>
      </c>
      <c r="F38" s="26">
        <v>6440</v>
      </c>
      <c r="G38" s="21" t="s">
        <v>164</v>
      </c>
      <c r="H38" s="2"/>
      <c r="I38" s="2"/>
    </row>
    <row r="39" spans="2:9" ht="17.100000000000001" customHeight="1" x14ac:dyDescent="0.2">
      <c r="B39" s="2" t="s">
        <v>32</v>
      </c>
      <c r="C39" s="2"/>
      <c r="D39" s="2"/>
      <c r="E39" s="13"/>
      <c r="F39" s="20" t="s">
        <v>65</v>
      </c>
      <c r="G39" s="2"/>
      <c r="H39" s="2"/>
      <c r="I39" s="2"/>
    </row>
    <row r="40" spans="2:9" ht="17.100000000000001" customHeight="1" x14ac:dyDescent="0.2">
      <c r="B40" s="2" t="s">
        <v>34</v>
      </c>
      <c r="C40" s="2"/>
      <c r="D40" s="2"/>
      <c r="E40" s="13"/>
      <c r="F40" s="20" t="s">
        <v>35</v>
      </c>
      <c r="G40" s="2"/>
      <c r="H40" s="2"/>
      <c r="I40" s="2"/>
    </row>
    <row r="41" spans="2:9" ht="17.100000000000001" customHeight="1" x14ac:dyDescent="0.2">
      <c r="B41" s="2" t="s">
        <v>36</v>
      </c>
      <c r="C41" s="2"/>
      <c r="D41" s="2"/>
      <c r="E41" s="12" t="s">
        <v>37</v>
      </c>
      <c r="F41" s="26">
        <v>47800</v>
      </c>
      <c r="G41" s="8" t="s">
        <v>38</v>
      </c>
      <c r="H41" s="2"/>
      <c r="I41" s="2"/>
    </row>
    <row r="42" spans="2:9" ht="17.100000000000001" customHeight="1" x14ac:dyDescent="0.2">
      <c r="B42" s="2" t="s">
        <v>39</v>
      </c>
      <c r="C42" s="2"/>
      <c r="D42" s="2"/>
      <c r="E42" s="12" t="s">
        <v>37</v>
      </c>
      <c r="F42" s="26">
        <v>42700</v>
      </c>
      <c r="G42" s="8" t="s">
        <v>38</v>
      </c>
      <c r="H42" s="2"/>
      <c r="I42" s="2"/>
    </row>
    <row r="43" spans="2:9" ht="17.100000000000001" customHeight="1" x14ac:dyDescent="0.2">
      <c r="B43" s="2" t="s">
        <v>40</v>
      </c>
      <c r="C43" s="2"/>
      <c r="D43" s="2"/>
      <c r="E43" s="12" t="s">
        <v>41</v>
      </c>
      <c r="F43" s="26">
        <v>105</v>
      </c>
      <c r="G43" s="8" t="s">
        <v>38</v>
      </c>
      <c r="H43" s="2"/>
      <c r="I43" s="2"/>
    </row>
    <row r="44" spans="2:9" ht="17.100000000000001" customHeight="1" x14ac:dyDescent="0.2">
      <c r="B44" s="2" t="s">
        <v>42</v>
      </c>
      <c r="C44" s="2"/>
      <c r="D44" s="2"/>
      <c r="E44" s="12" t="s">
        <v>28</v>
      </c>
      <c r="F44" s="26">
        <v>1810</v>
      </c>
      <c r="G44" s="8" t="s">
        <v>38</v>
      </c>
      <c r="H44" s="2"/>
      <c r="I44" s="2"/>
    </row>
    <row r="45" spans="2:9" ht="17.100000000000001" customHeight="1" x14ac:dyDescent="0.2">
      <c r="B45" s="2" t="s">
        <v>43</v>
      </c>
      <c r="C45" s="2"/>
      <c r="D45" s="2"/>
      <c r="E45" s="12" t="s">
        <v>28</v>
      </c>
      <c r="F45" s="26">
        <v>230</v>
      </c>
      <c r="G45" s="2"/>
      <c r="H45" s="2"/>
      <c r="I45" s="2"/>
    </row>
    <row r="46" spans="2:9" ht="17.100000000000001" customHeight="1" x14ac:dyDescent="0.2">
      <c r="B46" s="2" t="s">
        <v>44</v>
      </c>
      <c r="C46" s="2"/>
      <c r="D46" s="2"/>
      <c r="E46" s="12" t="s">
        <v>41</v>
      </c>
      <c r="F46" s="8" t="s">
        <v>156</v>
      </c>
      <c r="G46" s="20"/>
      <c r="H46" s="2"/>
      <c r="I46" s="2"/>
    </row>
    <row r="47" spans="2:9" ht="17.100000000000001" customHeight="1" x14ac:dyDescent="0.2">
      <c r="B47" s="2" t="s">
        <v>45</v>
      </c>
      <c r="C47" s="2"/>
      <c r="D47" s="2"/>
      <c r="E47" s="12" t="s">
        <v>46</v>
      </c>
      <c r="F47" s="6" t="s">
        <v>47</v>
      </c>
      <c r="G47" s="2"/>
      <c r="H47" s="2"/>
      <c r="I47" s="2"/>
    </row>
    <row r="48" spans="2:9" ht="4.3499999999999996" customHeight="1" x14ac:dyDescent="0.2">
      <c r="B48" s="2"/>
      <c r="C48" s="2"/>
      <c r="D48" s="2"/>
      <c r="E48" s="2"/>
      <c r="F48" s="2"/>
      <c r="G48" s="2"/>
      <c r="H48" s="2"/>
      <c r="I48" s="2"/>
    </row>
    <row r="49" spans="1:9" ht="17.100000000000001" customHeight="1" x14ac:dyDescent="0.2">
      <c r="B49" s="7" t="s">
        <v>48</v>
      </c>
      <c r="C49" s="2"/>
      <c r="D49" s="2"/>
      <c r="E49" s="2"/>
      <c r="F49" s="2"/>
      <c r="G49" s="2"/>
      <c r="H49" s="2"/>
      <c r="I49" s="2"/>
    </row>
    <row r="50" spans="1:9" ht="17.100000000000001" customHeight="1" x14ac:dyDescent="0.2">
      <c r="A50" s="14"/>
      <c r="B50" s="22" t="s">
        <v>49</v>
      </c>
      <c r="C50" s="2"/>
      <c r="D50" s="2"/>
      <c r="E50" s="12" t="s">
        <v>23</v>
      </c>
      <c r="F50" s="26">
        <v>3545</v>
      </c>
      <c r="G50" s="8" t="s">
        <v>38</v>
      </c>
      <c r="H50" s="2"/>
      <c r="I50" s="2"/>
    </row>
    <row r="51" spans="1:9" ht="17.100000000000001" customHeight="1" x14ac:dyDescent="0.2">
      <c r="A51" s="14"/>
      <c r="B51" s="22" t="s">
        <v>50</v>
      </c>
      <c r="C51" s="2"/>
      <c r="D51" s="2"/>
      <c r="E51" s="12" t="s">
        <v>51</v>
      </c>
      <c r="F51" s="26">
        <v>154</v>
      </c>
      <c r="G51" s="8" t="s">
        <v>38</v>
      </c>
      <c r="H51" s="2"/>
      <c r="I51" s="2"/>
    </row>
    <row r="52" spans="1:9" ht="17.100000000000001" customHeight="1" x14ac:dyDescent="0.2">
      <c r="A52" s="14"/>
      <c r="B52" s="22" t="s">
        <v>52</v>
      </c>
      <c r="C52" s="2"/>
      <c r="D52" s="2"/>
      <c r="E52" s="12" t="s">
        <v>51</v>
      </c>
      <c r="F52" s="26">
        <v>286</v>
      </c>
      <c r="G52" s="8" t="s">
        <v>38</v>
      </c>
      <c r="H52" s="6"/>
      <c r="I52" s="2"/>
    </row>
    <row r="53" spans="1:9" ht="17.100000000000001" customHeight="1" x14ac:dyDescent="0.2">
      <c r="A53" s="14"/>
      <c r="B53" s="22" t="s">
        <v>53</v>
      </c>
      <c r="C53" s="2"/>
      <c r="D53" s="2"/>
      <c r="E53" s="12" t="s">
        <v>51</v>
      </c>
      <c r="F53" s="26">
        <v>211</v>
      </c>
      <c r="G53" s="8" t="s">
        <v>38</v>
      </c>
      <c r="H53" s="6"/>
      <c r="I53" s="2"/>
    </row>
    <row r="54" spans="1:9" ht="17.100000000000001" customHeight="1" x14ac:dyDescent="0.2">
      <c r="A54" s="14"/>
      <c r="B54" s="22" t="s">
        <v>54</v>
      </c>
      <c r="C54" s="2"/>
      <c r="D54" s="2"/>
      <c r="E54" s="12" t="s">
        <v>51</v>
      </c>
      <c r="F54" s="26">
        <v>533</v>
      </c>
      <c r="G54" s="8" t="s">
        <v>38</v>
      </c>
      <c r="H54" s="2"/>
      <c r="I54" s="2"/>
    </row>
    <row r="55" spans="1:9" ht="17.100000000000001" customHeight="1" x14ac:dyDescent="0.2">
      <c r="A55" s="14"/>
      <c r="B55" s="22" t="s">
        <v>55</v>
      </c>
      <c r="C55" s="2"/>
      <c r="D55" s="2"/>
      <c r="E55" s="12" t="s">
        <v>23</v>
      </c>
      <c r="F55" s="26">
        <v>323</v>
      </c>
      <c r="G55" s="8" t="s">
        <v>38</v>
      </c>
      <c r="H55" s="45" t="s">
        <v>56</v>
      </c>
      <c r="I55" s="45"/>
    </row>
    <row r="56" spans="1:9" ht="17.100000000000001" customHeight="1" x14ac:dyDescent="0.2">
      <c r="A56" s="14"/>
      <c r="B56" s="22" t="s">
        <v>57</v>
      </c>
      <c r="C56" s="2"/>
      <c r="D56" s="2"/>
      <c r="E56" s="12" t="s">
        <v>23</v>
      </c>
      <c r="F56" s="26">
        <v>466</v>
      </c>
      <c r="G56" s="8" t="s">
        <v>38</v>
      </c>
      <c r="H56" s="45" t="s">
        <v>58</v>
      </c>
      <c r="I56" s="45"/>
    </row>
    <row r="57" spans="1:9" ht="17.100000000000001" customHeight="1" x14ac:dyDescent="0.2">
      <c r="A57" s="14"/>
      <c r="B57" s="22" t="s">
        <v>59</v>
      </c>
      <c r="C57" s="2"/>
      <c r="D57" s="2"/>
      <c r="E57" s="12" t="s">
        <v>23</v>
      </c>
      <c r="F57" s="26">
        <v>845</v>
      </c>
      <c r="G57" s="8" t="s">
        <v>38</v>
      </c>
      <c r="H57" s="45" t="s">
        <v>60</v>
      </c>
      <c r="I57" s="45"/>
    </row>
    <row r="58" spans="1:9" ht="17.100000000000001" customHeight="1" x14ac:dyDescent="0.2">
      <c r="A58" s="14"/>
      <c r="B58" s="22" t="s">
        <v>61</v>
      </c>
      <c r="C58" s="2"/>
      <c r="D58" s="2"/>
      <c r="E58" s="12" t="s">
        <v>62</v>
      </c>
      <c r="F58" s="26">
        <v>136</v>
      </c>
      <c r="G58" s="8" t="s">
        <v>38</v>
      </c>
      <c r="H58" s="21"/>
      <c r="I58" s="21"/>
    </row>
    <row r="59" spans="1:9" ht="17.100000000000001" customHeight="1" x14ac:dyDescent="0.2">
      <c r="A59" s="14"/>
      <c r="B59" s="22" t="s">
        <v>63</v>
      </c>
      <c r="C59" s="2"/>
      <c r="D59" s="2"/>
      <c r="E59" s="12" t="s">
        <v>62</v>
      </c>
      <c r="F59" s="26">
        <v>225</v>
      </c>
      <c r="G59" s="8" t="s">
        <v>38</v>
      </c>
      <c r="H59" s="21" t="s">
        <v>64</v>
      </c>
      <c r="I59" s="21"/>
    </row>
    <row r="60" spans="1:9" ht="15" customHeight="1" x14ac:dyDescent="0.2">
      <c r="B60" s="22" t="s">
        <v>66</v>
      </c>
      <c r="C60" s="2"/>
      <c r="D60" s="2"/>
      <c r="E60" s="12" t="s">
        <v>23</v>
      </c>
      <c r="F60" s="26">
        <v>778</v>
      </c>
      <c r="G60" s="8" t="s">
        <v>38</v>
      </c>
      <c r="H60" s="15"/>
      <c r="I60" s="15"/>
    </row>
    <row r="61" spans="1:9" ht="15" customHeight="1" x14ac:dyDescent="0.2">
      <c r="B61" s="15"/>
      <c r="C61" s="15"/>
      <c r="D61" s="15"/>
      <c r="E61" s="15"/>
      <c r="F61" s="15"/>
      <c r="G61" s="15"/>
      <c r="H61" s="15"/>
      <c r="I61" s="15"/>
    </row>
    <row r="62" spans="1:9" ht="15" customHeight="1" x14ac:dyDescent="0.2">
      <c r="B62" s="15"/>
      <c r="C62" s="15"/>
      <c r="D62" s="15"/>
      <c r="E62" s="15"/>
      <c r="F62" s="15"/>
      <c r="G62" s="15"/>
      <c r="H62" s="15"/>
      <c r="I62" s="15"/>
    </row>
    <row r="63" spans="1:9" ht="15" customHeight="1" x14ac:dyDescent="0.2">
      <c r="B63" s="15"/>
      <c r="C63" s="15"/>
      <c r="D63" s="15"/>
      <c r="E63" s="15"/>
      <c r="F63" s="15"/>
      <c r="G63" s="15"/>
      <c r="H63" s="15"/>
      <c r="I63" s="15"/>
    </row>
    <row r="64" spans="1:9" ht="15" customHeight="1" x14ac:dyDescent="0.2">
      <c r="B64" s="15"/>
      <c r="C64" s="15"/>
      <c r="D64" s="15"/>
      <c r="E64" s="15"/>
      <c r="F64" s="15"/>
      <c r="G64" s="15"/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/>
    <row r="151" spans="2:9" ht="15" customHeight="1" x14ac:dyDescent="0.2"/>
    <row r="152" spans="2:9" ht="15" customHeight="1" x14ac:dyDescent="0.2"/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</sheetData>
  <sheetProtection selectLockedCells="1" selectUnlockedCells="1"/>
  <mergeCells count="3">
    <mergeCell ref="H55:I55"/>
    <mergeCell ref="H56:I56"/>
    <mergeCell ref="H57:I57"/>
  </mergeCells>
  <phoneticPr fontId="10" type="noConversion"/>
  <pageMargins left="0.54" right="0.42986111111111114" top="0.46" bottom="0.27013888888888887" header="0.4" footer="0.31"/>
  <pageSetup paperSize="9" scale="85" firstPageNumber="0" orientation="portrait" copies="9" r:id="rId1"/>
  <headerFooter alignWithMargins="0"/>
  <ignoredErrors>
    <ignoredError sqref="E18:E20 E16:E17 E23:E24" numberStoredAsText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821F8-ECE6-453E-ABFC-B52A27963C71}">
  <sheetPr>
    <pageSetUpPr fitToPage="1"/>
  </sheetPr>
  <dimension ref="A1:I203"/>
  <sheetViews>
    <sheetView workbookViewId="0">
      <selection activeCell="B1" sqref="B1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</cols>
  <sheetData>
    <row r="1" spans="2:9" ht="15" customHeight="1" x14ac:dyDescent="0.2"/>
    <row r="2" spans="2:9" ht="15" customHeight="1" x14ac:dyDescent="0.2"/>
    <row r="3" spans="2:9" ht="15" customHeight="1" x14ac:dyDescent="0.2">
      <c r="B3" s="1"/>
      <c r="C3" s="1"/>
      <c r="D3" s="1"/>
      <c r="E3" s="1"/>
      <c r="F3" s="1"/>
      <c r="G3" s="1"/>
      <c r="H3" s="1"/>
      <c r="I3" s="1"/>
    </row>
    <row r="4" spans="2:9" ht="5.0999999999999996" customHeight="1" x14ac:dyDescent="0.2"/>
    <row r="5" spans="2:9" ht="15" customHeight="1" x14ac:dyDescent="0.2">
      <c r="B5" s="2"/>
      <c r="C5" s="2"/>
      <c r="D5" s="2"/>
      <c r="E5" s="2"/>
      <c r="F5" s="2"/>
      <c r="G5" s="27" t="s">
        <v>166</v>
      </c>
      <c r="H5" s="2"/>
      <c r="I5" s="2"/>
    </row>
    <row r="6" spans="2:9" ht="15" customHeight="1" x14ac:dyDescent="0.2">
      <c r="B6" s="3" t="s">
        <v>0</v>
      </c>
      <c r="C6" s="4" t="s">
        <v>1</v>
      </c>
      <c r="D6" s="2"/>
      <c r="E6" s="2"/>
      <c r="F6" s="2"/>
      <c r="G6" s="2"/>
      <c r="H6" s="2"/>
      <c r="I6" s="2"/>
    </row>
    <row r="7" spans="2:9" ht="3.95" customHeight="1" x14ac:dyDescent="0.2">
      <c r="B7" s="5"/>
      <c r="C7" s="2"/>
      <c r="D7" s="2"/>
      <c r="E7" s="2"/>
      <c r="F7" s="2"/>
      <c r="G7" s="2"/>
      <c r="H7" s="2"/>
      <c r="I7" s="2"/>
    </row>
    <row r="8" spans="2:9" ht="15" customHeight="1" x14ac:dyDescent="0.2">
      <c r="B8" s="3" t="s">
        <v>2</v>
      </c>
      <c r="C8" s="4" t="s">
        <v>71</v>
      </c>
      <c r="D8" s="2"/>
      <c r="E8" s="2"/>
      <c r="F8" s="2"/>
      <c r="G8" s="2"/>
      <c r="H8" s="2"/>
      <c r="I8" s="2"/>
    </row>
    <row r="9" spans="2:9" ht="15" customHeight="1" x14ac:dyDescent="0.2">
      <c r="B9" s="3"/>
      <c r="C9" s="6" t="s">
        <v>3</v>
      </c>
      <c r="D9" s="2"/>
      <c r="E9" s="2"/>
      <c r="F9" s="2"/>
      <c r="G9" s="2"/>
      <c r="H9" s="2"/>
      <c r="I9" s="2"/>
    </row>
    <row r="10" spans="2:9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9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9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9" ht="15" customHeight="1" x14ac:dyDescent="0.2">
      <c r="B13" s="2" t="s">
        <v>6</v>
      </c>
      <c r="C13" s="2"/>
      <c r="D13" s="2"/>
      <c r="E13" s="2"/>
      <c r="F13" s="29" t="s">
        <v>167</v>
      </c>
      <c r="G13" s="16"/>
      <c r="H13" s="13" t="s">
        <v>142</v>
      </c>
      <c r="I13" s="4" t="s">
        <v>168</v>
      </c>
    </row>
    <row r="14" spans="2:9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9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9" ht="17.100000000000001" customHeight="1" x14ac:dyDescent="0.2">
      <c r="B16" s="2" t="s">
        <v>8</v>
      </c>
      <c r="C16" s="2"/>
      <c r="D16" s="2"/>
      <c r="E16" s="17" t="s">
        <v>169</v>
      </c>
      <c r="F16" s="20" t="s">
        <v>170</v>
      </c>
      <c r="G16" s="2"/>
      <c r="H16" s="2"/>
      <c r="I16" s="2"/>
    </row>
    <row r="17" spans="2:9" ht="17.100000000000001" customHeight="1" x14ac:dyDescent="0.2">
      <c r="B17" s="2" t="s">
        <v>9</v>
      </c>
      <c r="C17" s="2"/>
      <c r="D17" s="2"/>
      <c r="E17" s="17" t="s">
        <v>162</v>
      </c>
      <c r="G17" s="2"/>
      <c r="H17" s="6"/>
      <c r="I17" s="2"/>
    </row>
    <row r="18" spans="2:9" ht="17.100000000000001" customHeight="1" x14ac:dyDescent="0.2">
      <c r="B18" s="2" t="s">
        <v>10</v>
      </c>
      <c r="C18" s="2"/>
      <c r="D18" s="2"/>
      <c r="E18" s="17" t="s">
        <v>162</v>
      </c>
      <c r="G18" s="2"/>
      <c r="H18" s="2"/>
      <c r="I18" s="2"/>
    </row>
    <row r="19" spans="2:9" ht="17.100000000000001" customHeight="1" x14ac:dyDescent="0.2">
      <c r="B19" s="2" t="s">
        <v>11</v>
      </c>
      <c r="C19" s="2"/>
      <c r="D19" s="2"/>
      <c r="E19" s="17" t="s">
        <v>171</v>
      </c>
      <c r="F19" t="s">
        <v>172</v>
      </c>
      <c r="G19" s="2"/>
      <c r="H19" s="9"/>
    </row>
    <row r="20" spans="2:9" ht="17.100000000000001" customHeight="1" x14ac:dyDescent="0.2">
      <c r="B20" s="2" t="s">
        <v>12</v>
      </c>
      <c r="C20" s="2"/>
      <c r="D20" s="2"/>
      <c r="E20" s="17" t="s">
        <v>173</v>
      </c>
      <c r="F20" t="s">
        <v>174</v>
      </c>
      <c r="G20" s="2"/>
      <c r="H20" s="9"/>
    </row>
    <row r="21" spans="2:9" ht="12.95" customHeight="1" x14ac:dyDescent="0.2">
      <c r="B21" s="2"/>
      <c r="C21" s="2"/>
      <c r="D21" s="2"/>
      <c r="E21" s="2"/>
      <c r="G21" s="2"/>
      <c r="H21" s="2"/>
      <c r="I21" s="2"/>
    </row>
    <row r="22" spans="2:9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9" ht="17.100000000000001" customHeight="1" x14ac:dyDescent="0.2">
      <c r="B23" s="2" t="s">
        <v>14</v>
      </c>
      <c r="C23" s="2"/>
      <c r="D23" s="2"/>
      <c r="E23" s="18" t="s">
        <v>169</v>
      </c>
      <c r="F23" s="2"/>
      <c r="G23" s="2"/>
      <c r="H23" s="2"/>
      <c r="I23" s="2"/>
    </row>
    <row r="24" spans="2:9" ht="17.100000000000001" customHeight="1" x14ac:dyDescent="0.2">
      <c r="B24" s="2" t="s">
        <v>15</v>
      </c>
      <c r="C24" s="2"/>
      <c r="D24" s="2"/>
      <c r="E24" s="19" t="s">
        <v>175</v>
      </c>
      <c r="F24" s="2"/>
      <c r="G24" s="2"/>
      <c r="H24" s="2"/>
      <c r="I24" s="2"/>
    </row>
    <row r="25" spans="2:9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v>15920</v>
      </c>
      <c r="I25" s="2"/>
    </row>
    <row r="26" spans="2:9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v>17500</v>
      </c>
      <c r="I26" s="2"/>
    </row>
    <row r="27" spans="2:9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9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</row>
    <row r="29" spans="2:9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15920</v>
      </c>
      <c r="G29" s="11" t="s">
        <v>22</v>
      </c>
      <c r="H29" s="25">
        <f>+D29*F29</f>
        <v>7164</v>
      </c>
      <c r="I29" s="2" t="s">
        <v>23</v>
      </c>
    </row>
    <row r="30" spans="2:9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15920</v>
      </c>
      <c r="G30" s="11" t="s">
        <v>22</v>
      </c>
      <c r="H30" s="25">
        <f>+D30*F30</f>
        <v>6049.6</v>
      </c>
      <c r="I30" s="2" t="s">
        <v>23</v>
      </c>
    </row>
    <row r="31" spans="2:9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17500</v>
      </c>
      <c r="G31" s="11" t="s">
        <v>22</v>
      </c>
      <c r="H31" s="25">
        <f>+D31*F31</f>
        <v>9625</v>
      </c>
      <c r="I31" s="2" t="s">
        <v>23</v>
      </c>
    </row>
    <row r="32" spans="2:9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9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9" ht="17.100000000000001" customHeight="1" x14ac:dyDescent="0.2">
      <c r="B34" s="2" t="s">
        <v>27</v>
      </c>
      <c r="C34" s="2"/>
      <c r="D34" s="2"/>
      <c r="E34" s="12" t="s">
        <v>28</v>
      </c>
      <c r="F34" s="26">
        <v>567</v>
      </c>
      <c r="G34" s="2"/>
      <c r="H34" s="2"/>
      <c r="I34" s="2"/>
    </row>
    <row r="35" spans="2:9" ht="17.100000000000001" customHeight="1" x14ac:dyDescent="0.2">
      <c r="B35" s="2" t="s">
        <v>29</v>
      </c>
      <c r="C35" s="2"/>
      <c r="D35" s="2"/>
      <c r="E35" s="12" t="s">
        <v>28</v>
      </c>
      <c r="F35" s="26">
        <v>1280</v>
      </c>
      <c r="G35" s="2"/>
      <c r="H35" s="2"/>
      <c r="I35" s="2"/>
    </row>
    <row r="36" spans="2:9" ht="17.100000000000001" customHeight="1" x14ac:dyDescent="0.2">
      <c r="B36" s="2" t="s">
        <v>30</v>
      </c>
      <c r="C36" s="2"/>
      <c r="D36" s="2"/>
      <c r="E36" s="12" t="s">
        <v>28</v>
      </c>
      <c r="F36" s="26">
        <v>1130</v>
      </c>
      <c r="G36" s="8"/>
      <c r="H36" s="6"/>
      <c r="I36" s="2"/>
    </row>
    <row r="37" spans="2:9" ht="17.100000000000001" customHeight="1" x14ac:dyDescent="0.2">
      <c r="B37" s="2" t="s">
        <v>31</v>
      </c>
      <c r="C37" s="2"/>
      <c r="D37" s="2"/>
      <c r="E37" s="12" t="s">
        <v>28</v>
      </c>
      <c r="F37" s="26">
        <v>980</v>
      </c>
      <c r="G37" s="8"/>
      <c r="H37" s="6"/>
      <c r="I37" s="2"/>
    </row>
    <row r="38" spans="2:9" ht="17.100000000000001" customHeight="1" x14ac:dyDescent="0.2">
      <c r="B38" s="2" t="s">
        <v>32</v>
      </c>
      <c r="C38" s="2"/>
      <c r="D38" s="2"/>
      <c r="E38" s="12" t="s">
        <v>33</v>
      </c>
      <c r="F38" s="26">
        <v>6900</v>
      </c>
      <c r="G38" s="21" t="s">
        <v>176</v>
      </c>
      <c r="H38" s="2"/>
      <c r="I38" s="2"/>
    </row>
    <row r="39" spans="2:9" ht="17.100000000000001" customHeight="1" x14ac:dyDescent="0.2">
      <c r="B39" s="2" t="s">
        <v>32</v>
      </c>
      <c r="C39" s="2"/>
      <c r="D39" s="2"/>
      <c r="E39" s="13"/>
      <c r="F39" s="20" t="s">
        <v>65</v>
      </c>
      <c r="G39" s="2"/>
      <c r="H39" s="2"/>
      <c r="I39" s="2"/>
    </row>
    <row r="40" spans="2:9" ht="17.100000000000001" customHeight="1" x14ac:dyDescent="0.2">
      <c r="B40" s="2" t="s">
        <v>34</v>
      </c>
      <c r="C40" s="2"/>
      <c r="D40" s="2"/>
      <c r="E40" s="13"/>
      <c r="F40" s="20" t="s">
        <v>35</v>
      </c>
      <c r="G40" s="2"/>
      <c r="H40" s="2"/>
      <c r="I40" s="2"/>
    </row>
    <row r="41" spans="2:9" ht="17.100000000000001" customHeight="1" x14ac:dyDescent="0.2">
      <c r="B41" s="2" t="s">
        <v>36</v>
      </c>
      <c r="C41" s="2"/>
      <c r="D41" s="2"/>
      <c r="E41" s="12" t="s">
        <v>37</v>
      </c>
      <c r="F41" s="26">
        <v>51150</v>
      </c>
      <c r="G41" s="8" t="s">
        <v>38</v>
      </c>
      <c r="H41" s="2"/>
      <c r="I41" s="2"/>
    </row>
    <row r="42" spans="2:9" ht="17.100000000000001" customHeight="1" x14ac:dyDescent="0.2">
      <c r="B42" s="2" t="s">
        <v>39</v>
      </c>
      <c r="C42" s="2"/>
      <c r="D42" s="2"/>
      <c r="E42" s="12" t="s">
        <v>37</v>
      </c>
      <c r="F42" s="26">
        <v>45350</v>
      </c>
      <c r="G42" s="8" t="s">
        <v>38</v>
      </c>
      <c r="H42" s="2"/>
      <c r="I42" s="2"/>
    </row>
    <row r="43" spans="2:9" ht="17.100000000000001" customHeight="1" x14ac:dyDescent="0.2">
      <c r="B43" s="2" t="s">
        <v>40</v>
      </c>
      <c r="C43" s="2"/>
      <c r="D43" s="2"/>
      <c r="E43" s="12" t="s">
        <v>41</v>
      </c>
      <c r="F43" s="26">
        <v>112</v>
      </c>
      <c r="G43" s="8" t="s">
        <v>38</v>
      </c>
      <c r="H43" s="2"/>
      <c r="I43" s="2"/>
    </row>
    <row r="44" spans="2:9" ht="17.100000000000001" customHeight="1" x14ac:dyDescent="0.2">
      <c r="B44" s="2" t="s">
        <v>42</v>
      </c>
      <c r="C44" s="2"/>
      <c r="D44" s="2"/>
      <c r="E44" s="12" t="s">
        <v>28</v>
      </c>
      <c r="F44" s="26">
        <v>1930</v>
      </c>
      <c r="G44" s="8" t="s">
        <v>38</v>
      </c>
      <c r="H44" s="2"/>
      <c r="I44" s="2"/>
    </row>
    <row r="45" spans="2:9" ht="17.100000000000001" customHeight="1" x14ac:dyDescent="0.2">
      <c r="B45" s="2" t="s">
        <v>43</v>
      </c>
      <c r="C45" s="2"/>
      <c r="D45" s="2"/>
      <c r="E45" s="12" t="s">
        <v>28</v>
      </c>
      <c r="F45" s="26">
        <v>245</v>
      </c>
      <c r="G45" s="2"/>
      <c r="H45" s="2"/>
      <c r="I45" s="2"/>
    </row>
    <row r="46" spans="2:9" ht="17.100000000000001" customHeight="1" x14ac:dyDescent="0.2">
      <c r="B46" s="2" t="s">
        <v>44</v>
      </c>
      <c r="C46" s="2"/>
      <c r="D46" s="2"/>
      <c r="E46" s="12" t="s">
        <v>41</v>
      </c>
      <c r="F46" s="8" t="s">
        <v>156</v>
      </c>
      <c r="G46" s="20"/>
      <c r="H46" s="2"/>
      <c r="I46" s="2"/>
    </row>
    <row r="47" spans="2:9" ht="17.100000000000001" customHeight="1" x14ac:dyDescent="0.2">
      <c r="B47" s="2" t="s">
        <v>45</v>
      </c>
      <c r="C47" s="2"/>
      <c r="D47" s="2"/>
      <c r="E47" s="12" t="s">
        <v>46</v>
      </c>
      <c r="F47" s="6" t="s">
        <v>47</v>
      </c>
      <c r="G47" s="2"/>
      <c r="H47" s="2"/>
      <c r="I47" s="2"/>
    </row>
    <row r="48" spans="2:9" ht="4.3499999999999996" customHeight="1" x14ac:dyDescent="0.2">
      <c r="B48" s="2"/>
      <c r="C48" s="2"/>
      <c r="D48" s="2"/>
      <c r="E48" s="2"/>
      <c r="F48" s="2"/>
      <c r="G48" s="2"/>
      <c r="H48" s="2"/>
      <c r="I48" s="2"/>
    </row>
    <row r="49" spans="1:9" ht="17.100000000000001" customHeight="1" x14ac:dyDescent="0.2">
      <c r="B49" s="7" t="s">
        <v>48</v>
      </c>
      <c r="C49" s="2"/>
      <c r="D49" s="2"/>
      <c r="E49" s="2"/>
      <c r="F49" s="2"/>
      <c r="G49" s="2"/>
      <c r="H49" s="2"/>
      <c r="I49" s="2"/>
    </row>
    <row r="50" spans="1:9" ht="17.100000000000001" customHeight="1" x14ac:dyDescent="0.2">
      <c r="A50" s="14"/>
      <c r="B50" s="22" t="s">
        <v>49</v>
      </c>
      <c r="C50" s="2"/>
      <c r="D50" s="2"/>
      <c r="E50" s="12" t="s">
        <v>23</v>
      </c>
      <c r="F50" s="26">
        <v>3770</v>
      </c>
      <c r="G50" s="8" t="s">
        <v>38</v>
      </c>
      <c r="H50" s="2"/>
      <c r="I50" s="2"/>
    </row>
    <row r="51" spans="1:9" ht="17.100000000000001" customHeight="1" x14ac:dyDescent="0.2">
      <c r="A51" s="14"/>
      <c r="B51" s="22" t="s">
        <v>50</v>
      </c>
      <c r="C51" s="2"/>
      <c r="D51" s="2"/>
      <c r="E51" s="12" t="s">
        <v>51</v>
      </c>
      <c r="F51" s="26">
        <v>164</v>
      </c>
      <c r="G51" s="8" t="s">
        <v>38</v>
      </c>
      <c r="H51" s="2"/>
      <c r="I51" s="2"/>
    </row>
    <row r="52" spans="1:9" ht="17.100000000000001" customHeight="1" x14ac:dyDescent="0.2">
      <c r="A52" s="14"/>
      <c r="B52" s="22" t="s">
        <v>52</v>
      </c>
      <c r="C52" s="2"/>
      <c r="D52" s="2"/>
      <c r="E52" s="12" t="s">
        <v>51</v>
      </c>
      <c r="F52" s="26">
        <v>304</v>
      </c>
      <c r="G52" s="8" t="s">
        <v>38</v>
      </c>
      <c r="H52" s="6"/>
      <c r="I52" s="2"/>
    </row>
    <row r="53" spans="1:9" ht="17.100000000000001" customHeight="1" x14ac:dyDescent="0.2">
      <c r="A53" s="14"/>
      <c r="B53" s="22" t="s">
        <v>53</v>
      </c>
      <c r="C53" s="2"/>
      <c r="D53" s="2"/>
      <c r="E53" s="12" t="s">
        <v>51</v>
      </c>
      <c r="F53" s="26">
        <v>225</v>
      </c>
      <c r="G53" s="8" t="s">
        <v>38</v>
      </c>
      <c r="H53" s="6"/>
      <c r="I53" s="2"/>
    </row>
    <row r="54" spans="1:9" ht="17.100000000000001" customHeight="1" x14ac:dyDescent="0.2">
      <c r="A54" s="14"/>
      <c r="B54" s="22" t="s">
        <v>54</v>
      </c>
      <c r="C54" s="2"/>
      <c r="D54" s="2"/>
      <c r="E54" s="12" t="s">
        <v>51</v>
      </c>
      <c r="F54" s="26">
        <v>567</v>
      </c>
      <c r="G54" s="8" t="s">
        <v>38</v>
      </c>
      <c r="H54" s="2"/>
      <c r="I54" s="2"/>
    </row>
    <row r="55" spans="1:9" ht="17.100000000000001" customHeight="1" x14ac:dyDescent="0.2">
      <c r="A55" s="14"/>
      <c r="B55" s="22" t="s">
        <v>55</v>
      </c>
      <c r="C55" s="2"/>
      <c r="D55" s="2"/>
      <c r="E55" s="12" t="s">
        <v>23</v>
      </c>
      <c r="F55" s="26">
        <v>344</v>
      </c>
      <c r="G55" s="8" t="s">
        <v>38</v>
      </c>
      <c r="H55" s="45" t="s">
        <v>56</v>
      </c>
      <c r="I55" s="45"/>
    </row>
    <row r="56" spans="1:9" ht="17.100000000000001" customHeight="1" x14ac:dyDescent="0.2">
      <c r="A56" s="14"/>
      <c r="B56" s="22" t="s">
        <v>57</v>
      </c>
      <c r="C56" s="2"/>
      <c r="D56" s="2"/>
      <c r="E56" s="12" t="s">
        <v>23</v>
      </c>
      <c r="F56" s="26">
        <v>496</v>
      </c>
      <c r="G56" s="8" t="s">
        <v>38</v>
      </c>
      <c r="H56" s="45" t="s">
        <v>58</v>
      </c>
      <c r="I56" s="45"/>
    </row>
    <row r="57" spans="1:9" ht="17.100000000000001" customHeight="1" x14ac:dyDescent="0.2">
      <c r="A57" s="14"/>
      <c r="B57" s="22" t="s">
        <v>59</v>
      </c>
      <c r="C57" s="2"/>
      <c r="D57" s="2"/>
      <c r="E57" s="12" t="s">
        <v>23</v>
      </c>
      <c r="F57" s="26">
        <v>898</v>
      </c>
      <c r="G57" s="8" t="s">
        <v>38</v>
      </c>
      <c r="H57" s="45" t="s">
        <v>60</v>
      </c>
      <c r="I57" s="45"/>
    </row>
    <row r="58" spans="1:9" ht="17.100000000000001" customHeight="1" x14ac:dyDescent="0.2">
      <c r="A58" s="14"/>
      <c r="B58" s="22" t="s">
        <v>61</v>
      </c>
      <c r="C58" s="2"/>
      <c r="D58" s="2"/>
      <c r="E58" s="12" t="s">
        <v>62</v>
      </c>
      <c r="F58" s="26">
        <v>145</v>
      </c>
      <c r="G58" s="8" t="s">
        <v>38</v>
      </c>
      <c r="H58" s="21"/>
      <c r="I58" s="21"/>
    </row>
    <row r="59" spans="1:9" ht="17.100000000000001" customHeight="1" x14ac:dyDescent="0.2">
      <c r="A59" s="14"/>
      <c r="B59" s="22" t="s">
        <v>63</v>
      </c>
      <c r="C59" s="2"/>
      <c r="D59" s="2"/>
      <c r="E59" s="12" t="s">
        <v>62</v>
      </c>
      <c r="F59" s="26">
        <v>240</v>
      </c>
      <c r="G59" s="8" t="s">
        <v>38</v>
      </c>
      <c r="H59" s="21" t="s">
        <v>64</v>
      </c>
      <c r="I59" s="21"/>
    </row>
    <row r="60" spans="1:9" ht="15" customHeight="1" x14ac:dyDescent="0.2">
      <c r="B60" s="22" t="s">
        <v>66</v>
      </c>
      <c r="C60" s="2"/>
      <c r="D60" s="2"/>
      <c r="E60" s="12" t="s">
        <v>23</v>
      </c>
      <c r="F60" s="26">
        <v>827</v>
      </c>
      <c r="G60" s="8" t="s">
        <v>38</v>
      </c>
      <c r="H60" s="15"/>
      <c r="I60" s="15"/>
    </row>
    <row r="61" spans="1:9" ht="15" customHeight="1" x14ac:dyDescent="0.2">
      <c r="B61" s="15"/>
      <c r="C61" s="15"/>
      <c r="D61" s="15"/>
      <c r="E61" s="15"/>
      <c r="F61" s="15"/>
      <c r="G61" s="15"/>
      <c r="H61" s="15"/>
      <c r="I61" s="15"/>
    </row>
    <row r="62" spans="1:9" ht="15" customHeight="1" x14ac:dyDescent="0.2">
      <c r="B62" s="15"/>
      <c r="C62" s="15"/>
      <c r="D62" s="15"/>
      <c r="E62" s="15"/>
      <c r="F62" s="15"/>
      <c r="G62" s="15"/>
      <c r="H62" s="15"/>
      <c r="I62" s="15"/>
    </row>
    <row r="63" spans="1:9" ht="15" customHeight="1" x14ac:dyDescent="0.2">
      <c r="B63" s="15"/>
      <c r="C63" s="15"/>
      <c r="D63" s="15"/>
      <c r="E63" s="15"/>
      <c r="F63" s="15"/>
      <c r="G63" s="15"/>
      <c r="H63" s="15"/>
      <c r="I63" s="15"/>
    </row>
    <row r="64" spans="1:9" ht="15" customHeight="1" x14ac:dyDescent="0.2">
      <c r="B64" s="15"/>
      <c r="C64" s="15"/>
      <c r="D64" s="15"/>
      <c r="E64" s="15"/>
      <c r="F64" s="15"/>
      <c r="G64" s="15"/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/>
    <row r="151" spans="2:9" ht="15" customHeight="1" x14ac:dyDescent="0.2"/>
    <row r="152" spans="2:9" ht="15" customHeight="1" x14ac:dyDescent="0.2"/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</sheetData>
  <sheetProtection selectLockedCells="1" selectUnlockedCells="1"/>
  <mergeCells count="3">
    <mergeCell ref="H55:I55"/>
    <mergeCell ref="H56:I56"/>
    <mergeCell ref="H57:I57"/>
  </mergeCells>
  <phoneticPr fontId="10" type="noConversion"/>
  <pageMargins left="0.54" right="0.42986111111111114" top="0.46" bottom="0.27013888888888887" header="0.4" footer="0.31"/>
  <pageSetup paperSize="9" scale="86" firstPageNumber="0" orientation="portrait" copies="9" r:id="rId1"/>
  <headerFooter alignWithMargins="0"/>
  <ignoredErrors>
    <ignoredError sqref="E16:E20 E23:E24" numberStoredAsText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DB5EC-83A3-4B8A-8879-8C79CDC07A3D}">
  <sheetPr>
    <pageSetUpPr fitToPage="1"/>
  </sheetPr>
  <dimension ref="A1:I203"/>
  <sheetViews>
    <sheetView workbookViewId="0">
      <selection activeCell="B1" sqref="B1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</cols>
  <sheetData>
    <row r="1" spans="2:9" ht="15" customHeight="1" x14ac:dyDescent="0.2"/>
    <row r="2" spans="2:9" ht="15" customHeight="1" x14ac:dyDescent="0.2"/>
    <row r="3" spans="2:9" ht="15" customHeight="1" x14ac:dyDescent="0.2">
      <c r="B3" s="1"/>
      <c r="C3" s="1"/>
      <c r="D3" s="1"/>
      <c r="E3" s="1"/>
      <c r="F3" s="1"/>
      <c r="G3" s="1"/>
      <c r="H3" s="1"/>
      <c r="I3" s="1"/>
    </row>
    <row r="4" spans="2:9" ht="5.0999999999999996" customHeight="1" x14ac:dyDescent="0.2"/>
    <row r="5" spans="2:9" ht="15" customHeight="1" x14ac:dyDescent="0.2">
      <c r="B5" s="2"/>
      <c r="C5" s="2"/>
      <c r="D5" s="2"/>
      <c r="E5" s="2"/>
      <c r="F5" s="2"/>
      <c r="G5" s="27" t="s">
        <v>177</v>
      </c>
      <c r="H5" s="2"/>
      <c r="I5" s="2"/>
    </row>
    <row r="6" spans="2:9" ht="15" customHeight="1" x14ac:dyDescent="0.2">
      <c r="B6" s="3" t="s">
        <v>0</v>
      </c>
      <c r="C6" s="4" t="s">
        <v>1</v>
      </c>
      <c r="D6" s="2"/>
      <c r="E6" s="2"/>
      <c r="F6" s="2"/>
      <c r="G6" s="2"/>
      <c r="H6" s="2"/>
      <c r="I6" s="2"/>
    </row>
    <row r="7" spans="2:9" ht="3.95" customHeight="1" x14ac:dyDescent="0.2">
      <c r="B7" s="5"/>
      <c r="C7" s="2"/>
      <c r="D7" s="2"/>
      <c r="E7" s="2"/>
      <c r="F7" s="2"/>
      <c r="G7" s="2"/>
      <c r="H7" s="2"/>
      <c r="I7" s="2"/>
    </row>
    <row r="8" spans="2:9" ht="15" customHeight="1" x14ac:dyDescent="0.2">
      <c r="B8" s="3" t="s">
        <v>2</v>
      </c>
      <c r="C8" s="4" t="s">
        <v>71</v>
      </c>
      <c r="D8" s="2"/>
      <c r="E8" s="2"/>
      <c r="F8" s="2"/>
      <c r="G8" s="2"/>
      <c r="H8" s="2"/>
      <c r="I8" s="2"/>
    </row>
    <row r="9" spans="2:9" ht="15" customHeight="1" x14ac:dyDescent="0.2">
      <c r="B9" s="3"/>
      <c r="C9" s="6" t="s">
        <v>3</v>
      </c>
      <c r="D9" s="2"/>
      <c r="E9" s="2"/>
      <c r="F9" s="2"/>
      <c r="G9" s="2"/>
      <c r="H9" s="2"/>
      <c r="I9" s="2"/>
    </row>
    <row r="10" spans="2:9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9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9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9" ht="15" customHeight="1" x14ac:dyDescent="0.2">
      <c r="B13" s="2" t="s">
        <v>6</v>
      </c>
      <c r="C13" s="2"/>
      <c r="D13" s="2"/>
      <c r="E13" s="2"/>
      <c r="F13" s="29" t="s">
        <v>178</v>
      </c>
      <c r="G13" s="16"/>
      <c r="H13" s="13" t="s">
        <v>142</v>
      </c>
      <c r="I13" s="4" t="s">
        <v>179</v>
      </c>
    </row>
    <row r="14" spans="2:9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9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9" ht="17.100000000000001" customHeight="1" x14ac:dyDescent="0.2">
      <c r="B16" s="2" t="s">
        <v>8</v>
      </c>
      <c r="C16" s="2"/>
      <c r="D16" s="2"/>
      <c r="E16" s="17" t="s">
        <v>180</v>
      </c>
      <c r="F16" s="30" t="s">
        <v>181</v>
      </c>
      <c r="G16" s="2"/>
      <c r="H16" s="2"/>
      <c r="I16" s="2"/>
    </row>
    <row r="17" spans="2:9" ht="17.100000000000001" customHeight="1" x14ac:dyDescent="0.2">
      <c r="B17" s="2" t="s">
        <v>9</v>
      </c>
      <c r="C17" s="2"/>
      <c r="D17" s="2"/>
      <c r="E17" s="17" t="s">
        <v>102</v>
      </c>
      <c r="F17" t="s">
        <v>182</v>
      </c>
      <c r="G17" s="2"/>
      <c r="H17" s="6"/>
      <c r="I17" s="2"/>
    </row>
    <row r="18" spans="2:9" ht="17.100000000000001" customHeight="1" x14ac:dyDescent="0.2">
      <c r="B18" s="2" t="s">
        <v>10</v>
      </c>
      <c r="C18" s="2"/>
      <c r="D18" s="2"/>
      <c r="E18" s="17" t="s">
        <v>102</v>
      </c>
      <c r="F18" t="s">
        <v>182</v>
      </c>
      <c r="G18" s="2"/>
      <c r="H18" s="2"/>
      <c r="I18" s="2"/>
    </row>
    <row r="19" spans="2:9" ht="17.100000000000001" customHeight="1" x14ac:dyDescent="0.2">
      <c r="B19" s="2" t="s">
        <v>11</v>
      </c>
      <c r="C19" s="2"/>
      <c r="D19" s="2"/>
      <c r="E19" s="17" t="s">
        <v>183</v>
      </c>
      <c r="F19" t="s">
        <v>184</v>
      </c>
      <c r="G19" s="2"/>
      <c r="H19" s="9"/>
    </row>
    <row r="20" spans="2:9" ht="17.100000000000001" customHeight="1" x14ac:dyDescent="0.2">
      <c r="B20" s="2" t="s">
        <v>12</v>
      </c>
      <c r="C20" s="2"/>
      <c r="D20" s="2"/>
      <c r="E20" s="17" t="s">
        <v>185</v>
      </c>
      <c r="F20" t="s">
        <v>186</v>
      </c>
      <c r="G20" s="2"/>
      <c r="H20" s="9"/>
    </row>
    <row r="21" spans="2:9" ht="12.95" customHeight="1" x14ac:dyDescent="0.2">
      <c r="B21" s="2"/>
      <c r="C21" s="2"/>
      <c r="D21" s="2"/>
      <c r="E21" s="2"/>
      <c r="G21" s="2"/>
      <c r="H21" s="2"/>
      <c r="I21" s="2"/>
    </row>
    <row r="22" spans="2:9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9" ht="17.100000000000001" customHeight="1" x14ac:dyDescent="0.2">
      <c r="B23" s="2" t="s">
        <v>14</v>
      </c>
      <c r="C23" s="2"/>
      <c r="D23" s="2"/>
      <c r="E23" s="18" t="s">
        <v>187</v>
      </c>
      <c r="F23" s="2"/>
      <c r="G23" s="2"/>
      <c r="H23" s="2"/>
      <c r="I23" s="2"/>
    </row>
    <row r="24" spans="2:9" ht="17.100000000000001" customHeight="1" x14ac:dyDescent="0.2">
      <c r="B24" s="2" t="s">
        <v>15</v>
      </c>
      <c r="C24" s="2"/>
      <c r="D24" s="2"/>
      <c r="E24" s="19" t="s">
        <v>188</v>
      </c>
      <c r="F24" s="2"/>
      <c r="G24" s="2"/>
      <c r="H24" s="2"/>
      <c r="I24" s="2"/>
    </row>
    <row r="25" spans="2:9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v>17410</v>
      </c>
      <c r="I25" s="2"/>
    </row>
    <row r="26" spans="2:9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v>19150</v>
      </c>
      <c r="I26" s="2"/>
    </row>
    <row r="27" spans="2:9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9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</row>
    <row r="29" spans="2:9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17410</v>
      </c>
      <c r="G29" s="11" t="s">
        <v>22</v>
      </c>
      <c r="H29" s="25">
        <f>+D29*F29</f>
        <v>7834.5</v>
      </c>
      <c r="I29" s="2" t="s">
        <v>23</v>
      </c>
    </row>
    <row r="30" spans="2:9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17410</v>
      </c>
      <c r="G30" s="11" t="s">
        <v>22</v>
      </c>
      <c r="H30" s="25">
        <f>+D30*F30</f>
        <v>6615.8</v>
      </c>
      <c r="I30" s="2" t="s">
        <v>23</v>
      </c>
    </row>
    <row r="31" spans="2:9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19150</v>
      </c>
      <c r="G31" s="11" t="s">
        <v>22</v>
      </c>
      <c r="H31" s="25">
        <f>+D31*F31</f>
        <v>10532.5</v>
      </c>
      <c r="I31" s="2" t="s">
        <v>23</v>
      </c>
    </row>
    <row r="32" spans="2:9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9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9" ht="17.100000000000001" customHeight="1" x14ac:dyDescent="0.2">
      <c r="B34" s="2" t="s">
        <v>27</v>
      </c>
      <c r="C34" s="2"/>
      <c r="D34" s="2"/>
      <c r="E34" s="12" t="s">
        <v>28</v>
      </c>
      <c r="F34" s="26">
        <v>623</v>
      </c>
      <c r="G34" s="2"/>
      <c r="H34" s="2"/>
      <c r="I34" s="2"/>
    </row>
    <row r="35" spans="2:9" ht="17.100000000000001" customHeight="1" x14ac:dyDescent="0.2">
      <c r="B35" s="2" t="s">
        <v>29</v>
      </c>
      <c r="C35" s="2"/>
      <c r="D35" s="2"/>
      <c r="E35" s="12" t="s">
        <v>28</v>
      </c>
      <c r="F35" s="26">
        <v>1400</v>
      </c>
      <c r="G35" s="2"/>
      <c r="H35" s="2"/>
      <c r="I35" s="2"/>
    </row>
    <row r="36" spans="2:9" ht="17.100000000000001" customHeight="1" x14ac:dyDescent="0.2">
      <c r="B36" s="2" t="s">
        <v>30</v>
      </c>
      <c r="C36" s="2"/>
      <c r="D36" s="2"/>
      <c r="E36" s="12" t="s">
        <v>28</v>
      </c>
      <c r="F36" s="26">
        <v>1240</v>
      </c>
      <c r="G36" s="8"/>
      <c r="H36" s="6"/>
      <c r="I36" s="2"/>
    </row>
    <row r="37" spans="2:9" ht="17.100000000000001" customHeight="1" x14ac:dyDescent="0.2">
      <c r="B37" s="2" t="s">
        <v>31</v>
      </c>
      <c r="C37" s="2"/>
      <c r="D37" s="2"/>
      <c r="E37" s="12" t="s">
        <v>28</v>
      </c>
      <c r="F37" s="26">
        <v>1075</v>
      </c>
      <c r="G37" s="8"/>
      <c r="H37" s="6"/>
      <c r="I37" s="2"/>
    </row>
    <row r="38" spans="2:9" ht="17.100000000000001" customHeight="1" x14ac:dyDescent="0.2">
      <c r="B38" s="2" t="s">
        <v>32</v>
      </c>
      <c r="C38" s="2"/>
      <c r="D38" s="2"/>
      <c r="E38" s="12" t="s">
        <v>33</v>
      </c>
      <c r="F38" s="26">
        <v>7970</v>
      </c>
      <c r="G38" t="s">
        <v>189</v>
      </c>
      <c r="H38" s="2"/>
      <c r="I38" s="2"/>
    </row>
    <row r="39" spans="2:9" ht="17.100000000000001" customHeight="1" x14ac:dyDescent="0.2">
      <c r="B39" s="2" t="s">
        <v>32</v>
      </c>
      <c r="C39" s="2"/>
      <c r="D39" s="2"/>
      <c r="E39" s="13"/>
      <c r="F39" s="20" t="s">
        <v>65</v>
      </c>
      <c r="G39" s="2"/>
      <c r="H39" s="2"/>
      <c r="I39" s="2"/>
    </row>
    <row r="40" spans="2:9" ht="17.100000000000001" customHeight="1" x14ac:dyDescent="0.2">
      <c r="B40" s="2" t="s">
        <v>34</v>
      </c>
      <c r="C40" s="2"/>
      <c r="D40" s="2"/>
      <c r="E40" s="13"/>
      <c r="F40" s="20" t="s">
        <v>35</v>
      </c>
      <c r="G40" s="2"/>
      <c r="H40" s="2"/>
      <c r="I40" s="2"/>
    </row>
    <row r="41" spans="2:9" ht="17.100000000000001" customHeight="1" x14ac:dyDescent="0.2">
      <c r="B41" s="2" t="s">
        <v>36</v>
      </c>
      <c r="C41" s="2"/>
      <c r="D41" s="2"/>
      <c r="E41" s="12" t="s">
        <v>37</v>
      </c>
      <c r="F41" s="26">
        <v>59000</v>
      </c>
      <c r="G41" s="8" t="s">
        <v>38</v>
      </c>
      <c r="H41" s="2"/>
      <c r="I41" s="2"/>
    </row>
    <row r="42" spans="2:9" ht="17.100000000000001" customHeight="1" x14ac:dyDescent="0.2">
      <c r="B42" s="2" t="s">
        <v>39</v>
      </c>
      <c r="C42" s="2"/>
      <c r="D42" s="2"/>
      <c r="E42" s="12" t="s">
        <v>37</v>
      </c>
      <c r="F42" s="26">
        <v>50000</v>
      </c>
      <c r="G42" s="8" t="s">
        <v>38</v>
      </c>
      <c r="H42" s="2"/>
      <c r="I42" s="2"/>
    </row>
    <row r="43" spans="2:9" ht="17.100000000000001" customHeight="1" x14ac:dyDescent="0.2">
      <c r="B43" s="2" t="s">
        <v>40</v>
      </c>
      <c r="C43" s="2"/>
      <c r="D43" s="2"/>
      <c r="E43" s="12" t="s">
        <v>41</v>
      </c>
      <c r="F43" s="26">
        <v>118</v>
      </c>
      <c r="G43" s="8" t="s">
        <v>38</v>
      </c>
      <c r="H43" s="2"/>
      <c r="I43" s="2"/>
    </row>
    <row r="44" spans="2:9" ht="17.100000000000001" customHeight="1" x14ac:dyDescent="0.2">
      <c r="B44" s="2" t="s">
        <v>42</v>
      </c>
      <c r="C44" s="2"/>
      <c r="D44" s="2"/>
      <c r="E44" s="12" t="s">
        <v>28</v>
      </c>
      <c r="F44" s="26">
        <v>2180</v>
      </c>
      <c r="G44" s="8" t="s">
        <v>38</v>
      </c>
      <c r="H44" s="2"/>
      <c r="I44" s="2"/>
    </row>
    <row r="45" spans="2:9" ht="17.100000000000001" customHeight="1" x14ac:dyDescent="0.2">
      <c r="B45" s="2" t="s">
        <v>43</v>
      </c>
      <c r="C45" s="2"/>
      <c r="D45" s="2"/>
      <c r="E45" s="12" t="s">
        <v>28</v>
      </c>
      <c r="F45" s="26">
        <v>280</v>
      </c>
      <c r="G45" s="2"/>
      <c r="H45" s="2"/>
      <c r="I45" s="2"/>
    </row>
    <row r="46" spans="2:9" ht="17.100000000000001" customHeight="1" x14ac:dyDescent="0.2">
      <c r="B46" s="2" t="s">
        <v>44</v>
      </c>
      <c r="C46" s="2"/>
      <c r="D46" s="2"/>
      <c r="E46" s="12" t="s">
        <v>41</v>
      </c>
      <c r="F46" s="8" t="s">
        <v>190</v>
      </c>
      <c r="G46" s="20"/>
      <c r="H46" s="2"/>
      <c r="I46" s="2"/>
    </row>
    <row r="47" spans="2:9" ht="17.100000000000001" customHeight="1" x14ac:dyDescent="0.2">
      <c r="B47" s="2" t="s">
        <v>45</v>
      </c>
      <c r="C47" s="2"/>
      <c r="D47" s="2"/>
      <c r="E47" s="12" t="s">
        <v>46</v>
      </c>
      <c r="F47" s="6" t="s">
        <v>47</v>
      </c>
      <c r="G47" s="2"/>
      <c r="H47" s="2"/>
      <c r="I47" s="2"/>
    </row>
    <row r="48" spans="2:9" ht="4.3499999999999996" customHeight="1" x14ac:dyDescent="0.2">
      <c r="B48" s="2"/>
      <c r="C48" s="2"/>
      <c r="D48" s="2"/>
      <c r="E48" s="2"/>
      <c r="F48" s="2"/>
      <c r="G48" s="2"/>
      <c r="H48" s="2"/>
      <c r="I48" s="2"/>
    </row>
    <row r="49" spans="1:9" ht="17.100000000000001" customHeight="1" x14ac:dyDescent="0.2">
      <c r="B49" s="7" t="s">
        <v>48</v>
      </c>
      <c r="C49" s="2"/>
      <c r="D49" s="2"/>
      <c r="E49" s="2"/>
      <c r="F49" s="2"/>
      <c r="G49" s="2"/>
      <c r="H49" s="2"/>
      <c r="I49" s="2"/>
    </row>
    <row r="50" spans="1:9" ht="17.100000000000001" customHeight="1" x14ac:dyDescent="0.2">
      <c r="A50" s="14"/>
      <c r="B50" s="22" t="s">
        <v>49</v>
      </c>
      <c r="C50" s="2"/>
      <c r="D50" s="2"/>
      <c r="E50" s="12" t="s">
        <v>23</v>
      </c>
      <c r="F50" s="26">
        <v>4130</v>
      </c>
      <c r="G50" s="8" t="s">
        <v>38</v>
      </c>
      <c r="H50" s="2"/>
      <c r="I50" s="2"/>
    </row>
    <row r="51" spans="1:9" ht="17.100000000000001" customHeight="1" x14ac:dyDescent="0.2">
      <c r="A51" s="14"/>
      <c r="B51" s="22" t="s">
        <v>50</v>
      </c>
      <c r="C51" s="2"/>
      <c r="D51" s="2"/>
      <c r="E51" s="12" t="s">
        <v>51</v>
      </c>
      <c r="F51" s="26">
        <v>180</v>
      </c>
      <c r="G51" s="8" t="s">
        <v>38</v>
      </c>
      <c r="H51" s="2"/>
      <c r="I51" s="2"/>
    </row>
    <row r="52" spans="1:9" ht="17.100000000000001" customHeight="1" x14ac:dyDescent="0.2">
      <c r="A52" s="14"/>
      <c r="B52" s="22" t="s">
        <v>52</v>
      </c>
      <c r="C52" s="2"/>
      <c r="D52" s="2"/>
      <c r="E52" s="12" t="s">
        <v>51</v>
      </c>
      <c r="F52" s="26">
        <v>333</v>
      </c>
      <c r="G52" s="8" t="s">
        <v>38</v>
      </c>
      <c r="H52" s="6"/>
      <c r="I52" s="2"/>
    </row>
    <row r="53" spans="1:9" ht="17.100000000000001" customHeight="1" x14ac:dyDescent="0.2">
      <c r="A53" s="14"/>
      <c r="B53" s="22" t="s">
        <v>53</v>
      </c>
      <c r="C53" s="2"/>
      <c r="D53" s="2"/>
      <c r="E53" s="12" t="s">
        <v>51</v>
      </c>
      <c r="F53" s="26">
        <v>246</v>
      </c>
      <c r="G53" s="8" t="s">
        <v>38</v>
      </c>
      <c r="H53" s="6"/>
      <c r="I53" s="2"/>
    </row>
    <row r="54" spans="1:9" ht="17.100000000000001" customHeight="1" x14ac:dyDescent="0.2">
      <c r="A54" s="14"/>
      <c r="B54" s="22" t="s">
        <v>54</v>
      </c>
      <c r="C54" s="2"/>
      <c r="D54" s="2"/>
      <c r="E54" s="12" t="s">
        <v>51</v>
      </c>
      <c r="F54" s="26">
        <v>620</v>
      </c>
      <c r="G54" s="8" t="s">
        <v>38</v>
      </c>
      <c r="H54" s="2"/>
      <c r="I54" s="2"/>
    </row>
    <row r="55" spans="1:9" ht="17.100000000000001" customHeight="1" x14ac:dyDescent="0.2">
      <c r="A55" s="14"/>
      <c r="B55" s="22" t="s">
        <v>55</v>
      </c>
      <c r="C55" s="2"/>
      <c r="D55" s="2"/>
      <c r="E55" s="12" t="s">
        <v>23</v>
      </c>
      <c r="F55" s="26">
        <v>377</v>
      </c>
      <c r="G55" s="8" t="s">
        <v>38</v>
      </c>
      <c r="H55" s="45" t="s">
        <v>56</v>
      </c>
      <c r="I55" s="45"/>
    </row>
    <row r="56" spans="1:9" ht="17.100000000000001" customHeight="1" x14ac:dyDescent="0.2">
      <c r="A56" s="14"/>
      <c r="B56" s="22" t="s">
        <v>57</v>
      </c>
      <c r="C56" s="2"/>
      <c r="D56" s="2"/>
      <c r="E56" s="12" t="s">
        <v>23</v>
      </c>
      <c r="F56" s="26">
        <v>543</v>
      </c>
      <c r="G56" s="8" t="s">
        <v>38</v>
      </c>
      <c r="H56" s="45" t="s">
        <v>58</v>
      </c>
      <c r="I56" s="45"/>
    </row>
    <row r="57" spans="1:9" ht="17.100000000000001" customHeight="1" x14ac:dyDescent="0.2">
      <c r="A57" s="14"/>
      <c r="B57" s="22" t="s">
        <v>59</v>
      </c>
      <c r="C57" s="2"/>
      <c r="D57" s="2"/>
      <c r="E57" s="12" t="s">
        <v>23</v>
      </c>
      <c r="F57" s="26">
        <v>983</v>
      </c>
      <c r="G57" s="8" t="s">
        <v>38</v>
      </c>
      <c r="H57" s="45" t="s">
        <v>60</v>
      </c>
      <c r="I57" s="45"/>
    </row>
    <row r="58" spans="1:9" ht="17.100000000000001" customHeight="1" x14ac:dyDescent="0.2">
      <c r="A58" s="14"/>
      <c r="B58" s="22" t="s">
        <v>61</v>
      </c>
      <c r="C58" s="2"/>
      <c r="D58" s="2"/>
      <c r="E58" s="12" t="s">
        <v>62</v>
      </c>
      <c r="F58" s="26">
        <v>159</v>
      </c>
      <c r="G58" s="8" t="s">
        <v>38</v>
      </c>
      <c r="H58" s="21"/>
      <c r="I58" s="21"/>
    </row>
    <row r="59" spans="1:9" ht="17.100000000000001" customHeight="1" x14ac:dyDescent="0.2">
      <c r="A59" s="14"/>
      <c r="B59" s="22" t="s">
        <v>63</v>
      </c>
      <c r="C59" s="2"/>
      <c r="D59" s="2"/>
      <c r="E59" s="12" t="s">
        <v>62</v>
      </c>
      <c r="F59" s="26">
        <v>263</v>
      </c>
      <c r="G59" s="8" t="s">
        <v>38</v>
      </c>
      <c r="H59" s="21" t="s">
        <v>64</v>
      </c>
      <c r="I59" s="21"/>
    </row>
    <row r="60" spans="1:9" ht="15" customHeight="1" x14ac:dyDescent="0.2">
      <c r="B60" s="22" t="s">
        <v>66</v>
      </c>
      <c r="C60" s="2"/>
      <c r="D60" s="2"/>
      <c r="E60" s="12" t="s">
        <v>23</v>
      </c>
      <c r="F60" s="26">
        <v>904</v>
      </c>
      <c r="G60" s="8" t="s">
        <v>38</v>
      </c>
      <c r="H60" s="15"/>
      <c r="I60" s="15"/>
    </row>
    <row r="61" spans="1:9" ht="15" customHeight="1" x14ac:dyDescent="0.2">
      <c r="B61" s="15"/>
      <c r="C61" s="15"/>
      <c r="D61" s="15"/>
      <c r="E61" s="15"/>
      <c r="F61" s="15"/>
      <c r="G61" s="15"/>
      <c r="H61" s="15"/>
      <c r="I61" s="15"/>
    </row>
    <row r="62" spans="1:9" ht="15" customHeight="1" x14ac:dyDescent="0.2">
      <c r="B62" s="15"/>
      <c r="C62" s="15"/>
      <c r="D62" s="15"/>
      <c r="E62" s="15"/>
      <c r="F62" s="15"/>
      <c r="G62" s="15"/>
      <c r="H62" s="15"/>
      <c r="I62" s="15"/>
    </row>
    <row r="63" spans="1:9" ht="15" customHeight="1" x14ac:dyDescent="0.2">
      <c r="B63" s="15"/>
      <c r="C63" s="15"/>
      <c r="D63" s="15"/>
      <c r="E63" s="15"/>
      <c r="F63" s="15"/>
      <c r="G63" s="15"/>
      <c r="H63" s="15"/>
      <c r="I63" s="15"/>
    </row>
    <row r="64" spans="1:9" ht="15" customHeight="1" x14ac:dyDescent="0.2">
      <c r="B64" s="15"/>
      <c r="C64" s="15"/>
      <c r="D64" s="15"/>
      <c r="E64" s="15"/>
      <c r="F64" s="15"/>
      <c r="G64" s="15"/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/>
    <row r="151" spans="2:9" ht="15" customHeight="1" x14ac:dyDescent="0.2"/>
    <row r="152" spans="2:9" ht="15" customHeight="1" x14ac:dyDescent="0.2"/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</sheetData>
  <sheetProtection selectLockedCells="1" selectUnlockedCells="1"/>
  <mergeCells count="3">
    <mergeCell ref="H55:I55"/>
    <mergeCell ref="H56:I56"/>
    <mergeCell ref="H57:I57"/>
  </mergeCells>
  <pageMargins left="0.54" right="0.42986111111111114" top="0.46" bottom="0.27013888888888887" header="0.4" footer="0.31"/>
  <pageSetup paperSize="9" scale="78" firstPageNumber="0" orientation="portrait" copies="9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83C7D-5C41-4742-9F0C-DCE54FC957D6}">
  <sheetPr>
    <pageSetUpPr fitToPage="1"/>
  </sheetPr>
  <dimension ref="A1:I203"/>
  <sheetViews>
    <sheetView workbookViewId="0">
      <selection activeCell="B1" sqref="B1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</cols>
  <sheetData>
    <row r="1" spans="2:9" ht="15" customHeight="1" x14ac:dyDescent="0.2"/>
    <row r="2" spans="2:9" ht="15" customHeight="1" x14ac:dyDescent="0.2"/>
    <row r="3" spans="2:9" ht="15" customHeight="1" x14ac:dyDescent="0.2">
      <c r="B3" s="1"/>
      <c r="C3" s="1"/>
      <c r="D3" s="1"/>
      <c r="E3" s="1"/>
      <c r="F3" s="1"/>
      <c r="G3" s="1"/>
      <c r="H3" s="1"/>
      <c r="I3" s="1"/>
    </row>
    <row r="4" spans="2:9" ht="5.0999999999999996" customHeight="1" x14ac:dyDescent="0.2"/>
    <row r="5" spans="2:9" ht="15" customHeight="1" x14ac:dyDescent="0.2">
      <c r="B5" s="2"/>
      <c r="C5" s="2"/>
      <c r="D5" s="2"/>
      <c r="E5" s="2"/>
      <c r="F5" s="2"/>
      <c r="G5" s="31" t="s">
        <v>191</v>
      </c>
      <c r="H5" s="2"/>
      <c r="I5" s="2"/>
    </row>
    <row r="6" spans="2:9" ht="15" customHeight="1" x14ac:dyDescent="0.2">
      <c r="B6" s="3" t="s">
        <v>0</v>
      </c>
      <c r="C6" s="4" t="s">
        <v>1</v>
      </c>
      <c r="D6" s="2"/>
      <c r="E6" s="2"/>
      <c r="F6" s="2"/>
      <c r="G6" s="2"/>
      <c r="H6" s="2"/>
      <c r="I6" s="2"/>
    </row>
    <row r="7" spans="2:9" ht="3.95" customHeight="1" x14ac:dyDescent="0.2">
      <c r="B7" s="5"/>
      <c r="C7" s="2"/>
      <c r="D7" s="2"/>
      <c r="E7" s="2"/>
      <c r="F7" s="2"/>
      <c r="G7" s="2"/>
      <c r="H7" s="2"/>
      <c r="I7" s="2"/>
    </row>
    <row r="8" spans="2:9" ht="15" customHeight="1" x14ac:dyDescent="0.2">
      <c r="B8" s="3" t="s">
        <v>2</v>
      </c>
      <c r="C8" s="4" t="s">
        <v>192</v>
      </c>
      <c r="D8" s="2"/>
      <c r="E8" s="2"/>
      <c r="F8" s="2"/>
      <c r="G8" s="2"/>
      <c r="H8" s="2"/>
      <c r="I8" s="2"/>
    </row>
    <row r="9" spans="2:9" ht="15" customHeight="1" x14ac:dyDescent="0.2">
      <c r="B9" s="3"/>
      <c r="C9" s="6" t="s">
        <v>3</v>
      </c>
      <c r="D9" s="2"/>
      <c r="E9" s="2"/>
      <c r="F9" s="2"/>
      <c r="G9" s="2"/>
      <c r="H9" s="2"/>
      <c r="I9" s="2"/>
    </row>
    <row r="10" spans="2:9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9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9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9" ht="15" customHeight="1" x14ac:dyDescent="0.2">
      <c r="B13" s="2" t="s">
        <v>6</v>
      </c>
      <c r="C13" s="2"/>
      <c r="D13" s="2"/>
      <c r="E13" s="2"/>
      <c r="F13" s="29" t="s">
        <v>193</v>
      </c>
      <c r="G13" s="16"/>
      <c r="H13" s="13" t="s">
        <v>142</v>
      </c>
      <c r="I13" s="4" t="s">
        <v>194</v>
      </c>
    </row>
    <row r="14" spans="2:9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9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9" ht="17.100000000000001" customHeight="1" x14ac:dyDescent="0.2">
      <c r="B16" s="2" t="s">
        <v>8</v>
      </c>
      <c r="C16" s="2"/>
      <c r="D16" s="2"/>
      <c r="E16" s="17" t="s">
        <v>195</v>
      </c>
      <c r="F16" s="30" t="s">
        <v>196</v>
      </c>
      <c r="G16" s="2"/>
      <c r="H16" s="2"/>
      <c r="I16" s="2"/>
    </row>
    <row r="17" spans="2:9" ht="17.100000000000001" customHeight="1" x14ac:dyDescent="0.2">
      <c r="B17" s="2" t="s">
        <v>9</v>
      </c>
      <c r="C17" s="2"/>
      <c r="D17" s="2"/>
      <c r="E17" s="17" t="s">
        <v>197</v>
      </c>
      <c r="F17" t="s">
        <v>202</v>
      </c>
      <c r="G17" s="2"/>
      <c r="H17" s="6"/>
      <c r="I17" s="2"/>
    </row>
    <row r="18" spans="2:9" ht="17.100000000000001" customHeight="1" x14ac:dyDescent="0.2">
      <c r="B18" s="2" t="s">
        <v>10</v>
      </c>
      <c r="C18" s="2"/>
      <c r="D18" s="2"/>
      <c r="E18" s="17" t="s">
        <v>197</v>
      </c>
      <c r="F18" t="s">
        <v>202</v>
      </c>
      <c r="G18" s="2"/>
      <c r="H18" s="2"/>
      <c r="I18" s="2"/>
    </row>
    <row r="19" spans="2:9" ht="17.100000000000001" customHeight="1" x14ac:dyDescent="0.2">
      <c r="B19" s="2" t="s">
        <v>11</v>
      </c>
      <c r="C19" s="2"/>
      <c r="D19" s="2"/>
      <c r="E19" s="17" t="s">
        <v>67</v>
      </c>
      <c r="G19" s="2"/>
      <c r="H19" s="9"/>
    </row>
    <row r="20" spans="2:9" ht="17.100000000000001" customHeight="1" x14ac:dyDescent="0.2">
      <c r="B20" s="2" t="s">
        <v>12</v>
      </c>
      <c r="C20" s="2"/>
      <c r="D20" s="2"/>
      <c r="E20" s="17" t="s">
        <v>198</v>
      </c>
      <c r="F20" t="s">
        <v>199</v>
      </c>
      <c r="G20" s="2"/>
      <c r="H20" s="9"/>
    </row>
    <row r="21" spans="2:9" ht="12.95" customHeight="1" x14ac:dyDescent="0.2">
      <c r="B21" s="2"/>
      <c r="C21" s="2"/>
      <c r="D21" s="2"/>
      <c r="E21" s="2"/>
      <c r="G21" s="2"/>
      <c r="H21" s="2"/>
      <c r="I21" s="2"/>
    </row>
    <row r="22" spans="2:9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9" ht="17.100000000000001" customHeight="1" x14ac:dyDescent="0.2">
      <c r="B23" s="2" t="s">
        <v>14</v>
      </c>
      <c r="C23" s="2"/>
      <c r="D23" s="2"/>
      <c r="E23" s="18" t="s">
        <v>200</v>
      </c>
      <c r="F23" s="2"/>
      <c r="G23" s="2"/>
      <c r="H23" s="2"/>
      <c r="I23" s="2"/>
    </row>
    <row r="24" spans="2:9" ht="17.100000000000001" customHeight="1" x14ac:dyDescent="0.2">
      <c r="B24" s="2" t="s">
        <v>15</v>
      </c>
      <c r="C24" s="2"/>
      <c r="D24" s="2"/>
      <c r="E24" s="19" t="s">
        <v>201</v>
      </c>
      <c r="F24" s="2"/>
      <c r="G24" s="2"/>
      <c r="H24" s="2"/>
      <c r="I24" s="2"/>
    </row>
    <row r="25" spans="2:9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v>20280</v>
      </c>
      <c r="I25" s="2"/>
    </row>
    <row r="26" spans="2:9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v>22310</v>
      </c>
      <c r="I26" s="2"/>
    </row>
    <row r="27" spans="2:9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9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</row>
    <row r="29" spans="2:9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20280</v>
      </c>
      <c r="G29" s="11" t="s">
        <v>22</v>
      </c>
      <c r="H29" s="25">
        <f>+D29*F29</f>
        <v>9126</v>
      </c>
      <c r="I29" s="2" t="s">
        <v>23</v>
      </c>
    </row>
    <row r="30" spans="2:9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20280</v>
      </c>
      <c r="G30" s="11" t="s">
        <v>22</v>
      </c>
      <c r="H30" s="25">
        <f>+D30*F30</f>
        <v>7706.4</v>
      </c>
      <c r="I30" s="2" t="s">
        <v>23</v>
      </c>
    </row>
    <row r="31" spans="2:9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22310</v>
      </c>
      <c r="G31" s="11" t="s">
        <v>22</v>
      </c>
      <c r="H31" s="25">
        <f>+D31*F31</f>
        <v>12270.500000000002</v>
      </c>
      <c r="I31" s="2" t="s">
        <v>23</v>
      </c>
    </row>
    <row r="32" spans="2:9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9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9" ht="17.100000000000001" customHeight="1" x14ac:dyDescent="0.2">
      <c r="B34" s="2" t="s">
        <v>27</v>
      </c>
      <c r="C34" s="2"/>
      <c r="D34" s="2"/>
      <c r="E34" s="12" t="s">
        <v>28</v>
      </c>
      <c r="F34" s="26">
        <v>645</v>
      </c>
      <c r="G34" s="2"/>
      <c r="H34" s="2"/>
      <c r="I34" s="2"/>
    </row>
    <row r="35" spans="2:9" ht="17.100000000000001" customHeight="1" x14ac:dyDescent="0.2">
      <c r="B35" s="2" t="s">
        <v>29</v>
      </c>
      <c r="C35" s="2"/>
      <c r="D35" s="2"/>
      <c r="E35" s="12" t="s">
        <v>28</v>
      </c>
      <c r="F35" s="26">
        <v>1630</v>
      </c>
      <c r="G35" s="2"/>
      <c r="H35" s="2"/>
      <c r="I35" s="2"/>
    </row>
    <row r="36" spans="2:9" ht="17.100000000000001" customHeight="1" x14ac:dyDescent="0.2">
      <c r="B36" s="2" t="s">
        <v>30</v>
      </c>
      <c r="C36" s="2"/>
      <c r="D36" s="2"/>
      <c r="E36" s="12" t="s">
        <v>28</v>
      </c>
      <c r="F36" s="26">
        <v>1440</v>
      </c>
      <c r="G36" s="8"/>
      <c r="H36" s="6"/>
      <c r="I36" s="2"/>
    </row>
    <row r="37" spans="2:9" ht="17.100000000000001" customHeight="1" x14ac:dyDescent="0.2">
      <c r="B37" s="2" t="s">
        <v>31</v>
      </c>
      <c r="C37" s="2"/>
      <c r="D37" s="2"/>
      <c r="E37" s="12" t="s">
        <v>28</v>
      </c>
      <c r="F37" s="26">
        <v>1250</v>
      </c>
      <c r="G37" s="8"/>
      <c r="H37" s="6"/>
      <c r="I37" s="2"/>
    </row>
    <row r="38" spans="2:9" ht="17.100000000000001" customHeight="1" x14ac:dyDescent="0.2">
      <c r="B38" s="2" t="s">
        <v>32</v>
      </c>
      <c r="C38" s="2"/>
      <c r="D38" s="2"/>
      <c r="E38" s="12" t="s">
        <v>33</v>
      </c>
      <c r="F38" s="26">
        <v>7970</v>
      </c>
      <c r="G38" t="s">
        <v>189</v>
      </c>
      <c r="H38" s="2"/>
      <c r="I38" s="2"/>
    </row>
    <row r="39" spans="2:9" ht="17.100000000000001" customHeight="1" x14ac:dyDescent="0.2">
      <c r="B39" s="2" t="s">
        <v>32</v>
      </c>
      <c r="C39" s="2"/>
      <c r="D39" s="2"/>
      <c r="E39" s="13"/>
      <c r="F39" s="20" t="s">
        <v>65</v>
      </c>
      <c r="G39" s="2"/>
      <c r="H39" s="2"/>
      <c r="I39" s="2"/>
    </row>
    <row r="40" spans="2:9" ht="17.100000000000001" customHeight="1" x14ac:dyDescent="0.2">
      <c r="B40" s="2" t="s">
        <v>34</v>
      </c>
      <c r="C40" s="2"/>
      <c r="D40" s="2"/>
      <c r="E40" s="13"/>
      <c r="F40" s="20" t="s">
        <v>35</v>
      </c>
      <c r="G40" s="2"/>
      <c r="H40" s="2"/>
      <c r="I40" s="2"/>
    </row>
    <row r="41" spans="2:9" ht="17.100000000000001" customHeight="1" x14ac:dyDescent="0.2">
      <c r="B41" s="2" t="s">
        <v>36</v>
      </c>
      <c r="C41" s="2"/>
      <c r="D41" s="2"/>
      <c r="E41" s="12" t="s">
        <v>37</v>
      </c>
      <c r="F41" s="26">
        <v>59000</v>
      </c>
      <c r="G41" s="8" t="s">
        <v>38</v>
      </c>
      <c r="H41" s="2"/>
      <c r="I41" s="2"/>
    </row>
    <row r="42" spans="2:9" ht="17.100000000000001" customHeight="1" x14ac:dyDescent="0.2">
      <c r="B42" s="2" t="s">
        <v>39</v>
      </c>
      <c r="C42" s="2"/>
      <c r="D42" s="2"/>
      <c r="E42" s="12" t="s">
        <v>37</v>
      </c>
      <c r="F42" s="26">
        <v>58000</v>
      </c>
      <c r="G42" s="8" t="s">
        <v>38</v>
      </c>
      <c r="H42" s="2"/>
      <c r="I42" s="2"/>
    </row>
    <row r="43" spans="2:9" ht="17.100000000000001" customHeight="1" x14ac:dyDescent="0.2">
      <c r="B43" s="2" t="s">
        <v>40</v>
      </c>
      <c r="C43" s="2"/>
      <c r="D43" s="2"/>
      <c r="E43" s="12" t="s">
        <v>41</v>
      </c>
      <c r="F43" s="26">
        <v>118</v>
      </c>
      <c r="G43" s="8" t="s">
        <v>38</v>
      </c>
      <c r="H43" s="2"/>
      <c r="I43" s="2"/>
    </row>
    <row r="44" spans="2:9" ht="17.100000000000001" customHeight="1" x14ac:dyDescent="0.2">
      <c r="B44" s="2" t="s">
        <v>42</v>
      </c>
      <c r="C44" s="2"/>
      <c r="D44" s="2"/>
      <c r="E44" s="12" t="s">
        <v>28</v>
      </c>
      <c r="F44" s="26">
        <v>2340</v>
      </c>
      <c r="G44" s="8" t="s">
        <v>38</v>
      </c>
      <c r="H44" s="2"/>
      <c r="I44" s="2"/>
    </row>
    <row r="45" spans="2:9" ht="17.100000000000001" customHeight="1" x14ac:dyDescent="0.2">
      <c r="B45" s="2" t="s">
        <v>43</v>
      </c>
      <c r="C45" s="2"/>
      <c r="D45" s="2"/>
      <c r="E45" s="12" t="s">
        <v>28</v>
      </c>
      <c r="F45" s="26">
        <v>280</v>
      </c>
      <c r="G45" s="2"/>
      <c r="H45" s="2"/>
      <c r="I45" s="2"/>
    </row>
    <row r="46" spans="2:9" ht="17.100000000000001" customHeight="1" x14ac:dyDescent="0.2">
      <c r="B46" s="2" t="s">
        <v>44</v>
      </c>
      <c r="C46" s="2"/>
      <c r="D46" s="2"/>
      <c r="E46" s="12" t="s">
        <v>41</v>
      </c>
      <c r="F46" s="8" t="s">
        <v>190</v>
      </c>
      <c r="G46" s="20"/>
      <c r="H46" s="2"/>
      <c r="I46" s="2"/>
    </row>
    <row r="47" spans="2:9" ht="17.100000000000001" customHeight="1" x14ac:dyDescent="0.2">
      <c r="B47" s="2" t="s">
        <v>45</v>
      </c>
      <c r="C47" s="2"/>
      <c r="D47" s="2"/>
      <c r="E47" s="12" t="s">
        <v>46</v>
      </c>
      <c r="F47" s="6" t="s">
        <v>47</v>
      </c>
      <c r="G47" s="2"/>
      <c r="H47" s="2"/>
      <c r="I47" s="2"/>
    </row>
    <row r="48" spans="2:9" ht="4.3499999999999996" customHeight="1" x14ac:dyDescent="0.2">
      <c r="B48" s="2"/>
      <c r="C48" s="2"/>
      <c r="D48" s="2"/>
      <c r="E48" s="2"/>
      <c r="F48" s="2"/>
      <c r="G48" s="2"/>
      <c r="H48" s="2"/>
      <c r="I48" s="2"/>
    </row>
    <row r="49" spans="1:9" ht="17.100000000000001" customHeight="1" x14ac:dyDescent="0.2">
      <c r="B49" s="7" t="s">
        <v>48</v>
      </c>
      <c r="C49" s="2"/>
      <c r="D49" s="2"/>
      <c r="E49" s="2"/>
      <c r="F49" s="2"/>
      <c r="G49" s="2"/>
      <c r="H49" s="2"/>
      <c r="I49" s="2"/>
    </row>
    <row r="50" spans="1:9" ht="17.100000000000001" customHeight="1" x14ac:dyDescent="0.2">
      <c r="A50" s="14"/>
      <c r="B50" s="22" t="s">
        <v>49</v>
      </c>
      <c r="C50" s="2"/>
      <c r="D50" s="2"/>
      <c r="E50" s="12" t="s">
        <v>23</v>
      </c>
      <c r="F50" s="26">
        <v>4810</v>
      </c>
      <c r="G50" s="8" t="s">
        <v>38</v>
      </c>
      <c r="H50" s="2"/>
      <c r="I50" s="2"/>
    </row>
    <row r="51" spans="1:9" ht="17.100000000000001" customHeight="1" x14ac:dyDescent="0.2">
      <c r="A51" s="14"/>
      <c r="B51" s="22" t="s">
        <v>50</v>
      </c>
      <c r="C51" s="2"/>
      <c r="D51" s="2"/>
      <c r="E51" s="12" t="s">
        <v>51</v>
      </c>
      <c r="F51" s="26">
        <v>210</v>
      </c>
      <c r="G51" s="8" t="s">
        <v>38</v>
      </c>
      <c r="H51" s="2"/>
      <c r="I51" s="2"/>
    </row>
    <row r="52" spans="1:9" ht="17.100000000000001" customHeight="1" x14ac:dyDescent="0.2">
      <c r="A52" s="14"/>
      <c r="B52" s="22" t="s">
        <v>52</v>
      </c>
      <c r="C52" s="2"/>
      <c r="D52" s="2"/>
      <c r="E52" s="12" t="s">
        <v>51</v>
      </c>
      <c r="F52" s="26">
        <v>388</v>
      </c>
      <c r="G52" s="8" t="s">
        <v>38</v>
      </c>
      <c r="H52" s="6"/>
      <c r="I52" s="2"/>
    </row>
    <row r="53" spans="1:9" ht="17.100000000000001" customHeight="1" x14ac:dyDescent="0.2">
      <c r="A53" s="14"/>
      <c r="B53" s="22" t="s">
        <v>53</v>
      </c>
      <c r="C53" s="2"/>
      <c r="D53" s="2"/>
      <c r="E53" s="12" t="s">
        <v>51</v>
      </c>
      <c r="F53" s="26">
        <v>287</v>
      </c>
      <c r="G53" s="8" t="s">
        <v>38</v>
      </c>
      <c r="H53" s="6"/>
      <c r="I53" s="2"/>
    </row>
    <row r="54" spans="1:9" ht="17.100000000000001" customHeight="1" x14ac:dyDescent="0.2">
      <c r="A54" s="14"/>
      <c r="B54" s="22" t="s">
        <v>54</v>
      </c>
      <c r="C54" s="2"/>
      <c r="D54" s="2"/>
      <c r="E54" s="12" t="s">
        <v>51</v>
      </c>
      <c r="F54" s="26">
        <v>722</v>
      </c>
      <c r="G54" s="8" t="s">
        <v>38</v>
      </c>
      <c r="H54" s="2"/>
      <c r="I54" s="2"/>
    </row>
    <row r="55" spans="1:9" ht="17.100000000000001" customHeight="1" x14ac:dyDescent="0.2">
      <c r="A55" s="14"/>
      <c r="B55" s="22" t="s">
        <v>55</v>
      </c>
      <c r="C55" s="2"/>
      <c r="D55" s="2"/>
      <c r="E55" s="12" t="s">
        <v>23</v>
      </c>
      <c r="F55" s="26">
        <v>440</v>
      </c>
      <c r="G55" s="8" t="s">
        <v>38</v>
      </c>
      <c r="H55" s="45" t="s">
        <v>56</v>
      </c>
      <c r="I55" s="45"/>
    </row>
    <row r="56" spans="1:9" ht="17.100000000000001" customHeight="1" x14ac:dyDescent="0.2">
      <c r="A56" s="14"/>
      <c r="B56" s="22" t="s">
        <v>57</v>
      </c>
      <c r="C56" s="2"/>
      <c r="D56" s="2"/>
      <c r="E56" s="12" t="s">
        <v>23</v>
      </c>
      <c r="F56" s="26">
        <v>633</v>
      </c>
      <c r="G56" s="8" t="s">
        <v>38</v>
      </c>
      <c r="H56" s="45" t="s">
        <v>58</v>
      </c>
      <c r="I56" s="45"/>
    </row>
    <row r="57" spans="1:9" ht="17.100000000000001" customHeight="1" x14ac:dyDescent="0.2">
      <c r="A57" s="14"/>
      <c r="B57" s="22" t="s">
        <v>59</v>
      </c>
      <c r="C57" s="2"/>
      <c r="D57" s="2"/>
      <c r="E57" s="12" t="s">
        <v>23</v>
      </c>
      <c r="F57" s="26">
        <v>1145</v>
      </c>
      <c r="G57" s="8" t="s">
        <v>38</v>
      </c>
      <c r="H57" s="45" t="s">
        <v>60</v>
      </c>
      <c r="I57" s="45"/>
    </row>
    <row r="58" spans="1:9" ht="17.100000000000001" customHeight="1" x14ac:dyDescent="0.2">
      <c r="A58" s="14"/>
      <c r="B58" s="22" t="s">
        <v>61</v>
      </c>
      <c r="C58" s="2"/>
      <c r="D58" s="2"/>
      <c r="E58" s="12" t="s">
        <v>62</v>
      </c>
      <c r="F58" s="26">
        <v>185.2</v>
      </c>
      <c r="G58" s="8" t="s">
        <v>38</v>
      </c>
      <c r="H58" s="21"/>
      <c r="I58" s="21"/>
    </row>
    <row r="59" spans="1:9" ht="17.100000000000001" customHeight="1" x14ac:dyDescent="0.2">
      <c r="A59" s="14"/>
      <c r="B59" s="22" t="s">
        <v>63</v>
      </c>
      <c r="C59" s="2"/>
      <c r="D59" s="2"/>
      <c r="E59" s="12" t="s">
        <v>62</v>
      </c>
      <c r="F59" s="26">
        <v>306</v>
      </c>
      <c r="G59" s="8" t="s">
        <v>38</v>
      </c>
      <c r="H59" s="21" t="s">
        <v>64</v>
      </c>
      <c r="I59" s="21"/>
    </row>
    <row r="60" spans="1:9" ht="15" customHeight="1" x14ac:dyDescent="0.2">
      <c r="B60" s="22" t="s">
        <v>66</v>
      </c>
      <c r="C60" s="2"/>
      <c r="D60" s="2"/>
      <c r="E60" s="12" t="s">
        <v>23</v>
      </c>
      <c r="F60" s="26">
        <v>1050</v>
      </c>
      <c r="G60" s="8" t="s">
        <v>38</v>
      </c>
      <c r="H60" s="15"/>
      <c r="I60" s="15"/>
    </row>
    <row r="61" spans="1:9" ht="15" customHeight="1" x14ac:dyDescent="0.2">
      <c r="B61" s="15"/>
      <c r="C61" s="15"/>
      <c r="D61" s="15"/>
      <c r="E61" s="15"/>
      <c r="F61" s="15"/>
      <c r="G61" s="15"/>
      <c r="H61" s="15"/>
      <c r="I61" s="15"/>
    </row>
    <row r="62" spans="1:9" ht="15" customHeight="1" x14ac:dyDescent="0.2">
      <c r="B62" s="15"/>
      <c r="C62" s="15"/>
      <c r="D62" s="15"/>
      <c r="E62" s="15"/>
      <c r="F62" s="15"/>
      <c r="G62" s="15"/>
      <c r="H62" s="15"/>
      <c r="I62" s="15"/>
    </row>
    <row r="63" spans="1:9" ht="15" customHeight="1" x14ac:dyDescent="0.2">
      <c r="B63" s="15"/>
      <c r="C63" s="15"/>
      <c r="D63" s="15"/>
      <c r="E63" s="15"/>
      <c r="F63" s="15"/>
      <c r="G63" s="15"/>
      <c r="H63" s="15"/>
      <c r="I63" s="15"/>
    </row>
    <row r="64" spans="1:9" ht="15" customHeight="1" x14ac:dyDescent="0.2">
      <c r="B64" s="15"/>
      <c r="C64" s="15"/>
      <c r="D64" s="15"/>
      <c r="E64" s="15"/>
      <c r="F64" s="15"/>
      <c r="G64" s="15"/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/>
    <row r="151" spans="2:9" ht="15" customHeight="1" x14ac:dyDescent="0.2"/>
    <row r="152" spans="2:9" ht="15" customHeight="1" x14ac:dyDescent="0.2"/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</sheetData>
  <sheetProtection selectLockedCells="1" selectUnlockedCells="1"/>
  <mergeCells count="3">
    <mergeCell ref="H55:I55"/>
    <mergeCell ref="H56:I56"/>
    <mergeCell ref="H57:I57"/>
  </mergeCells>
  <pageMargins left="0.54" right="0.42986111111111114" top="0.46" bottom="0.27013888888888887" header="0.4" footer="0.31"/>
  <pageSetup paperSize="9" scale="86" firstPageNumber="0" orientation="portrait" copies="9" r:id="rId1"/>
  <headerFooter alignWithMargins="0"/>
  <ignoredErrors>
    <ignoredError sqref="E16:E20 E23:E24" numberStoredAsText="1"/>
  </ignoredError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9FCD7-275A-4671-BB40-8083A17D79A8}">
  <sheetPr>
    <pageSetUpPr fitToPage="1"/>
  </sheetPr>
  <dimension ref="A1:I203"/>
  <sheetViews>
    <sheetView workbookViewId="0">
      <selection activeCell="B1" sqref="B1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</cols>
  <sheetData>
    <row r="1" spans="2:9" ht="15" customHeight="1" x14ac:dyDescent="0.2"/>
    <row r="2" spans="2:9" ht="15" customHeight="1" x14ac:dyDescent="0.2"/>
    <row r="3" spans="2:9" ht="15" customHeight="1" x14ac:dyDescent="0.2">
      <c r="B3" s="1"/>
      <c r="C3" s="1"/>
      <c r="D3" s="1"/>
      <c r="E3" s="1"/>
      <c r="F3" s="1"/>
      <c r="G3" s="1"/>
      <c r="H3" s="1"/>
      <c r="I3" s="1"/>
    </row>
    <row r="4" spans="2:9" ht="5.0999999999999996" customHeight="1" x14ac:dyDescent="0.2"/>
    <row r="5" spans="2:9" ht="15" customHeight="1" x14ac:dyDescent="0.2">
      <c r="B5" s="2"/>
      <c r="C5" s="2"/>
      <c r="D5" s="2"/>
      <c r="E5" s="2"/>
      <c r="F5" s="2"/>
      <c r="G5" s="31" t="s">
        <v>203</v>
      </c>
      <c r="H5" s="2"/>
      <c r="I5" s="2"/>
    </row>
    <row r="6" spans="2:9" ht="15" customHeight="1" x14ac:dyDescent="0.2">
      <c r="B6" s="3" t="s">
        <v>0</v>
      </c>
      <c r="C6" s="4" t="s">
        <v>1</v>
      </c>
      <c r="D6" s="2"/>
      <c r="E6" s="2"/>
      <c r="F6" s="2"/>
      <c r="G6" s="2"/>
      <c r="H6" s="2"/>
      <c r="I6" s="2"/>
    </row>
    <row r="7" spans="2:9" ht="3.95" customHeight="1" x14ac:dyDescent="0.2">
      <c r="B7" s="5"/>
      <c r="C7" s="2"/>
      <c r="D7" s="2"/>
      <c r="E7" s="2"/>
      <c r="F7" s="2"/>
      <c r="G7" s="2"/>
      <c r="H7" s="2"/>
      <c r="I7" s="2"/>
    </row>
    <row r="8" spans="2:9" ht="15" customHeight="1" x14ac:dyDescent="0.2">
      <c r="B8" s="3" t="s">
        <v>2</v>
      </c>
      <c r="C8" s="4" t="s">
        <v>192</v>
      </c>
      <c r="D8" s="2"/>
      <c r="E8" s="2"/>
      <c r="F8" s="2"/>
      <c r="G8" s="2"/>
      <c r="H8" s="2"/>
      <c r="I8" s="2"/>
    </row>
    <row r="9" spans="2:9" ht="15" customHeight="1" x14ac:dyDescent="0.2">
      <c r="B9" s="3"/>
      <c r="C9" s="6" t="s">
        <v>3</v>
      </c>
      <c r="D9" s="2"/>
      <c r="E9" s="2"/>
      <c r="F9" s="2"/>
      <c r="G9" s="2"/>
      <c r="H9" s="2"/>
      <c r="I9" s="2"/>
    </row>
    <row r="10" spans="2:9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9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9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9" ht="15" customHeight="1" x14ac:dyDescent="0.2">
      <c r="B13" s="2" t="s">
        <v>6</v>
      </c>
      <c r="C13" s="2"/>
      <c r="D13" s="2"/>
      <c r="E13" s="2"/>
      <c r="F13" s="29" t="s">
        <v>204</v>
      </c>
      <c r="G13" s="16"/>
      <c r="H13" s="13" t="s">
        <v>142</v>
      </c>
      <c r="I13" s="4" t="s">
        <v>205</v>
      </c>
    </row>
    <row r="14" spans="2:9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9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9" ht="17.100000000000001" customHeight="1" x14ac:dyDescent="0.2">
      <c r="B16" s="2" t="s">
        <v>8</v>
      </c>
      <c r="C16" s="2"/>
      <c r="D16" s="2"/>
      <c r="E16" s="17" t="s">
        <v>206</v>
      </c>
      <c r="F16" s="30" t="s">
        <v>207</v>
      </c>
      <c r="G16" s="2"/>
      <c r="H16" s="2"/>
      <c r="I16" s="2"/>
    </row>
    <row r="17" spans="2:9" ht="17.100000000000001" customHeight="1" x14ac:dyDescent="0.2">
      <c r="B17" s="2" t="s">
        <v>9</v>
      </c>
      <c r="C17" s="2"/>
      <c r="D17" s="2"/>
      <c r="E17" s="17" t="s">
        <v>162</v>
      </c>
      <c r="F17" t="s">
        <v>208</v>
      </c>
      <c r="G17" s="2"/>
      <c r="H17" s="6"/>
      <c r="I17" s="2"/>
    </row>
    <row r="18" spans="2:9" ht="17.100000000000001" customHeight="1" x14ac:dyDescent="0.2">
      <c r="B18" s="2" t="s">
        <v>10</v>
      </c>
      <c r="C18" s="2"/>
      <c r="D18" s="2"/>
      <c r="E18" s="17" t="s">
        <v>162</v>
      </c>
      <c r="F18" t="s">
        <v>208</v>
      </c>
      <c r="G18" s="2"/>
      <c r="H18" s="2"/>
      <c r="I18" s="2"/>
    </row>
    <row r="19" spans="2:9" ht="17.100000000000001" customHeight="1" x14ac:dyDescent="0.2">
      <c r="B19" s="2" t="s">
        <v>11</v>
      </c>
      <c r="C19" s="2"/>
      <c r="D19" s="2"/>
      <c r="E19" s="17" t="s">
        <v>209</v>
      </c>
      <c r="F19" t="s">
        <v>210</v>
      </c>
      <c r="G19" s="2"/>
      <c r="H19" s="9"/>
    </row>
    <row r="20" spans="2:9" ht="17.100000000000001" customHeight="1" x14ac:dyDescent="0.2">
      <c r="B20" s="2" t="s">
        <v>12</v>
      </c>
      <c r="C20" s="2"/>
      <c r="D20" s="2"/>
      <c r="E20" s="17" t="s">
        <v>211</v>
      </c>
      <c r="F20" t="s">
        <v>212</v>
      </c>
      <c r="G20" s="2"/>
      <c r="H20" s="9"/>
    </row>
    <row r="21" spans="2:9" ht="12.95" customHeight="1" x14ac:dyDescent="0.2">
      <c r="B21" s="2"/>
      <c r="C21" s="2"/>
      <c r="D21" s="2"/>
      <c r="E21" s="2"/>
      <c r="G21" s="2"/>
      <c r="H21" s="2"/>
      <c r="I21" s="2"/>
    </row>
    <row r="22" spans="2:9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9" ht="17.100000000000001" customHeight="1" x14ac:dyDescent="0.2">
      <c r="B23" s="2" t="s">
        <v>14</v>
      </c>
      <c r="C23" s="2"/>
      <c r="D23" s="2"/>
      <c r="E23" s="18" t="s">
        <v>213</v>
      </c>
      <c r="F23" s="2"/>
      <c r="G23" s="2"/>
      <c r="H23" s="2"/>
      <c r="I23" s="2"/>
    </row>
    <row r="24" spans="2:9" ht="17.100000000000001" customHeight="1" x14ac:dyDescent="0.2">
      <c r="B24" s="2" t="s">
        <v>15</v>
      </c>
      <c r="C24" s="2"/>
      <c r="D24" s="2"/>
      <c r="E24" s="19" t="s">
        <v>214</v>
      </c>
      <c r="F24" s="2"/>
      <c r="G24" s="2"/>
      <c r="H24" s="2"/>
      <c r="I24" s="2"/>
    </row>
    <row r="25" spans="2:9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v>22045</v>
      </c>
      <c r="I25" s="2"/>
    </row>
    <row r="26" spans="2:9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v>24250</v>
      </c>
      <c r="I26" s="2"/>
    </row>
    <row r="27" spans="2:9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9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</row>
    <row r="29" spans="2:9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22045</v>
      </c>
      <c r="G29" s="11" t="s">
        <v>22</v>
      </c>
      <c r="H29" s="25">
        <f>+D29*F29</f>
        <v>9920.25</v>
      </c>
      <c r="I29" s="2" t="s">
        <v>23</v>
      </c>
    </row>
    <row r="30" spans="2:9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22045</v>
      </c>
      <c r="G30" s="11" t="s">
        <v>22</v>
      </c>
      <c r="H30" s="25">
        <f>+D30*F30</f>
        <v>8377.1</v>
      </c>
      <c r="I30" s="2" t="s">
        <v>23</v>
      </c>
    </row>
    <row r="31" spans="2:9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24250</v>
      </c>
      <c r="G31" s="11" t="s">
        <v>22</v>
      </c>
      <c r="H31" s="25">
        <f>+D31*F31</f>
        <v>13337.500000000002</v>
      </c>
      <c r="I31" s="2" t="s">
        <v>23</v>
      </c>
    </row>
    <row r="32" spans="2:9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9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9" ht="17.100000000000001" customHeight="1" x14ac:dyDescent="0.2">
      <c r="B34" s="2" t="s">
        <v>27</v>
      </c>
      <c r="C34" s="2"/>
      <c r="D34" s="2"/>
      <c r="E34" s="12" t="s">
        <v>28</v>
      </c>
      <c r="F34" s="26">
        <v>705</v>
      </c>
      <c r="G34" s="2"/>
      <c r="H34" s="2"/>
      <c r="I34" s="2"/>
    </row>
    <row r="35" spans="2:9" ht="17.100000000000001" customHeight="1" x14ac:dyDescent="0.2">
      <c r="B35" s="2" t="s">
        <v>29</v>
      </c>
      <c r="C35" s="2"/>
      <c r="D35" s="2"/>
      <c r="E35" s="12" t="s">
        <v>28</v>
      </c>
      <c r="F35" s="26">
        <v>1770</v>
      </c>
      <c r="G35" s="2"/>
      <c r="H35" s="2"/>
      <c r="I35" s="2"/>
    </row>
    <row r="36" spans="2:9" ht="17.100000000000001" customHeight="1" x14ac:dyDescent="0.2">
      <c r="B36" s="2" t="s">
        <v>30</v>
      </c>
      <c r="C36" s="2"/>
      <c r="D36" s="2"/>
      <c r="E36" s="12" t="s">
        <v>28</v>
      </c>
      <c r="F36" s="26">
        <v>1565</v>
      </c>
      <c r="G36" s="8"/>
      <c r="H36" s="6"/>
      <c r="I36" s="2"/>
    </row>
    <row r="37" spans="2:9" ht="17.100000000000001" customHeight="1" x14ac:dyDescent="0.2">
      <c r="B37" s="2" t="s">
        <v>31</v>
      </c>
      <c r="C37" s="2"/>
      <c r="D37" s="2"/>
      <c r="E37" s="12" t="s">
        <v>28</v>
      </c>
      <c r="F37" s="26">
        <v>1355</v>
      </c>
      <c r="G37" s="8"/>
      <c r="H37" s="6"/>
      <c r="I37" s="2"/>
    </row>
    <row r="38" spans="2:9" ht="17.100000000000001" customHeight="1" x14ac:dyDescent="0.2">
      <c r="B38" s="2" t="s">
        <v>32</v>
      </c>
      <c r="C38" s="2"/>
      <c r="D38" s="2"/>
      <c r="E38" s="12" t="s">
        <v>33</v>
      </c>
      <c r="F38" s="26">
        <v>9110</v>
      </c>
      <c r="G38" t="s">
        <v>215</v>
      </c>
      <c r="H38" s="2"/>
      <c r="I38" s="2"/>
    </row>
    <row r="39" spans="2:9" ht="17.100000000000001" customHeight="1" x14ac:dyDescent="0.2">
      <c r="B39" s="2" t="s">
        <v>32</v>
      </c>
      <c r="C39" s="2"/>
      <c r="D39" s="2"/>
      <c r="E39" s="13"/>
      <c r="F39" s="20" t="s">
        <v>65</v>
      </c>
      <c r="G39" s="2"/>
      <c r="H39" s="2"/>
      <c r="I39" s="2"/>
    </row>
    <row r="40" spans="2:9" ht="17.100000000000001" customHeight="1" x14ac:dyDescent="0.2">
      <c r="B40" s="2" t="s">
        <v>34</v>
      </c>
      <c r="C40" s="2"/>
      <c r="D40" s="2"/>
      <c r="E40" s="13"/>
      <c r="F40" s="20" t="s">
        <v>35</v>
      </c>
      <c r="G40" s="2"/>
      <c r="H40" s="2"/>
      <c r="I40" s="2"/>
    </row>
    <row r="41" spans="2:9" ht="17.100000000000001" customHeight="1" x14ac:dyDescent="0.2">
      <c r="B41" s="2" t="s">
        <v>36</v>
      </c>
      <c r="C41" s="2"/>
      <c r="D41" s="2"/>
      <c r="E41" s="12" t="s">
        <v>37</v>
      </c>
      <c r="F41" s="26">
        <v>67500</v>
      </c>
      <c r="G41" s="8" t="s">
        <v>38</v>
      </c>
      <c r="H41" s="2"/>
      <c r="I41" s="2"/>
    </row>
    <row r="42" spans="2:9" ht="17.100000000000001" customHeight="1" x14ac:dyDescent="0.2">
      <c r="B42" s="2" t="s">
        <v>39</v>
      </c>
      <c r="C42" s="2"/>
      <c r="D42" s="2"/>
      <c r="E42" s="12" t="s">
        <v>37</v>
      </c>
      <c r="F42" s="26">
        <v>63000</v>
      </c>
      <c r="G42" s="8" t="s">
        <v>38</v>
      </c>
      <c r="H42" s="2"/>
      <c r="I42" s="2"/>
    </row>
    <row r="43" spans="2:9" ht="17.100000000000001" customHeight="1" x14ac:dyDescent="0.2">
      <c r="B43" s="2" t="s">
        <v>40</v>
      </c>
      <c r="C43" s="2"/>
      <c r="D43" s="2"/>
      <c r="E43" s="12" t="s">
        <v>41</v>
      </c>
      <c r="F43" s="26">
        <v>128</v>
      </c>
      <c r="G43" s="8" t="s">
        <v>38</v>
      </c>
      <c r="H43" s="2"/>
      <c r="I43" s="2"/>
    </row>
    <row r="44" spans="2:9" ht="17.100000000000001" customHeight="1" x14ac:dyDescent="0.2">
      <c r="B44" s="2" t="s">
        <v>42</v>
      </c>
      <c r="C44" s="2"/>
      <c r="D44" s="2"/>
      <c r="E44" s="12" t="s">
        <v>28</v>
      </c>
      <c r="F44" s="26">
        <v>2610</v>
      </c>
      <c r="G44" s="8" t="s">
        <v>38</v>
      </c>
      <c r="H44" s="2"/>
      <c r="I44" s="2"/>
    </row>
    <row r="45" spans="2:9" ht="17.100000000000001" customHeight="1" x14ac:dyDescent="0.2">
      <c r="B45" s="2" t="s">
        <v>43</v>
      </c>
      <c r="C45" s="2"/>
      <c r="D45" s="2"/>
      <c r="E45" s="12" t="s">
        <v>28</v>
      </c>
      <c r="F45" s="26">
        <v>310</v>
      </c>
      <c r="G45" s="2"/>
      <c r="H45" s="2"/>
      <c r="I45" s="2"/>
    </row>
    <row r="46" spans="2:9" ht="17.100000000000001" customHeight="1" x14ac:dyDescent="0.2">
      <c r="B46" s="2" t="s">
        <v>44</v>
      </c>
      <c r="C46" s="2"/>
      <c r="D46" s="2"/>
      <c r="E46" s="12" t="s">
        <v>41</v>
      </c>
      <c r="F46" s="8" t="s">
        <v>216</v>
      </c>
      <c r="G46" s="20"/>
      <c r="H46" s="2"/>
      <c r="I46" s="2"/>
    </row>
    <row r="47" spans="2:9" ht="17.100000000000001" customHeight="1" x14ac:dyDescent="0.2">
      <c r="B47" s="2" t="s">
        <v>45</v>
      </c>
      <c r="C47" s="2"/>
      <c r="D47" s="2"/>
      <c r="E47" s="12" t="s">
        <v>46</v>
      </c>
      <c r="F47" s="6" t="s">
        <v>47</v>
      </c>
      <c r="G47" s="2"/>
      <c r="H47" s="2"/>
      <c r="I47" s="2"/>
    </row>
    <row r="48" spans="2:9" ht="4.3499999999999996" customHeight="1" x14ac:dyDescent="0.2">
      <c r="B48" s="2"/>
      <c r="C48" s="2"/>
      <c r="D48" s="2"/>
      <c r="E48" s="2"/>
      <c r="F48" s="2"/>
      <c r="G48" s="2"/>
      <c r="H48" s="2"/>
      <c r="I48" s="2"/>
    </row>
    <row r="49" spans="1:9" ht="17.100000000000001" customHeight="1" x14ac:dyDescent="0.2">
      <c r="B49" s="7" t="s">
        <v>48</v>
      </c>
      <c r="C49" s="2"/>
      <c r="D49" s="2"/>
      <c r="E49" s="2"/>
      <c r="F49" s="2"/>
      <c r="G49" s="2"/>
      <c r="H49" s="2"/>
      <c r="I49" s="2"/>
    </row>
    <row r="50" spans="1:9" ht="17.100000000000001" customHeight="1" x14ac:dyDescent="0.2">
      <c r="A50" s="14"/>
      <c r="B50" s="22" t="s">
        <v>49</v>
      </c>
      <c r="C50" s="2"/>
      <c r="D50" s="2"/>
      <c r="E50" s="12" t="s">
        <v>23</v>
      </c>
      <c r="F50" s="26">
        <v>5228</v>
      </c>
      <c r="G50" s="8" t="s">
        <v>38</v>
      </c>
      <c r="H50" s="2"/>
      <c r="I50" s="2"/>
    </row>
    <row r="51" spans="1:9" ht="17.100000000000001" customHeight="1" x14ac:dyDescent="0.2">
      <c r="A51" s="14"/>
      <c r="B51" s="22" t="s">
        <v>50</v>
      </c>
      <c r="C51" s="2"/>
      <c r="D51" s="2"/>
      <c r="E51" s="12" t="s">
        <v>51</v>
      </c>
      <c r="F51" s="26">
        <v>228</v>
      </c>
      <c r="G51" s="8" t="s">
        <v>38</v>
      </c>
      <c r="H51" s="2"/>
      <c r="I51" s="2"/>
    </row>
    <row r="52" spans="1:9" ht="17.100000000000001" customHeight="1" x14ac:dyDescent="0.2">
      <c r="A52" s="14"/>
      <c r="B52" s="22" t="s">
        <v>52</v>
      </c>
      <c r="C52" s="2"/>
      <c r="D52" s="2"/>
      <c r="E52" s="12" t="s">
        <v>51</v>
      </c>
      <c r="F52" s="26">
        <v>422</v>
      </c>
      <c r="G52" s="8" t="s">
        <v>38</v>
      </c>
      <c r="H52" s="6"/>
      <c r="I52" s="2"/>
    </row>
    <row r="53" spans="1:9" ht="17.100000000000001" customHeight="1" x14ac:dyDescent="0.2">
      <c r="A53" s="14"/>
      <c r="B53" s="22" t="s">
        <v>53</v>
      </c>
      <c r="C53" s="2"/>
      <c r="D53" s="2"/>
      <c r="E53" s="12" t="s">
        <v>51</v>
      </c>
      <c r="F53" s="26">
        <v>312</v>
      </c>
      <c r="G53" s="8" t="s">
        <v>38</v>
      </c>
      <c r="H53" s="6"/>
      <c r="I53" s="2"/>
    </row>
    <row r="54" spans="1:9" ht="17.100000000000001" customHeight="1" x14ac:dyDescent="0.2">
      <c r="A54" s="14"/>
      <c r="B54" s="22" t="s">
        <v>54</v>
      </c>
      <c r="C54" s="2"/>
      <c r="D54" s="2"/>
      <c r="E54" s="12" t="s">
        <v>51</v>
      </c>
      <c r="F54" s="26">
        <v>785</v>
      </c>
      <c r="G54" s="8" t="s">
        <v>38</v>
      </c>
      <c r="H54" s="2"/>
      <c r="I54" s="2"/>
    </row>
    <row r="55" spans="1:9" ht="17.100000000000001" customHeight="1" x14ac:dyDescent="0.2">
      <c r="A55" s="14"/>
      <c r="B55" s="22" t="s">
        <v>55</v>
      </c>
      <c r="C55" s="2"/>
      <c r="D55" s="2"/>
      <c r="E55" s="12" t="s">
        <v>23</v>
      </c>
      <c r="F55" s="26">
        <v>478</v>
      </c>
      <c r="G55" s="8" t="s">
        <v>38</v>
      </c>
      <c r="H55" s="45" t="s">
        <v>56</v>
      </c>
      <c r="I55" s="45"/>
    </row>
    <row r="56" spans="1:9" ht="17.100000000000001" customHeight="1" x14ac:dyDescent="0.2">
      <c r="A56" s="14"/>
      <c r="B56" s="22" t="s">
        <v>57</v>
      </c>
      <c r="C56" s="2"/>
      <c r="D56" s="2"/>
      <c r="E56" s="12" t="s">
        <v>23</v>
      </c>
      <c r="F56" s="26">
        <v>688</v>
      </c>
      <c r="G56" s="8" t="s">
        <v>38</v>
      </c>
      <c r="H56" s="45" t="s">
        <v>58</v>
      </c>
      <c r="I56" s="45"/>
    </row>
    <row r="57" spans="1:9" ht="17.100000000000001" customHeight="1" x14ac:dyDescent="0.2">
      <c r="A57" s="14"/>
      <c r="B57" s="22" t="s">
        <v>59</v>
      </c>
      <c r="C57" s="2"/>
      <c r="D57" s="2"/>
      <c r="E57" s="12" t="s">
        <v>23</v>
      </c>
      <c r="F57" s="26">
        <v>1245</v>
      </c>
      <c r="G57" s="8" t="s">
        <v>38</v>
      </c>
      <c r="H57" s="45" t="s">
        <v>60</v>
      </c>
      <c r="I57" s="45"/>
    </row>
    <row r="58" spans="1:9" ht="17.100000000000001" customHeight="1" x14ac:dyDescent="0.2">
      <c r="A58" s="14"/>
      <c r="B58" s="22" t="s">
        <v>61</v>
      </c>
      <c r="C58" s="2"/>
      <c r="D58" s="2"/>
      <c r="E58" s="12" t="s">
        <v>62</v>
      </c>
      <c r="F58" s="26">
        <v>201.3</v>
      </c>
      <c r="G58" s="8" t="s">
        <v>38</v>
      </c>
      <c r="H58" s="21"/>
      <c r="I58" s="21"/>
    </row>
    <row r="59" spans="1:9" ht="17.100000000000001" customHeight="1" x14ac:dyDescent="0.2">
      <c r="A59" s="14"/>
      <c r="B59" s="22" t="s">
        <v>63</v>
      </c>
      <c r="C59" s="2"/>
      <c r="D59" s="2"/>
      <c r="E59" s="12" t="s">
        <v>62</v>
      </c>
      <c r="F59" s="26">
        <v>333</v>
      </c>
      <c r="G59" s="8" t="s">
        <v>38</v>
      </c>
      <c r="H59" s="21" t="s">
        <v>64</v>
      </c>
      <c r="I59" s="21"/>
    </row>
    <row r="60" spans="1:9" ht="15" customHeight="1" x14ac:dyDescent="0.2">
      <c r="B60" s="22" t="s">
        <v>66</v>
      </c>
      <c r="C60" s="2"/>
      <c r="D60" s="2"/>
      <c r="E60" s="12" t="s">
        <v>23</v>
      </c>
      <c r="F60" s="26">
        <v>1140</v>
      </c>
      <c r="G60" s="8" t="s">
        <v>38</v>
      </c>
      <c r="H60" s="15"/>
      <c r="I60" s="15"/>
    </row>
    <row r="61" spans="1:9" ht="15" customHeight="1" x14ac:dyDescent="0.2">
      <c r="B61" s="15"/>
      <c r="C61" s="15"/>
      <c r="D61" s="15"/>
      <c r="E61" s="15"/>
      <c r="F61" s="15"/>
      <c r="G61" s="15"/>
      <c r="H61" s="15"/>
      <c r="I61" s="15"/>
    </row>
    <row r="62" spans="1:9" ht="15" customHeight="1" x14ac:dyDescent="0.2">
      <c r="B62" s="15"/>
      <c r="C62" s="15"/>
      <c r="D62" s="15"/>
      <c r="E62" s="15"/>
      <c r="F62" s="15"/>
      <c r="G62" s="15"/>
      <c r="H62" s="15"/>
      <c r="I62" s="15"/>
    </row>
    <row r="63" spans="1:9" ht="15" customHeight="1" x14ac:dyDescent="0.2">
      <c r="B63" s="15"/>
      <c r="C63" s="15"/>
      <c r="D63" s="15"/>
      <c r="E63" s="15"/>
      <c r="F63" s="15"/>
      <c r="G63" s="15"/>
      <c r="H63" s="15"/>
      <c r="I63" s="15"/>
    </row>
    <row r="64" spans="1:9" ht="15" customHeight="1" x14ac:dyDescent="0.2">
      <c r="B64" s="15"/>
      <c r="C64" s="15"/>
      <c r="D64" s="15"/>
      <c r="E64" s="15"/>
      <c r="F64" s="15"/>
      <c r="G64" s="15"/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/>
    <row r="151" spans="2:9" ht="15" customHeight="1" x14ac:dyDescent="0.2"/>
    <row r="152" spans="2:9" ht="15" customHeight="1" x14ac:dyDescent="0.2"/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</sheetData>
  <sheetProtection selectLockedCells="1" selectUnlockedCells="1"/>
  <mergeCells count="3">
    <mergeCell ref="H55:I55"/>
    <mergeCell ref="H56:I56"/>
    <mergeCell ref="H57:I57"/>
  </mergeCells>
  <pageMargins left="0.54" right="0.42986111111111114" top="0.46" bottom="0.27013888888888887" header="0.4" footer="0.31"/>
  <pageSetup paperSize="9" scale="86" firstPageNumber="0" orientation="portrait" copies="9" r:id="rId1"/>
  <headerFooter alignWithMargins="0"/>
  <ignoredErrors>
    <ignoredError sqref="E16:E20 E23:E24" numberStoredAsText="1"/>
  </ignoredError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EB64-58EE-4F2F-99AE-B688D257A5FE}">
  <sheetPr>
    <pageSetUpPr fitToPage="1"/>
  </sheetPr>
  <dimension ref="A1:I203"/>
  <sheetViews>
    <sheetView workbookViewId="0">
      <selection activeCell="E23" sqref="E23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</cols>
  <sheetData>
    <row r="1" spans="2:9" ht="15" customHeight="1" x14ac:dyDescent="0.2"/>
    <row r="2" spans="2:9" ht="15" customHeight="1" x14ac:dyDescent="0.2"/>
    <row r="3" spans="2:9" ht="15" customHeight="1" x14ac:dyDescent="0.2">
      <c r="B3" s="1"/>
      <c r="C3" s="1"/>
      <c r="D3" s="1"/>
      <c r="E3" s="1"/>
      <c r="F3" s="1"/>
      <c r="G3" s="1"/>
      <c r="H3" s="1"/>
      <c r="I3" s="1"/>
    </row>
    <row r="4" spans="2:9" ht="5.0999999999999996" customHeight="1" x14ac:dyDescent="0.2"/>
    <row r="5" spans="2:9" ht="15" customHeight="1" x14ac:dyDescent="0.2">
      <c r="B5" s="2"/>
      <c r="C5" s="2"/>
      <c r="D5" s="2"/>
      <c r="E5" s="2"/>
      <c r="F5" s="2"/>
      <c r="G5" s="31" t="s">
        <v>217</v>
      </c>
      <c r="H5" s="2"/>
      <c r="I5" s="2"/>
    </row>
    <row r="6" spans="2:9" ht="15" customHeight="1" x14ac:dyDescent="0.2">
      <c r="B6" s="3" t="s">
        <v>0</v>
      </c>
      <c r="C6" s="4" t="s">
        <v>1</v>
      </c>
      <c r="D6" s="2"/>
      <c r="E6" s="2"/>
      <c r="F6" s="2"/>
      <c r="G6" s="2"/>
      <c r="H6" s="2"/>
      <c r="I6" s="2"/>
    </row>
    <row r="7" spans="2:9" ht="3.95" customHeight="1" x14ac:dyDescent="0.2">
      <c r="B7" s="5"/>
      <c r="C7" s="2"/>
      <c r="D7" s="2"/>
      <c r="E7" s="2"/>
      <c r="F7" s="2"/>
      <c r="G7" s="2"/>
      <c r="H7" s="2"/>
      <c r="I7" s="2"/>
    </row>
    <row r="8" spans="2:9" ht="15" customHeight="1" x14ac:dyDescent="0.2">
      <c r="B8" s="3" t="s">
        <v>2</v>
      </c>
      <c r="C8" s="4" t="s">
        <v>192</v>
      </c>
      <c r="D8" s="2"/>
      <c r="E8" s="2"/>
      <c r="F8" s="2"/>
      <c r="G8" s="2"/>
      <c r="H8" s="2"/>
      <c r="I8" s="2"/>
    </row>
    <row r="9" spans="2:9" ht="15" customHeight="1" x14ac:dyDescent="0.2">
      <c r="B9" s="3"/>
      <c r="C9" s="6" t="s">
        <v>3</v>
      </c>
      <c r="D9" s="2"/>
      <c r="E9" s="2"/>
      <c r="F9" s="2"/>
      <c r="G9" s="2"/>
      <c r="H9" s="2"/>
      <c r="I9" s="2"/>
    </row>
    <row r="10" spans="2:9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9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9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9" ht="15" customHeight="1" x14ac:dyDescent="0.2">
      <c r="B13" s="2" t="s">
        <v>6</v>
      </c>
      <c r="C13" s="2"/>
      <c r="D13" s="2"/>
      <c r="E13" s="2"/>
      <c r="F13" s="29" t="s">
        <v>218</v>
      </c>
      <c r="G13" s="16"/>
      <c r="H13" s="13" t="s">
        <v>142</v>
      </c>
      <c r="I13" s="4" t="s">
        <v>219</v>
      </c>
    </row>
    <row r="14" spans="2:9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9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9" ht="17.100000000000001" customHeight="1" x14ac:dyDescent="0.2">
      <c r="B16" s="2" t="s">
        <v>8</v>
      </c>
      <c r="C16" s="2"/>
      <c r="D16" s="2"/>
      <c r="E16" s="17" t="s">
        <v>67</v>
      </c>
      <c r="F16" s="30"/>
      <c r="G16" s="2"/>
      <c r="H16" s="2"/>
      <c r="I16" s="2"/>
    </row>
    <row r="17" spans="2:9" ht="17.100000000000001" customHeight="1" x14ac:dyDescent="0.2">
      <c r="B17" s="2" t="s">
        <v>9</v>
      </c>
      <c r="C17" s="2"/>
      <c r="D17" s="2"/>
      <c r="E17" s="17" t="s">
        <v>220</v>
      </c>
      <c r="F17" t="s">
        <v>221</v>
      </c>
      <c r="G17" s="2"/>
      <c r="H17" s="6"/>
      <c r="I17" s="2"/>
    </row>
    <row r="18" spans="2:9" ht="17.100000000000001" customHeight="1" x14ac:dyDescent="0.2">
      <c r="B18" s="2" t="s">
        <v>10</v>
      </c>
      <c r="C18" s="2"/>
      <c r="D18" s="2"/>
      <c r="E18" s="17" t="s">
        <v>220</v>
      </c>
      <c r="F18" t="s">
        <v>221</v>
      </c>
      <c r="G18" s="2"/>
      <c r="H18" s="2"/>
      <c r="I18" s="2"/>
    </row>
    <row r="19" spans="2:9" ht="17.100000000000001" customHeight="1" x14ac:dyDescent="0.2">
      <c r="B19" s="2" t="s">
        <v>11</v>
      </c>
      <c r="C19" s="2"/>
      <c r="D19" s="2"/>
      <c r="E19" s="17" t="s">
        <v>67</v>
      </c>
      <c r="G19" s="2"/>
      <c r="H19" s="9"/>
    </row>
    <row r="20" spans="2:9" ht="17.100000000000001" customHeight="1" x14ac:dyDescent="0.2">
      <c r="B20" s="2" t="s">
        <v>12</v>
      </c>
      <c r="C20" s="2"/>
      <c r="D20" s="2"/>
      <c r="E20" s="17" t="s">
        <v>222</v>
      </c>
      <c r="F20" t="s">
        <v>223</v>
      </c>
      <c r="G20" s="2"/>
      <c r="H20" s="9"/>
    </row>
    <row r="21" spans="2:9" ht="12.95" customHeight="1" x14ac:dyDescent="0.2">
      <c r="B21" s="2"/>
      <c r="C21" s="2"/>
      <c r="D21" s="2"/>
      <c r="E21" s="2"/>
      <c r="G21" s="2"/>
      <c r="H21" s="2"/>
      <c r="I21" s="2"/>
    </row>
    <row r="22" spans="2:9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9" ht="17.100000000000001" customHeight="1" x14ac:dyDescent="0.2">
      <c r="B23" s="2" t="s">
        <v>14</v>
      </c>
      <c r="C23" s="2"/>
      <c r="D23" s="2"/>
      <c r="E23" s="18" t="s">
        <v>132</v>
      </c>
      <c r="F23" s="2"/>
      <c r="G23" s="2"/>
      <c r="H23" s="2"/>
      <c r="I23" s="2"/>
    </row>
    <row r="24" spans="2:9" ht="17.100000000000001" customHeight="1" x14ac:dyDescent="0.2">
      <c r="B24" s="2" t="s">
        <v>15</v>
      </c>
      <c r="C24" s="2"/>
      <c r="D24" s="2"/>
      <c r="E24" s="19" t="s">
        <v>224</v>
      </c>
      <c r="F24" s="2"/>
      <c r="G24" s="2"/>
      <c r="H24" s="2"/>
      <c r="I24" s="2"/>
    </row>
    <row r="25" spans="2:9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v>22930</v>
      </c>
      <c r="I25" s="2"/>
    </row>
    <row r="26" spans="2:9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v>25220</v>
      </c>
      <c r="I26" s="2"/>
    </row>
    <row r="27" spans="2:9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9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</row>
    <row r="29" spans="2:9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22930</v>
      </c>
      <c r="G29" s="11" t="s">
        <v>22</v>
      </c>
      <c r="H29" s="25">
        <f>+D29*F29</f>
        <v>10318.5</v>
      </c>
      <c r="I29" s="2" t="s">
        <v>23</v>
      </c>
    </row>
    <row r="30" spans="2:9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22930</v>
      </c>
      <c r="G30" s="11" t="s">
        <v>22</v>
      </c>
      <c r="H30" s="25">
        <f>+D30*F30</f>
        <v>8713.4</v>
      </c>
      <c r="I30" s="2" t="s">
        <v>23</v>
      </c>
    </row>
    <row r="31" spans="2:9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25220</v>
      </c>
      <c r="G31" s="11" t="s">
        <v>22</v>
      </c>
      <c r="H31" s="25">
        <f>+D31*F31</f>
        <v>13871.000000000002</v>
      </c>
      <c r="I31" s="2" t="s">
        <v>23</v>
      </c>
    </row>
    <row r="32" spans="2:9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9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9" ht="17.100000000000001" customHeight="1" x14ac:dyDescent="0.2">
      <c r="B34" s="2" t="s">
        <v>27</v>
      </c>
      <c r="C34" s="2"/>
      <c r="D34" s="2"/>
      <c r="E34" s="12" t="s">
        <v>28</v>
      </c>
      <c r="F34" s="26">
        <v>785</v>
      </c>
      <c r="G34" s="2"/>
      <c r="H34" s="2"/>
      <c r="I34" s="2"/>
    </row>
    <row r="35" spans="2:9" ht="17.100000000000001" customHeight="1" x14ac:dyDescent="0.2">
      <c r="B35" s="2" t="s">
        <v>29</v>
      </c>
      <c r="C35" s="2"/>
      <c r="D35" s="2"/>
      <c r="E35" s="12" t="s">
        <v>28</v>
      </c>
      <c r="F35" s="26">
        <v>1840</v>
      </c>
      <c r="G35" s="2"/>
      <c r="H35" s="2"/>
      <c r="I35" s="2"/>
    </row>
    <row r="36" spans="2:9" ht="17.100000000000001" customHeight="1" x14ac:dyDescent="0.2">
      <c r="B36" s="2" t="s">
        <v>30</v>
      </c>
      <c r="C36" s="2"/>
      <c r="D36" s="2"/>
      <c r="E36" s="12" t="s">
        <v>28</v>
      </c>
      <c r="F36" s="26">
        <v>1630</v>
      </c>
      <c r="G36" s="8"/>
      <c r="H36" s="6"/>
      <c r="I36" s="2"/>
    </row>
    <row r="37" spans="2:9" ht="17.100000000000001" customHeight="1" x14ac:dyDescent="0.2">
      <c r="B37" s="2" t="s">
        <v>31</v>
      </c>
      <c r="C37" s="2"/>
      <c r="D37" s="2"/>
      <c r="E37" s="12" t="s">
        <v>28</v>
      </c>
      <c r="F37" s="26">
        <v>1410</v>
      </c>
      <c r="G37" s="8"/>
      <c r="H37" s="6"/>
      <c r="I37" s="2"/>
    </row>
    <row r="38" spans="2:9" ht="17.100000000000001" customHeight="1" x14ac:dyDescent="0.2">
      <c r="B38" s="2" t="s">
        <v>32</v>
      </c>
      <c r="C38" s="2"/>
      <c r="D38" s="2"/>
      <c r="E38" s="12" t="s">
        <v>33</v>
      </c>
      <c r="F38" s="26">
        <v>9110</v>
      </c>
      <c r="G38" t="s">
        <v>215</v>
      </c>
      <c r="H38" s="2"/>
      <c r="I38" s="2"/>
    </row>
    <row r="39" spans="2:9" ht="17.100000000000001" customHeight="1" x14ac:dyDescent="0.2">
      <c r="B39" s="2" t="s">
        <v>32</v>
      </c>
      <c r="C39" s="2"/>
      <c r="D39" s="2"/>
      <c r="E39" s="13"/>
      <c r="F39" s="20" t="s">
        <v>65</v>
      </c>
      <c r="G39" s="2"/>
      <c r="H39" s="2"/>
      <c r="I39" s="2"/>
    </row>
    <row r="40" spans="2:9" ht="17.100000000000001" customHeight="1" x14ac:dyDescent="0.2">
      <c r="B40" s="2" t="s">
        <v>34</v>
      </c>
      <c r="C40" s="2"/>
      <c r="D40" s="2"/>
      <c r="E40" s="13"/>
      <c r="F40" s="20" t="s">
        <v>35</v>
      </c>
      <c r="G40" s="2"/>
      <c r="H40" s="2"/>
      <c r="I40" s="2"/>
    </row>
    <row r="41" spans="2:9" ht="17.100000000000001" customHeight="1" x14ac:dyDescent="0.2">
      <c r="B41" s="2" t="s">
        <v>36</v>
      </c>
      <c r="C41" s="2"/>
      <c r="D41" s="2"/>
      <c r="E41" s="12" t="s">
        <v>37</v>
      </c>
      <c r="F41" s="26">
        <v>67500</v>
      </c>
      <c r="G41" s="8" t="s">
        <v>38</v>
      </c>
      <c r="H41" s="2"/>
      <c r="I41" s="2"/>
    </row>
    <row r="42" spans="2:9" ht="17.100000000000001" customHeight="1" x14ac:dyDescent="0.2">
      <c r="B42" s="2" t="s">
        <v>39</v>
      </c>
      <c r="C42" s="2"/>
      <c r="D42" s="2"/>
      <c r="E42" s="12" t="s">
        <v>37</v>
      </c>
      <c r="F42" s="26">
        <v>66500</v>
      </c>
      <c r="G42" s="8" t="s">
        <v>38</v>
      </c>
      <c r="H42" s="2"/>
      <c r="I42" s="2"/>
    </row>
    <row r="43" spans="2:9" ht="17.100000000000001" customHeight="1" x14ac:dyDescent="0.2">
      <c r="B43" s="2" t="s">
        <v>40</v>
      </c>
      <c r="C43" s="2"/>
      <c r="D43" s="2"/>
      <c r="E43" s="12" t="s">
        <v>41</v>
      </c>
      <c r="F43" s="26">
        <v>133</v>
      </c>
      <c r="G43" s="8" t="s">
        <v>38</v>
      </c>
      <c r="H43" s="2"/>
      <c r="I43" s="2"/>
    </row>
    <row r="44" spans="2:9" ht="17.100000000000001" customHeight="1" x14ac:dyDescent="0.2">
      <c r="B44" s="2" t="s">
        <v>42</v>
      </c>
      <c r="C44" s="2"/>
      <c r="D44" s="2"/>
      <c r="E44" s="12" t="s">
        <v>28</v>
      </c>
      <c r="F44" s="26">
        <v>2680</v>
      </c>
      <c r="G44" s="8" t="s">
        <v>38</v>
      </c>
      <c r="H44" s="2"/>
      <c r="I44" s="2"/>
    </row>
    <row r="45" spans="2:9" ht="17.100000000000001" customHeight="1" x14ac:dyDescent="0.2">
      <c r="B45" s="2" t="s">
        <v>43</v>
      </c>
      <c r="C45" s="2"/>
      <c r="D45" s="2"/>
      <c r="E45" s="12" t="s">
        <v>28</v>
      </c>
      <c r="F45" s="26">
        <v>320</v>
      </c>
      <c r="G45" s="2"/>
      <c r="H45" s="2"/>
      <c r="I45" s="2"/>
    </row>
    <row r="46" spans="2:9" ht="17.100000000000001" customHeight="1" x14ac:dyDescent="0.2">
      <c r="B46" s="2" t="s">
        <v>44</v>
      </c>
      <c r="C46" s="2"/>
      <c r="D46" s="2"/>
      <c r="E46" s="12" t="s">
        <v>41</v>
      </c>
      <c r="F46" s="6" t="s">
        <v>225</v>
      </c>
      <c r="G46" s="20"/>
      <c r="H46" s="2"/>
      <c r="I46" s="2"/>
    </row>
    <row r="47" spans="2:9" ht="17.100000000000001" customHeight="1" x14ac:dyDescent="0.2">
      <c r="B47" s="2" t="s">
        <v>45</v>
      </c>
      <c r="C47" s="2"/>
      <c r="D47" s="2"/>
      <c r="E47" s="12" t="s">
        <v>46</v>
      </c>
      <c r="F47" s="6" t="s">
        <v>47</v>
      </c>
      <c r="G47" s="2"/>
      <c r="H47" s="2"/>
      <c r="I47" s="2"/>
    </row>
    <row r="48" spans="2:9" ht="4.3499999999999996" customHeight="1" x14ac:dyDescent="0.2">
      <c r="B48" s="2"/>
      <c r="C48" s="2"/>
      <c r="D48" s="2"/>
      <c r="E48" s="2"/>
      <c r="F48" s="2"/>
      <c r="G48" s="2"/>
      <c r="H48" s="2"/>
      <c r="I48" s="2"/>
    </row>
    <row r="49" spans="1:9" ht="17.100000000000001" customHeight="1" x14ac:dyDescent="0.2">
      <c r="B49" s="7" t="s">
        <v>48</v>
      </c>
      <c r="C49" s="2"/>
      <c r="D49" s="2"/>
      <c r="E49" s="2"/>
      <c r="F49" s="2"/>
      <c r="G49" s="2"/>
      <c r="H49" s="2"/>
      <c r="I49" s="2"/>
    </row>
    <row r="50" spans="1:9" ht="17.100000000000001" customHeight="1" x14ac:dyDescent="0.2">
      <c r="A50" s="14"/>
      <c r="B50" s="22" t="s">
        <v>49</v>
      </c>
      <c r="C50" s="2"/>
      <c r="D50" s="2"/>
      <c r="E50" s="12" t="s">
        <v>23</v>
      </c>
      <c r="F50" s="26">
        <v>5437</v>
      </c>
      <c r="G50" s="8" t="s">
        <v>38</v>
      </c>
      <c r="H50" s="2"/>
      <c r="I50" s="2"/>
    </row>
    <row r="51" spans="1:9" ht="17.100000000000001" customHeight="1" x14ac:dyDescent="0.2">
      <c r="A51" s="14"/>
      <c r="B51" s="22" t="s">
        <v>50</v>
      </c>
      <c r="C51" s="2"/>
      <c r="D51" s="2"/>
      <c r="E51" s="12" t="s">
        <v>51</v>
      </c>
      <c r="F51" s="26">
        <v>237</v>
      </c>
      <c r="G51" s="8" t="s">
        <v>38</v>
      </c>
      <c r="H51" s="2"/>
      <c r="I51" s="2"/>
    </row>
    <row r="52" spans="1:9" ht="17.100000000000001" customHeight="1" x14ac:dyDescent="0.2">
      <c r="A52" s="14"/>
      <c r="B52" s="22" t="s">
        <v>52</v>
      </c>
      <c r="C52" s="2"/>
      <c r="D52" s="2"/>
      <c r="E52" s="12" t="s">
        <v>51</v>
      </c>
      <c r="F52" s="26">
        <v>439</v>
      </c>
      <c r="G52" s="8" t="s">
        <v>38</v>
      </c>
      <c r="H52" s="6"/>
      <c r="I52" s="2"/>
    </row>
    <row r="53" spans="1:9" ht="17.100000000000001" customHeight="1" x14ac:dyDescent="0.2">
      <c r="A53" s="14"/>
      <c r="B53" s="22" t="s">
        <v>53</v>
      </c>
      <c r="C53" s="2"/>
      <c r="D53" s="2"/>
      <c r="E53" s="12" t="s">
        <v>51</v>
      </c>
      <c r="F53" s="26">
        <v>325</v>
      </c>
      <c r="G53" s="8" t="s">
        <v>38</v>
      </c>
      <c r="H53" s="6"/>
      <c r="I53" s="2"/>
    </row>
    <row r="54" spans="1:9" ht="17.100000000000001" customHeight="1" x14ac:dyDescent="0.2">
      <c r="A54" s="14"/>
      <c r="B54" s="22" t="s">
        <v>54</v>
      </c>
      <c r="C54" s="2"/>
      <c r="D54" s="2"/>
      <c r="E54" s="12" t="s">
        <v>51</v>
      </c>
      <c r="F54" s="26">
        <v>820</v>
      </c>
      <c r="G54" s="8" t="s">
        <v>38</v>
      </c>
      <c r="H54" s="2"/>
      <c r="I54" s="2"/>
    </row>
    <row r="55" spans="1:9" ht="17.100000000000001" customHeight="1" x14ac:dyDescent="0.2">
      <c r="A55" s="14"/>
      <c r="B55" s="22" t="s">
        <v>55</v>
      </c>
      <c r="C55" s="2"/>
      <c r="D55" s="2"/>
      <c r="E55" s="12" t="s">
        <v>23</v>
      </c>
      <c r="F55" s="26">
        <v>497</v>
      </c>
      <c r="G55" s="8" t="s">
        <v>38</v>
      </c>
      <c r="H55" s="45" t="s">
        <v>56</v>
      </c>
      <c r="I55" s="45"/>
    </row>
    <row r="56" spans="1:9" ht="17.100000000000001" customHeight="1" x14ac:dyDescent="0.2">
      <c r="A56" s="14"/>
      <c r="B56" s="22" t="s">
        <v>57</v>
      </c>
      <c r="C56" s="2"/>
      <c r="D56" s="2"/>
      <c r="E56" s="12" t="s">
        <v>23</v>
      </c>
      <c r="F56" s="26">
        <v>716</v>
      </c>
      <c r="G56" s="8" t="s">
        <v>38</v>
      </c>
      <c r="H56" s="45" t="s">
        <v>58</v>
      </c>
      <c r="I56" s="45"/>
    </row>
    <row r="57" spans="1:9" ht="17.100000000000001" customHeight="1" x14ac:dyDescent="0.2">
      <c r="A57" s="14"/>
      <c r="B57" s="22" t="s">
        <v>59</v>
      </c>
      <c r="C57" s="2"/>
      <c r="D57" s="2"/>
      <c r="E57" s="12" t="s">
        <v>23</v>
      </c>
      <c r="F57" s="26">
        <v>1295</v>
      </c>
      <c r="G57" s="8" t="s">
        <v>38</v>
      </c>
      <c r="H57" s="45" t="s">
        <v>60</v>
      </c>
      <c r="I57" s="45"/>
    </row>
    <row r="58" spans="1:9" ht="17.100000000000001" customHeight="1" x14ac:dyDescent="0.2">
      <c r="A58" s="14"/>
      <c r="B58" s="22" t="s">
        <v>61</v>
      </c>
      <c r="C58" s="2"/>
      <c r="D58" s="2"/>
      <c r="E58" s="12" t="s">
        <v>62</v>
      </c>
      <c r="F58" s="26">
        <v>201.3</v>
      </c>
      <c r="G58" s="8" t="s">
        <v>38</v>
      </c>
      <c r="H58" s="21"/>
      <c r="I58" s="21"/>
    </row>
    <row r="59" spans="1:9" ht="17.100000000000001" customHeight="1" x14ac:dyDescent="0.2">
      <c r="A59" s="14"/>
      <c r="B59" s="22" t="s">
        <v>63</v>
      </c>
      <c r="C59" s="2"/>
      <c r="D59" s="2"/>
      <c r="E59" s="12" t="s">
        <v>62</v>
      </c>
      <c r="F59" s="26">
        <v>333</v>
      </c>
      <c r="G59" s="8" t="s">
        <v>38</v>
      </c>
      <c r="H59" s="21" t="s">
        <v>64</v>
      </c>
      <c r="I59" s="21"/>
    </row>
    <row r="60" spans="1:9" ht="15" customHeight="1" x14ac:dyDescent="0.2">
      <c r="B60" s="22" t="s">
        <v>66</v>
      </c>
      <c r="C60" s="2"/>
      <c r="D60" s="2"/>
      <c r="E60" s="12" t="s">
        <v>23</v>
      </c>
      <c r="F60" s="26">
        <v>1186</v>
      </c>
      <c r="G60" s="8" t="s">
        <v>38</v>
      </c>
      <c r="H60" s="15"/>
      <c r="I60" s="15"/>
    </row>
    <row r="61" spans="1:9" ht="15" customHeight="1" x14ac:dyDescent="0.2">
      <c r="B61" s="15"/>
      <c r="C61" s="15"/>
      <c r="D61" s="15"/>
      <c r="E61" s="15"/>
      <c r="F61" s="15"/>
      <c r="G61" s="15"/>
      <c r="H61" s="15"/>
      <c r="I61" s="15"/>
    </row>
    <row r="62" spans="1:9" ht="15" customHeight="1" x14ac:dyDescent="0.2">
      <c r="B62" s="15"/>
      <c r="C62" s="15"/>
      <c r="D62" s="15"/>
      <c r="E62" s="15"/>
      <c r="F62" s="15"/>
      <c r="G62" s="15"/>
      <c r="H62" s="15"/>
      <c r="I62" s="15"/>
    </row>
    <row r="63" spans="1:9" ht="15" customHeight="1" x14ac:dyDescent="0.2">
      <c r="B63" s="15"/>
      <c r="C63" s="15"/>
      <c r="D63" s="15"/>
      <c r="E63" s="15"/>
      <c r="F63" s="15"/>
      <c r="G63" s="15"/>
      <c r="H63" s="15"/>
      <c r="I63" s="15"/>
    </row>
    <row r="64" spans="1:9" ht="15" customHeight="1" x14ac:dyDescent="0.2">
      <c r="B64" s="15"/>
      <c r="C64" s="15"/>
      <c r="D64" s="15"/>
      <c r="E64" s="15"/>
      <c r="F64" s="15"/>
      <c r="G64" s="15"/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/>
    <row r="151" spans="2:9" ht="15" customHeight="1" x14ac:dyDescent="0.2"/>
    <row r="152" spans="2:9" ht="15" customHeight="1" x14ac:dyDescent="0.2"/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</sheetData>
  <sheetProtection selectLockedCells="1" selectUnlockedCells="1"/>
  <mergeCells count="3">
    <mergeCell ref="H55:I55"/>
    <mergeCell ref="H56:I56"/>
    <mergeCell ref="H57:I57"/>
  </mergeCells>
  <pageMargins left="0.54" right="0.42986111111111114" top="0.46" bottom="0.27013888888888887" header="0.4" footer="0.31"/>
  <pageSetup paperSize="9" scale="86" firstPageNumber="0" orientation="portrait" copies="9" r:id="rId1"/>
  <headerFooter alignWithMargins="0"/>
  <ignoredErrors>
    <ignoredError sqref="E17:E18 E20 E23:E24" numberStoredAsText="1"/>
  </ignoredError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E803D-1CED-42EA-A32B-88D9A5526EF7}">
  <sheetPr>
    <pageSetUpPr fitToPage="1"/>
  </sheetPr>
  <dimension ref="A1:I203"/>
  <sheetViews>
    <sheetView workbookViewId="0">
      <selection activeCell="B16" sqref="B16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</cols>
  <sheetData>
    <row r="1" spans="2:9" ht="15" customHeight="1" x14ac:dyDescent="0.2"/>
    <row r="2" spans="2:9" ht="15" customHeight="1" x14ac:dyDescent="0.2"/>
    <row r="3" spans="2:9" ht="15" customHeight="1" x14ac:dyDescent="0.2">
      <c r="B3" s="1"/>
      <c r="C3" s="1"/>
      <c r="D3" s="1"/>
      <c r="E3" s="1"/>
      <c r="F3" s="1"/>
      <c r="G3" s="1"/>
      <c r="H3" s="1"/>
      <c r="I3" s="1"/>
    </row>
    <row r="4" spans="2:9" ht="5.0999999999999996" customHeight="1" x14ac:dyDescent="0.2"/>
    <row r="5" spans="2:9" ht="15" customHeight="1" x14ac:dyDescent="0.2">
      <c r="B5" s="2"/>
      <c r="C5" s="2"/>
      <c r="D5" s="2"/>
      <c r="E5" s="2"/>
      <c r="F5" s="2"/>
      <c r="G5" s="31" t="s">
        <v>226</v>
      </c>
      <c r="H5" s="2"/>
      <c r="I5" s="2"/>
    </row>
    <row r="6" spans="2:9" ht="15" customHeight="1" x14ac:dyDescent="0.2">
      <c r="B6" s="3" t="s">
        <v>0</v>
      </c>
      <c r="C6" s="4" t="s">
        <v>1</v>
      </c>
      <c r="D6" s="2"/>
      <c r="E6" s="2"/>
      <c r="F6" s="2"/>
      <c r="G6" s="2"/>
      <c r="H6" s="2"/>
      <c r="I6" s="2"/>
    </row>
    <row r="7" spans="2:9" ht="3.95" customHeight="1" x14ac:dyDescent="0.2">
      <c r="B7" s="5"/>
      <c r="C7" s="2"/>
      <c r="D7" s="2"/>
      <c r="E7" s="2"/>
      <c r="F7" s="2"/>
      <c r="G7" s="2"/>
      <c r="H7" s="2"/>
      <c r="I7" s="2"/>
    </row>
    <row r="8" spans="2:9" ht="15" customHeight="1" x14ac:dyDescent="0.2">
      <c r="B8" s="3" t="s">
        <v>2</v>
      </c>
      <c r="C8" s="4" t="s">
        <v>192</v>
      </c>
      <c r="D8" s="2"/>
      <c r="E8" s="2"/>
      <c r="F8" s="2"/>
      <c r="G8" s="2"/>
      <c r="H8" s="2"/>
      <c r="I8" s="2"/>
    </row>
    <row r="9" spans="2:9" ht="15" customHeight="1" x14ac:dyDescent="0.2">
      <c r="B9" s="3"/>
      <c r="C9" s="6" t="s">
        <v>3</v>
      </c>
      <c r="D9" s="2"/>
      <c r="E9" s="2"/>
      <c r="F9" s="2"/>
      <c r="G9" s="2"/>
      <c r="H9" s="2"/>
      <c r="I9" s="2"/>
    </row>
    <row r="10" spans="2:9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9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9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9" ht="15" customHeight="1" x14ac:dyDescent="0.2">
      <c r="B13" s="2" t="s">
        <v>6</v>
      </c>
      <c r="C13" s="2"/>
      <c r="D13" s="2"/>
      <c r="E13" s="2"/>
      <c r="F13" s="29" t="s">
        <v>227</v>
      </c>
      <c r="G13" s="16"/>
      <c r="H13" s="13" t="s">
        <v>142</v>
      </c>
      <c r="I13" s="4" t="s">
        <v>228</v>
      </c>
    </row>
    <row r="14" spans="2:9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9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9" ht="17.100000000000001" customHeight="1" x14ac:dyDescent="0.2">
      <c r="B16" s="2" t="s">
        <v>8</v>
      </c>
      <c r="C16" s="2"/>
      <c r="D16" s="2"/>
      <c r="E16" s="17" t="s">
        <v>67</v>
      </c>
      <c r="F16" s="30"/>
      <c r="G16" s="2"/>
      <c r="H16" s="2"/>
      <c r="I16" s="2"/>
    </row>
    <row r="17" spans="2:9" ht="17.100000000000001" customHeight="1" x14ac:dyDescent="0.2">
      <c r="B17" s="2" t="s">
        <v>9</v>
      </c>
      <c r="C17" s="2"/>
      <c r="D17" s="2"/>
      <c r="E17" s="17" t="s">
        <v>68</v>
      </c>
      <c r="F17" t="s">
        <v>229</v>
      </c>
      <c r="G17" s="2"/>
      <c r="H17" s="6"/>
      <c r="I17" s="2"/>
    </row>
    <row r="18" spans="2:9" ht="17.100000000000001" customHeight="1" x14ac:dyDescent="0.2">
      <c r="B18" s="2" t="s">
        <v>10</v>
      </c>
      <c r="C18" s="2"/>
      <c r="D18" s="2"/>
      <c r="E18" s="17" t="s">
        <v>68</v>
      </c>
      <c r="F18" t="s">
        <v>229</v>
      </c>
      <c r="G18" s="2"/>
      <c r="H18" s="2"/>
      <c r="I18" s="2"/>
    </row>
    <row r="19" spans="2:9" ht="17.100000000000001" customHeight="1" x14ac:dyDescent="0.2">
      <c r="B19" s="2" t="s">
        <v>11</v>
      </c>
      <c r="C19" s="2"/>
      <c r="D19" s="2"/>
      <c r="E19" s="17" t="s">
        <v>230</v>
      </c>
      <c r="F19" t="s">
        <v>231</v>
      </c>
      <c r="G19" s="2"/>
      <c r="H19" s="9"/>
    </row>
    <row r="20" spans="2:9" ht="17.100000000000001" customHeight="1" x14ac:dyDescent="0.2">
      <c r="B20" s="2" t="s">
        <v>12</v>
      </c>
      <c r="C20" s="2"/>
      <c r="D20" s="2"/>
      <c r="E20" s="17" t="s">
        <v>67</v>
      </c>
      <c r="G20" s="2"/>
      <c r="H20" s="9"/>
    </row>
    <row r="21" spans="2:9" ht="12.95" customHeight="1" x14ac:dyDescent="0.2">
      <c r="B21" s="2"/>
      <c r="C21" s="2"/>
      <c r="D21" s="2"/>
      <c r="E21" s="2"/>
      <c r="G21" s="2"/>
      <c r="H21" s="2"/>
      <c r="I21" s="2"/>
    </row>
    <row r="22" spans="2:9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9" ht="17.100000000000001" customHeight="1" x14ac:dyDescent="0.2">
      <c r="B23" s="2" t="s">
        <v>14</v>
      </c>
      <c r="C23" s="2"/>
      <c r="D23" s="2"/>
      <c r="E23" s="18" t="s">
        <v>232</v>
      </c>
      <c r="F23" s="2"/>
      <c r="G23" s="2"/>
      <c r="H23" s="2"/>
      <c r="I23" s="2"/>
    </row>
    <row r="24" spans="2:9" ht="17.100000000000001" customHeight="1" x14ac:dyDescent="0.2">
      <c r="B24" s="2" t="s">
        <v>15</v>
      </c>
      <c r="C24" s="2"/>
      <c r="D24" s="2"/>
      <c r="E24" s="19" t="s">
        <v>233</v>
      </c>
      <c r="F24" s="2"/>
      <c r="G24" s="2"/>
      <c r="H24" s="2"/>
      <c r="I24" s="2"/>
    </row>
    <row r="25" spans="2:9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v>23870</v>
      </c>
      <c r="I25" s="2"/>
    </row>
    <row r="26" spans="2:9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v>26260</v>
      </c>
      <c r="I26" s="2"/>
    </row>
    <row r="27" spans="2:9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9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</row>
    <row r="29" spans="2:9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23870</v>
      </c>
      <c r="G29" s="11" t="s">
        <v>22</v>
      </c>
      <c r="H29" s="25">
        <f>+D29*F29</f>
        <v>10741.5</v>
      </c>
      <c r="I29" s="2" t="s">
        <v>23</v>
      </c>
    </row>
    <row r="30" spans="2:9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23870</v>
      </c>
      <c r="G30" s="11" t="s">
        <v>22</v>
      </c>
      <c r="H30" s="25">
        <f>+D30*F30</f>
        <v>9070.6</v>
      </c>
      <c r="I30" s="2" t="s">
        <v>23</v>
      </c>
    </row>
    <row r="31" spans="2:9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26260</v>
      </c>
      <c r="G31" s="11" t="s">
        <v>22</v>
      </c>
      <c r="H31" s="25">
        <f>+D31*F31</f>
        <v>14443.000000000002</v>
      </c>
      <c r="I31" s="2" t="s">
        <v>23</v>
      </c>
    </row>
    <row r="32" spans="2:9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9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9" ht="17.100000000000001" customHeight="1" x14ac:dyDescent="0.2">
      <c r="B34" s="2" t="s">
        <v>27</v>
      </c>
      <c r="C34" s="2"/>
      <c r="D34" s="2"/>
      <c r="E34" s="12" t="s">
        <v>28</v>
      </c>
      <c r="F34" s="26">
        <v>785</v>
      </c>
      <c r="G34" s="2"/>
      <c r="H34" s="2"/>
      <c r="I34" s="2"/>
    </row>
    <row r="35" spans="2:9" ht="17.100000000000001" customHeight="1" x14ac:dyDescent="0.2">
      <c r="B35" s="2" t="s">
        <v>29</v>
      </c>
      <c r="C35" s="2"/>
      <c r="D35" s="2"/>
      <c r="E35" s="12" t="s">
        <v>28</v>
      </c>
      <c r="F35" s="26">
        <v>1915</v>
      </c>
      <c r="G35" s="2"/>
      <c r="H35" s="2"/>
      <c r="I35" s="2"/>
    </row>
    <row r="36" spans="2:9" ht="17.100000000000001" customHeight="1" x14ac:dyDescent="0.2">
      <c r="B36" s="2" t="s">
        <v>30</v>
      </c>
      <c r="C36" s="2"/>
      <c r="D36" s="2"/>
      <c r="E36" s="12" t="s">
        <v>28</v>
      </c>
      <c r="F36" s="26">
        <v>1695</v>
      </c>
      <c r="G36" s="8"/>
      <c r="H36" s="6"/>
      <c r="I36" s="2"/>
    </row>
    <row r="37" spans="2:9" ht="17.100000000000001" customHeight="1" x14ac:dyDescent="0.2">
      <c r="B37" s="2" t="s">
        <v>31</v>
      </c>
      <c r="C37" s="2"/>
      <c r="D37" s="2"/>
      <c r="E37" s="12" t="s">
        <v>28</v>
      </c>
      <c r="F37" s="26">
        <v>1470</v>
      </c>
      <c r="G37" s="8"/>
      <c r="H37" s="6"/>
      <c r="I37" s="2"/>
    </row>
    <row r="38" spans="2:9" ht="17.100000000000001" customHeight="1" x14ac:dyDescent="0.2">
      <c r="B38" s="2" t="s">
        <v>32</v>
      </c>
      <c r="C38" s="2"/>
      <c r="D38" s="2"/>
      <c r="E38" s="12" t="s">
        <v>33</v>
      </c>
      <c r="F38" s="26">
        <v>10050</v>
      </c>
      <c r="G38" t="s">
        <v>234</v>
      </c>
      <c r="H38" s="2"/>
      <c r="I38" s="2"/>
    </row>
    <row r="39" spans="2:9" ht="17.100000000000001" customHeight="1" x14ac:dyDescent="0.2">
      <c r="B39" s="2" t="s">
        <v>32</v>
      </c>
      <c r="C39" s="2"/>
      <c r="D39" s="2"/>
      <c r="E39" s="13"/>
      <c r="F39" s="20" t="s">
        <v>65</v>
      </c>
      <c r="G39" s="2"/>
      <c r="H39" s="2"/>
      <c r="I39" s="2"/>
    </row>
    <row r="40" spans="2:9" ht="17.100000000000001" customHeight="1" x14ac:dyDescent="0.2">
      <c r="B40" s="2" t="s">
        <v>34</v>
      </c>
      <c r="C40" s="2"/>
      <c r="D40" s="2"/>
      <c r="E40" s="13"/>
      <c r="F40" s="20" t="s">
        <v>35</v>
      </c>
      <c r="G40" s="2"/>
      <c r="H40" s="2"/>
      <c r="I40" s="2"/>
    </row>
    <row r="41" spans="2:9" ht="17.100000000000001" customHeight="1" x14ac:dyDescent="0.2">
      <c r="B41" s="2" t="s">
        <v>36</v>
      </c>
      <c r="C41" s="2"/>
      <c r="D41" s="2"/>
      <c r="E41" s="12" t="s">
        <v>37</v>
      </c>
      <c r="F41" s="26">
        <v>74500</v>
      </c>
      <c r="G41" s="8" t="s">
        <v>38</v>
      </c>
      <c r="H41" s="2"/>
      <c r="I41" s="2"/>
    </row>
    <row r="42" spans="2:9" ht="17.100000000000001" customHeight="1" x14ac:dyDescent="0.2">
      <c r="B42" s="2" t="s">
        <v>39</v>
      </c>
      <c r="C42" s="2"/>
      <c r="D42" s="2"/>
      <c r="E42" s="12" t="s">
        <v>37</v>
      </c>
      <c r="F42" s="26">
        <v>69500</v>
      </c>
      <c r="G42" s="8" t="s">
        <v>38</v>
      </c>
      <c r="H42" s="2"/>
      <c r="I42" s="2"/>
    </row>
    <row r="43" spans="2:9" ht="17.100000000000001" customHeight="1" x14ac:dyDescent="0.2">
      <c r="B43" s="2" t="s">
        <v>40</v>
      </c>
      <c r="C43" s="2"/>
      <c r="D43" s="2"/>
      <c r="E43" s="12" t="s">
        <v>41</v>
      </c>
      <c r="F43" s="26">
        <v>133</v>
      </c>
      <c r="G43" s="8" t="s">
        <v>38</v>
      </c>
      <c r="H43" s="2"/>
      <c r="I43" s="2"/>
    </row>
    <row r="44" spans="2:9" ht="17.100000000000001" customHeight="1" x14ac:dyDescent="0.2">
      <c r="B44" s="2" t="s">
        <v>42</v>
      </c>
      <c r="C44" s="2"/>
      <c r="D44" s="2"/>
      <c r="E44" s="12" t="s">
        <v>28</v>
      </c>
      <c r="F44" s="26">
        <v>2880</v>
      </c>
      <c r="G44" s="8" t="s">
        <v>38</v>
      </c>
      <c r="H44" s="2"/>
      <c r="I44" s="2"/>
    </row>
    <row r="45" spans="2:9" ht="17.100000000000001" customHeight="1" x14ac:dyDescent="0.2">
      <c r="B45" s="2" t="s">
        <v>43</v>
      </c>
      <c r="C45" s="2"/>
      <c r="D45" s="2"/>
      <c r="E45" s="12" t="s">
        <v>28</v>
      </c>
      <c r="F45" s="26">
        <v>350</v>
      </c>
      <c r="G45" s="2"/>
      <c r="H45" s="2"/>
      <c r="I45" s="2"/>
    </row>
    <row r="46" spans="2:9" ht="17.100000000000001" customHeight="1" x14ac:dyDescent="0.2">
      <c r="B46" s="2" t="s">
        <v>44</v>
      </c>
      <c r="C46" s="2"/>
      <c r="D46" s="2"/>
      <c r="E46" s="12" t="s">
        <v>41</v>
      </c>
      <c r="F46" s="6" t="s">
        <v>225</v>
      </c>
      <c r="G46" s="20"/>
      <c r="H46" s="2"/>
      <c r="I46" s="2"/>
    </row>
    <row r="47" spans="2:9" ht="17.100000000000001" customHeight="1" x14ac:dyDescent="0.2">
      <c r="B47" s="2" t="s">
        <v>45</v>
      </c>
      <c r="C47" s="2"/>
      <c r="D47" s="2"/>
      <c r="E47" s="12" t="s">
        <v>46</v>
      </c>
      <c r="F47" s="6" t="s">
        <v>47</v>
      </c>
      <c r="G47" s="2"/>
      <c r="H47" s="2"/>
      <c r="I47" s="2"/>
    </row>
    <row r="48" spans="2:9" ht="4.3499999999999996" customHeight="1" x14ac:dyDescent="0.2">
      <c r="B48" s="2"/>
      <c r="C48" s="2"/>
      <c r="D48" s="2"/>
      <c r="E48" s="2"/>
      <c r="F48" s="2"/>
      <c r="G48" s="2"/>
      <c r="H48" s="2"/>
      <c r="I48" s="2"/>
    </row>
    <row r="49" spans="1:9" ht="17.100000000000001" customHeight="1" x14ac:dyDescent="0.2">
      <c r="B49" s="7" t="s">
        <v>48</v>
      </c>
      <c r="C49" s="2"/>
      <c r="D49" s="2"/>
      <c r="E49" s="2"/>
      <c r="F49" s="2"/>
      <c r="G49" s="2"/>
      <c r="H49" s="2"/>
      <c r="I49" s="2"/>
    </row>
    <row r="50" spans="1:9" ht="17.100000000000001" customHeight="1" x14ac:dyDescent="0.2">
      <c r="A50" s="14"/>
      <c r="B50" s="22" t="s">
        <v>49</v>
      </c>
      <c r="C50" s="2"/>
      <c r="D50" s="2"/>
      <c r="E50" s="12" t="s">
        <v>23</v>
      </c>
      <c r="F50" s="26">
        <v>5660</v>
      </c>
      <c r="G50" s="8" t="s">
        <v>38</v>
      </c>
      <c r="H50" s="2"/>
      <c r="I50" s="2"/>
    </row>
    <row r="51" spans="1:9" ht="17.100000000000001" customHeight="1" x14ac:dyDescent="0.2">
      <c r="A51" s="14"/>
      <c r="B51" s="22" t="s">
        <v>50</v>
      </c>
      <c r="C51" s="2"/>
      <c r="D51" s="2"/>
      <c r="E51" s="12" t="s">
        <v>51</v>
      </c>
      <c r="F51" s="26">
        <v>247</v>
      </c>
      <c r="G51" s="8" t="s">
        <v>38</v>
      </c>
      <c r="H51" s="2"/>
      <c r="I51" s="2"/>
    </row>
    <row r="52" spans="1:9" ht="17.100000000000001" customHeight="1" x14ac:dyDescent="0.2">
      <c r="A52" s="14"/>
      <c r="B52" s="22" t="s">
        <v>52</v>
      </c>
      <c r="C52" s="2"/>
      <c r="D52" s="2"/>
      <c r="E52" s="12" t="s">
        <v>51</v>
      </c>
      <c r="F52" s="26">
        <v>457</v>
      </c>
      <c r="G52" s="8" t="s">
        <v>38</v>
      </c>
      <c r="H52" s="6"/>
      <c r="I52" s="2"/>
    </row>
    <row r="53" spans="1:9" ht="17.100000000000001" customHeight="1" x14ac:dyDescent="0.2">
      <c r="A53" s="14"/>
      <c r="B53" s="22" t="s">
        <v>53</v>
      </c>
      <c r="C53" s="2"/>
      <c r="D53" s="2"/>
      <c r="E53" s="12" t="s">
        <v>51</v>
      </c>
      <c r="F53" s="26">
        <v>339</v>
      </c>
      <c r="G53" s="8" t="s">
        <v>38</v>
      </c>
      <c r="H53" s="6"/>
      <c r="I53" s="2"/>
    </row>
    <row r="54" spans="1:9" ht="17.100000000000001" customHeight="1" x14ac:dyDescent="0.2">
      <c r="A54" s="14"/>
      <c r="B54" s="22" t="s">
        <v>54</v>
      </c>
      <c r="C54" s="2"/>
      <c r="D54" s="2"/>
      <c r="E54" s="12" t="s">
        <v>51</v>
      </c>
      <c r="F54" s="26">
        <v>854</v>
      </c>
      <c r="G54" s="8" t="s">
        <v>38</v>
      </c>
      <c r="H54" s="2"/>
      <c r="I54" s="2"/>
    </row>
    <row r="55" spans="1:9" ht="17.100000000000001" customHeight="1" x14ac:dyDescent="0.2">
      <c r="A55" s="14"/>
      <c r="B55" s="22" t="s">
        <v>55</v>
      </c>
      <c r="C55" s="2"/>
      <c r="D55" s="2"/>
      <c r="E55" s="12" t="s">
        <v>23</v>
      </c>
      <c r="F55" s="26">
        <v>518</v>
      </c>
      <c r="G55" s="8" t="s">
        <v>38</v>
      </c>
      <c r="H55" s="45" t="s">
        <v>56</v>
      </c>
      <c r="I55" s="45"/>
    </row>
    <row r="56" spans="1:9" ht="17.100000000000001" customHeight="1" x14ac:dyDescent="0.2">
      <c r="A56" s="14"/>
      <c r="B56" s="22" t="s">
        <v>57</v>
      </c>
      <c r="C56" s="2"/>
      <c r="D56" s="2"/>
      <c r="E56" s="12" t="s">
        <v>23</v>
      </c>
      <c r="F56" s="26">
        <v>746</v>
      </c>
      <c r="G56" s="8" t="s">
        <v>38</v>
      </c>
      <c r="H56" s="45" t="s">
        <v>58</v>
      </c>
      <c r="I56" s="45"/>
    </row>
    <row r="57" spans="1:9" ht="17.100000000000001" customHeight="1" x14ac:dyDescent="0.2">
      <c r="A57" s="14"/>
      <c r="B57" s="22" t="s">
        <v>59</v>
      </c>
      <c r="C57" s="2"/>
      <c r="D57" s="2"/>
      <c r="E57" s="12" t="s">
        <v>23</v>
      </c>
      <c r="F57" s="26">
        <v>1348</v>
      </c>
      <c r="G57" s="8" t="s">
        <v>38</v>
      </c>
      <c r="H57" s="45" t="s">
        <v>60</v>
      </c>
      <c r="I57" s="45"/>
    </row>
    <row r="58" spans="1:9" ht="17.100000000000001" customHeight="1" x14ac:dyDescent="0.2">
      <c r="A58" s="14"/>
      <c r="B58" s="22" t="s">
        <v>61</v>
      </c>
      <c r="C58" s="2"/>
      <c r="D58" s="2"/>
      <c r="E58" s="12" t="s">
        <v>62</v>
      </c>
      <c r="F58" s="26">
        <v>209.55</v>
      </c>
      <c r="G58" s="8" t="s">
        <v>38</v>
      </c>
      <c r="H58" s="21"/>
      <c r="I58" s="21"/>
    </row>
    <row r="59" spans="1:9" ht="17.100000000000001" customHeight="1" x14ac:dyDescent="0.2">
      <c r="A59" s="14"/>
      <c r="B59" s="22" t="s">
        <v>63</v>
      </c>
      <c r="C59" s="2"/>
      <c r="D59" s="2"/>
      <c r="E59" s="12" t="s">
        <v>62</v>
      </c>
      <c r="F59" s="26">
        <v>347</v>
      </c>
      <c r="G59" s="8" t="s">
        <v>38</v>
      </c>
      <c r="H59" s="21" t="s">
        <v>64</v>
      </c>
      <c r="I59" s="21"/>
    </row>
    <row r="60" spans="1:9" ht="15" customHeight="1" x14ac:dyDescent="0.2">
      <c r="B60" s="22" t="s">
        <v>66</v>
      </c>
      <c r="C60" s="2"/>
      <c r="D60" s="2"/>
      <c r="E60" s="12" t="s">
        <v>23</v>
      </c>
      <c r="F60" s="26">
        <v>1235</v>
      </c>
      <c r="G60" s="8" t="s">
        <v>38</v>
      </c>
      <c r="H60" s="15"/>
      <c r="I60" s="15"/>
    </row>
    <row r="61" spans="1:9" ht="15" customHeight="1" x14ac:dyDescent="0.2">
      <c r="B61" s="15"/>
      <c r="C61" s="15"/>
      <c r="D61" s="15"/>
      <c r="E61" s="15"/>
      <c r="F61" s="15"/>
      <c r="G61" s="15"/>
      <c r="H61" s="15"/>
      <c r="I61" s="15"/>
    </row>
    <row r="62" spans="1:9" ht="15" customHeight="1" x14ac:dyDescent="0.2">
      <c r="B62" s="15"/>
      <c r="C62" s="15"/>
      <c r="D62" s="15"/>
      <c r="E62" s="15"/>
      <c r="F62" s="15"/>
      <c r="G62" s="15"/>
      <c r="H62" s="15"/>
      <c r="I62" s="15"/>
    </row>
    <row r="63" spans="1:9" ht="15" customHeight="1" x14ac:dyDescent="0.2">
      <c r="B63" s="15"/>
      <c r="C63" s="15"/>
      <c r="D63" s="15"/>
      <c r="E63" s="15"/>
      <c r="F63" s="15"/>
      <c r="G63" s="15"/>
      <c r="H63" s="15"/>
      <c r="I63" s="15"/>
    </row>
    <row r="64" spans="1:9" ht="15" customHeight="1" x14ac:dyDescent="0.2">
      <c r="B64" s="15"/>
      <c r="C64" s="15"/>
      <c r="D64" s="15"/>
      <c r="E64" s="15"/>
      <c r="F64" s="15"/>
      <c r="G64" s="15"/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/>
    <row r="151" spans="2:9" ht="15" customHeight="1" x14ac:dyDescent="0.2"/>
    <row r="152" spans="2:9" ht="15" customHeight="1" x14ac:dyDescent="0.2"/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</sheetData>
  <sheetProtection selectLockedCells="1" selectUnlockedCells="1"/>
  <mergeCells count="3">
    <mergeCell ref="H55:I55"/>
    <mergeCell ref="H56:I56"/>
    <mergeCell ref="H57:I57"/>
  </mergeCells>
  <pageMargins left="0.54" right="0.42986111111111114" top="0.46" bottom="0.27013888888888887" header="0.4" footer="0.31"/>
  <pageSetup paperSize="9" scale="86" firstPageNumber="0" orientation="portrait" copies="9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1DF5F-C53C-41F5-AE80-7502A378308C}">
  <sheetPr>
    <pageSetUpPr fitToPage="1"/>
  </sheetPr>
  <dimension ref="A1:I203"/>
  <sheetViews>
    <sheetView workbookViewId="0">
      <selection activeCell="C9" sqref="C9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</cols>
  <sheetData>
    <row r="1" spans="2:9" ht="15" customHeight="1" x14ac:dyDescent="0.2"/>
    <row r="2" spans="2:9" ht="15" customHeight="1" x14ac:dyDescent="0.2"/>
    <row r="3" spans="2:9" ht="15" customHeight="1" x14ac:dyDescent="0.2">
      <c r="B3" s="1"/>
      <c r="C3" s="1"/>
      <c r="D3" s="1"/>
      <c r="E3" s="1"/>
      <c r="F3" s="1"/>
      <c r="G3" s="1"/>
      <c r="H3" s="1"/>
      <c r="I3" s="1"/>
    </row>
    <row r="4" spans="2:9" ht="5.0999999999999996" customHeight="1" x14ac:dyDescent="0.2"/>
    <row r="5" spans="2:9" ht="15" customHeight="1" x14ac:dyDescent="0.2">
      <c r="B5" s="2"/>
      <c r="C5" s="2"/>
      <c r="D5" s="2"/>
      <c r="E5" s="2"/>
      <c r="F5" s="2"/>
      <c r="G5" s="31" t="s">
        <v>235</v>
      </c>
      <c r="H5" s="2"/>
      <c r="I5" s="2"/>
    </row>
    <row r="6" spans="2:9" ht="15" customHeight="1" x14ac:dyDescent="0.2">
      <c r="B6" s="3" t="s">
        <v>0</v>
      </c>
      <c r="C6" s="4" t="s">
        <v>243</v>
      </c>
      <c r="D6" s="2"/>
      <c r="E6" s="2"/>
      <c r="F6" s="2"/>
      <c r="G6" s="2"/>
      <c r="H6" s="2"/>
      <c r="I6" s="2"/>
    </row>
    <row r="7" spans="2:9" ht="3.95" customHeight="1" x14ac:dyDescent="0.2">
      <c r="B7" s="5"/>
      <c r="C7" s="2"/>
      <c r="D7" s="2"/>
      <c r="E7" s="2"/>
      <c r="F7" s="2"/>
      <c r="G7" s="2"/>
      <c r="H7" s="2"/>
      <c r="I7" s="2"/>
    </row>
    <row r="8" spans="2:9" ht="15" customHeight="1" x14ac:dyDescent="0.2">
      <c r="B8" s="3" t="s">
        <v>2</v>
      </c>
      <c r="C8" s="4" t="s">
        <v>244</v>
      </c>
      <c r="D8" s="2"/>
      <c r="E8" s="2"/>
      <c r="F8" s="2"/>
      <c r="G8" s="2"/>
      <c r="H8" s="2"/>
      <c r="I8" s="2"/>
    </row>
    <row r="9" spans="2:9" ht="15" customHeight="1" x14ac:dyDescent="0.2">
      <c r="B9" s="3"/>
      <c r="C9" s="6" t="s">
        <v>3</v>
      </c>
      <c r="D9" s="2"/>
      <c r="E9" s="2"/>
      <c r="F9" s="2"/>
      <c r="G9" s="2"/>
      <c r="H9" s="2"/>
      <c r="I9" s="2"/>
    </row>
    <row r="10" spans="2:9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9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9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9" ht="15" customHeight="1" x14ac:dyDescent="0.2">
      <c r="B13" s="2" t="s">
        <v>6</v>
      </c>
      <c r="C13" s="2"/>
      <c r="D13" s="2"/>
      <c r="E13" s="2"/>
      <c r="F13" s="29" t="s">
        <v>240</v>
      </c>
      <c r="G13" s="16"/>
      <c r="H13" s="13" t="s">
        <v>142</v>
      </c>
      <c r="I13" s="4" t="s">
        <v>241</v>
      </c>
    </row>
    <row r="14" spans="2:9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9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9" ht="17.100000000000001" customHeight="1" x14ac:dyDescent="0.2">
      <c r="B16" s="2" t="s">
        <v>8</v>
      </c>
      <c r="C16" s="2"/>
      <c r="D16" s="2"/>
      <c r="E16" s="17" t="s">
        <v>236</v>
      </c>
      <c r="F16" s="30" t="s">
        <v>237</v>
      </c>
      <c r="G16" s="2"/>
      <c r="H16" s="2"/>
      <c r="I16" s="2"/>
    </row>
    <row r="17" spans="2:9" ht="17.100000000000001" customHeight="1" x14ac:dyDescent="0.2">
      <c r="B17" s="2" t="s">
        <v>9</v>
      </c>
      <c r="C17" s="2"/>
      <c r="D17" s="2"/>
      <c r="E17" s="17" t="s">
        <v>238</v>
      </c>
      <c r="G17" s="2"/>
      <c r="H17" s="6"/>
      <c r="I17" s="2"/>
    </row>
    <row r="18" spans="2:9" ht="17.100000000000001" customHeight="1" x14ac:dyDescent="0.2">
      <c r="B18" s="2" t="s">
        <v>10</v>
      </c>
      <c r="C18" s="2"/>
      <c r="D18" s="2"/>
      <c r="E18" s="17" t="s">
        <v>238</v>
      </c>
      <c r="G18" s="2"/>
      <c r="H18" s="2"/>
      <c r="I18" s="2"/>
    </row>
    <row r="19" spans="2:9" ht="17.100000000000001" customHeight="1" x14ac:dyDescent="0.2">
      <c r="B19" s="2" t="s">
        <v>11</v>
      </c>
      <c r="C19" s="2"/>
      <c r="D19" s="2"/>
      <c r="E19" s="17" t="s">
        <v>67</v>
      </c>
      <c r="G19" s="2"/>
      <c r="H19" s="9"/>
    </row>
    <row r="20" spans="2:9" ht="17.100000000000001" customHeight="1" x14ac:dyDescent="0.2">
      <c r="B20" s="2" t="s">
        <v>12</v>
      </c>
      <c r="C20" s="2"/>
      <c r="D20" s="2"/>
      <c r="E20" s="17" t="s">
        <v>67</v>
      </c>
      <c r="G20" s="2"/>
      <c r="H20" s="9"/>
    </row>
    <row r="21" spans="2:9" ht="12.95" customHeight="1" x14ac:dyDescent="0.2">
      <c r="B21" s="2"/>
      <c r="C21" s="2"/>
      <c r="D21" s="2"/>
      <c r="E21" s="2"/>
      <c r="G21" s="2"/>
      <c r="H21" s="2"/>
      <c r="I21" s="2"/>
    </row>
    <row r="22" spans="2:9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9" ht="17.100000000000001" customHeight="1" x14ac:dyDescent="0.2">
      <c r="B23" s="2" t="s">
        <v>14</v>
      </c>
      <c r="C23" s="2"/>
      <c r="D23" s="2"/>
      <c r="E23" s="18" t="s">
        <v>109</v>
      </c>
      <c r="F23" s="2"/>
      <c r="G23" s="2"/>
      <c r="H23" s="2"/>
      <c r="I23" s="2"/>
    </row>
    <row r="24" spans="2:9" ht="17.100000000000001" customHeight="1" x14ac:dyDescent="0.2">
      <c r="B24" s="2" t="s">
        <v>15</v>
      </c>
      <c r="C24" s="2"/>
      <c r="D24" s="2"/>
      <c r="E24" s="19" t="s">
        <v>239</v>
      </c>
      <c r="F24" s="2"/>
      <c r="G24" s="2"/>
      <c r="H24" s="2"/>
      <c r="I24" s="2"/>
    </row>
    <row r="25" spans="2:9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v>24950</v>
      </c>
      <c r="I25" s="2"/>
    </row>
    <row r="26" spans="2:9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v>27450</v>
      </c>
      <c r="I26" s="2"/>
    </row>
    <row r="27" spans="2:9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9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</row>
    <row r="29" spans="2:9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24950</v>
      </c>
      <c r="G29" s="11" t="s">
        <v>22</v>
      </c>
      <c r="H29" s="25">
        <f>+D29*F29</f>
        <v>11227.5</v>
      </c>
      <c r="I29" s="2" t="s">
        <v>23</v>
      </c>
    </row>
    <row r="30" spans="2:9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24950</v>
      </c>
      <c r="G30" s="11" t="s">
        <v>22</v>
      </c>
      <c r="H30" s="25">
        <f>+D30*F30</f>
        <v>9481</v>
      </c>
      <c r="I30" s="2" t="s">
        <v>23</v>
      </c>
    </row>
    <row r="31" spans="2:9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27450</v>
      </c>
      <c r="G31" s="11" t="s">
        <v>22</v>
      </c>
      <c r="H31" s="25">
        <f>+D31*F31</f>
        <v>15097.500000000002</v>
      </c>
      <c r="I31" s="2" t="s">
        <v>23</v>
      </c>
    </row>
    <row r="32" spans="2:9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9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9" ht="17.100000000000001" customHeight="1" x14ac:dyDescent="0.2">
      <c r="B34" s="2" t="s">
        <v>27</v>
      </c>
      <c r="C34" s="2"/>
      <c r="D34" s="2"/>
      <c r="E34" s="12" t="s">
        <v>28</v>
      </c>
      <c r="F34" s="26">
        <v>785</v>
      </c>
      <c r="G34" s="2"/>
      <c r="H34" s="2"/>
      <c r="I34" s="2"/>
    </row>
    <row r="35" spans="2:9" ht="17.100000000000001" customHeight="1" x14ac:dyDescent="0.2">
      <c r="B35" s="2" t="s">
        <v>29</v>
      </c>
      <c r="C35" s="2"/>
      <c r="D35" s="2"/>
      <c r="E35" s="12" t="s">
        <v>28</v>
      </c>
      <c r="F35" s="26">
        <v>2000</v>
      </c>
      <c r="G35" s="2"/>
      <c r="H35" s="2"/>
      <c r="I35" s="2"/>
    </row>
    <row r="36" spans="2:9" ht="17.100000000000001" customHeight="1" x14ac:dyDescent="0.2">
      <c r="B36" s="2" t="s">
        <v>30</v>
      </c>
      <c r="C36" s="2"/>
      <c r="D36" s="2"/>
      <c r="E36" s="12" t="s">
        <v>28</v>
      </c>
      <c r="F36" s="26">
        <v>1770</v>
      </c>
      <c r="G36" s="8"/>
      <c r="H36" s="6"/>
      <c r="I36" s="2"/>
    </row>
    <row r="37" spans="2:9" ht="17.100000000000001" customHeight="1" x14ac:dyDescent="0.2">
      <c r="B37" s="2" t="s">
        <v>31</v>
      </c>
      <c r="C37" s="2"/>
      <c r="D37" s="2"/>
      <c r="E37" s="12" t="s">
        <v>28</v>
      </c>
      <c r="F37" s="26">
        <v>1536</v>
      </c>
      <c r="G37" s="8"/>
      <c r="H37" s="6"/>
      <c r="I37" s="2"/>
    </row>
    <row r="38" spans="2:9" ht="17.100000000000001" customHeight="1" x14ac:dyDescent="0.2">
      <c r="B38" s="2" t="s">
        <v>32</v>
      </c>
      <c r="C38" s="2"/>
      <c r="D38" s="2"/>
      <c r="E38" s="12" t="s">
        <v>33</v>
      </c>
      <c r="F38" s="26">
        <v>10050</v>
      </c>
      <c r="G38" t="s">
        <v>234</v>
      </c>
      <c r="H38" s="2"/>
      <c r="I38" s="2"/>
    </row>
    <row r="39" spans="2:9" ht="17.100000000000001" customHeight="1" x14ac:dyDescent="0.2">
      <c r="B39" s="2" t="s">
        <v>32</v>
      </c>
      <c r="C39" s="2"/>
      <c r="D39" s="2"/>
      <c r="E39" s="13"/>
      <c r="F39" s="20" t="s">
        <v>65</v>
      </c>
      <c r="G39" s="2"/>
      <c r="H39" s="2"/>
      <c r="I39" s="2"/>
    </row>
    <row r="40" spans="2:9" ht="17.100000000000001" customHeight="1" x14ac:dyDescent="0.2">
      <c r="B40" s="2" t="s">
        <v>34</v>
      </c>
      <c r="C40" s="2"/>
      <c r="D40" s="2"/>
      <c r="E40" s="13"/>
      <c r="F40" s="20" t="s">
        <v>35</v>
      </c>
      <c r="G40" s="2"/>
      <c r="H40" s="2"/>
      <c r="I40" s="2"/>
    </row>
    <row r="41" spans="2:9" ht="17.100000000000001" customHeight="1" x14ac:dyDescent="0.2">
      <c r="B41" s="2" t="s">
        <v>36</v>
      </c>
      <c r="C41" s="2"/>
      <c r="D41" s="2"/>
      <c r="E41" s="12" t="s">
        <v>37</v>
      </c>
      <c r="F41" s="26">
        <v>74500</v>
      </c>
      <c r="G41" s="8" t="s">
        <v>38</v>
      </c>
      <c r="H41" s="2"/>
      <c r="I41" s="2"/>
    </row>
    <row r="42" spans="2:9" ht="17.100000000000001" customHeight="1" x14ac:dyDescent="0.2">
      <c r="B42" s="2" t="s">
        <v>39</v>
      </c>
      <c r="C42" s="2"/>
      <c r="D42" s="2"/>
      <c r="E42" s="12" t="s">
        <v>37</v>
      </c>
      <c r="F42" s="26">
        <v>69500</v>
      </c>
      <c r="G42" s="8" t="s">
        <v>38</v>
      </c>
      <c r="H42" s="2"/>
      <c r="I42" s="2"/>
    </row>
    <row r="43" spans="2:9" ht="17.100000000000001" customHeight="1" x14ac:dyDescent="0.2">
      <c r="B43" s="2" t="s">
        <v>40</v>
      </c>
      <c r="C43" s="2"/>
      <c r="D43" s="2"/>
      <c r="E43" s="12" t="s">
        <v>41</v>
      </c>
      <c r="F43" s="26">
        <v>149</v>
      </c>
      <c r="G43" s="8" t="s">
        <v>38</v>
      </c>
      <c r="H43" s="2"/>
      <c r="I43" s="2"/>
    </row>
    <row r="44" spans="2:9" ht="17.100000000000001" customHeight="1" x14ac:dyDescent="0.2">
      <c r="B44" s="2" t="s">
        <v>42</v>
      </c>
      <c r="C44" s="2"/>
      <c r="D44" s="2"/>
      <c r="E44" s="12" t="s">
        <v>28</v>
      </c>
      <c r="F44" s="26">
        <v>2880</v>
      </c>
      <c r="G44" s="8" t="s">
        <v>38</v>
      </c>
      <c r="H44" s="2"/>
      <c r="I44" s="2"/>
    </row>
    <row r="45" spans="2:9" ht="17.100000000000001" customHeight="1" x14ac:dyDescent="0.2">
      <c r="B45" s="2" t="s">
        <v>43</v>
      </c>
      <c r="C45" s="2"/>
      <c r="D45" s="2"/>
      <c r="E45" s="12" t="s">
        <v>28</v>
      </c>
      <c r="F45" s="26">
        <v>350</v>
      </c>
      <c r="G45" s="2"/>
      <c r="H45" s="2"/>
      <c r="I45" s="2"/>
    </row>
    <row r="46" spans="2:9" ht="17.100000000000001" customHeight="1" x14ac:dyDescent="0.2">
      <c r="B46" s="2" t="s">
        <v>44</v>
      </c>
      <c r="C46" s="2"/>
      <c r="D46" s="2"/>
      <c r="E46" s="12" t="s">
        <v>41</v>
      </c>
      <c r="F46" s="6" t="s">
        <v>242</v>
      </c>
      <c r="G46" s="20"/>
      <c r="H46" s="2"/>
      <c r="I46" s="2"/>
    </row>
    <row r="47" spans="2:9" ht="17.100000000000001" customHeight="1" x14ac:dyDescent="0.2">
      <c r="B47" s="2" t="s">
        <v>45</v>
      </c>
      <c r="C47" s="2"/>
      <c r="D47" s="2"/>
      <c r="E47" s="12" t="s">
        <v>46</v>
      </c>
      <c r="F47" s="6" t="s">
        <v>47</v>
      </c>
      <c r="G47" s="2"/>
      <c r="H47" s="2"/>
      <c r="I47" s="2"/>
    </row>
    <row r="48" spans="2:9" ht="4.3499999999999996" customHeight="1" x14ac:dyDescent="0.2">
      <c r="B48" s="2"/>
      <c r="C48" s="2"/>
      <c r="D48" s="2"/>
      <c r="E48" s="2"/>
      <c r="F48" s="2"/>
      <c r="G48" s="2"/>
      <c r="H48" s="2"/>
      <c r="I48" s="2"/>
    </row>
    <row r="49" spans="1:9" ht="17.100000000000001" customHeight="1" x14ac:dyDescent="0.2">
      <c r="B49" s="7" t="s">
        <v>48</v>
      </c>
      <c r="C49" s="2"/>
      <c r="D49" s="2"/>
      <c r="E49" s="2"/>
      <c r="F49" s="2"/>
      <c r="G49" s="2"/>
      <c r="H49" s="2"/>
      <c r="I49" s="2"/>
    </row>
    <row r="50" spans="1:9" ht="17.100000000000001" customHeight="1" x14ac:dyDescent="0.2">
      <c r="A50" s="14"/>
      <c r="B50" s="22" t="s">
        <v>49</v>
      </c>
      <c r="C50" s="2"/>
      <c r="D50" s="2"/>
      <c r="E50" s="12" t="s">
        <v>23</v>
      </c>
      <c r="F50" s="26">
        <v>5915</v>
      </c>
      <c r="G50" s="8" t="s">
        <v>38</v>
      </c>
      <c r="H50" s="2"/>
      <c r="I50" s="2"/>
    </row>
    <row r="51" spans="1:9" ht="17.100000000000001" customHeight="1" x14ac:dyDescent="0.2">
      <c r="A51" s="14"/>
      <c r="B51" s="22" t="s">
        <v>50</v>
      </c>
      <c r="C51" s="2"/>
      <c r="D51" s="2"/>
      <c r="E51" s="12" t="s">
        <v>51</v>
      </c>
      <c r="F51" s="26">
        <v>258</v>
      </c>
      <c r="G51" s="8" t="s">
        <v>38</v>
      </c>
      <c r="H51" s="2"/>
      <c r="I51" s="2"/>
    </row>
    <row r="52" spans="1:9" ht="17.100000000000001" customHeight="1" x14ac:dyDescent="0.2">
      <c r="A52" s="14"/>
      <c r="B52" s="22" t="s">
        <v>52</v>
      </c>
      <c r="C52" s="2"/>
      <c r="D52" s="2"/>
      <c r="E52" s="12" t="s">
        <v>51</v>
      </c>
      <c r="F52" s="26">
        <v>477</v>
      </c>
      <c r="G52" s="8" t="s">
        <v>38</v>
      </c>
      <c r="H52" s="6"/>
      <c r="I52" s="2"/>
    </row>
    <row r="53" spans="1:9" ht="17.100000000000001" customHeight="1" x14ac:dyDescent="0.2">
      <c r="A53" s="14"/>
      <c r="B53" s="22" t="s">
        <v>53</v>
      </c>
      <c r="C53" s="2"/>
      <c r="D53" s="2"/>
      <c r="E53" s="12" t="s">
        <v>51</v>
      </c>
      <c r="F53" s="26">
        <v>354</v>
      </c>
      <c r="G53" s="8" t="s">
        <v>38</v>
      </c>
      <c r="H53" s="6"/>
      <c r="I53" s="2"/>
    </row>
    <row r="54" spans="1:9" ht="17.100000000000001" customHeight="1" x14ac:dyDescent="0.2">
      <c r="A54" s="14"/>
      <c r="B54" s="22" t="s">
        <v>54</v>
      </c>
      <c r="C54" s="2"/>
      <c r="D54" s="2"/>
      <c r="E54" s="12" t="s">
        <v>51</v>
      </c>
      <c r="F54" s="26">
        <v>892</v>
      </c>
      <c r="G54" s="8" t="s">
        <v>38</v>
      </c>
      <c r="H54" s="2"/>
      <c r="I54" s="2"/>
    </row>
    <row r="55" spans="1:9" ht="17.100000000000001" customHeight="1" x14ac:dyDescent="0.2">
      <c r="A55" s="14"/>
      <c r="B55" s="22" t="s">
        <v>55</v>
      </c>
      <c r="C55" s="2"/>
      <c r="D55" s="2"/>
      <c r="E55" s="12" t="s">
        <v>23</v>
      </c>
      <c r="F55" s="26">
        <v>541</v>
      </c>
      <c r="G55" s="8" t="s">
        <v>38</v>
      </c>
      <c r="H55" s="45" t="s">
        <v>56</v>
      </c>
      <c r="I55" s="45"/>
    </row>
    <row r="56" spans="1:9" ht="17.100000000000001" customHeight="1" x14ac:dyDescent="0.2">
      <c r="A56" s="14"/>
      <c r="B56" s="22" t="s">
        <v>57</v>
      </c>
      <c r="C56" s="2"/>
      <c r="D56" s="2"/>
      <c r="E56" s="12" t="s">
        <v>23</v>
      </c>
      <c r="F56" s="26">
        <v>779</v>
      </c>
      <c r="G56" s="8" t="s">
        <v>38</v>
      </c>
      <c r="H56" s="45" t="s">
        <v>58</v>
      </c>
      <c r="I56" s="45"/>
    </row>
    <row r="57" spans="1:9" ht="17.100000000000001" customHeight="1" x14ac:dyDescent="0.2">
      <c r="A57" s="14"/>
      <c r="B57" s="22" t="s">
        <v>59</v>
      </c>
      <c r="C57" s="2"/>
      <c r="D57" s="2"/>
      <c r="E57" s="12" t="s">
        <v>23</v>
      </c>
      <c r="F57" s="26">
        <v>1408</v>
      </c>
      <c r="G57" s="8" t="s">
        <v>38</v>
      </c>
      <c r="H57" s="45" t="s">
        <v>60</v>
      </c>
      <c r="I57" s="45"/>
    </row>
    <row r="58" spans="1:9" ht="17.100000000000001" customHeight="1" x14ac:dyDescent="0.2">
      <c r="A58" s="14"/>
      <c r="B58" s="22" t="s">
        <v>61</v>
      </c>
      <c r="C58" s="2"/>
      <c r="D58" s="2"/>
      <c r="E58" s="12" t="s">
        <v>62</v>
      </c>
      <c r="F58" s="26">
        <v>219</v>
      </c>
      <c r="G58" s="8" t="s">
        <v>38</v>
      </c>
      <c r="H58" s="21"/>
      <c r="I58" s="21"/>
    </row>
    <row r="59" spans="1:9" ht="17.100000000000001" customHeight="1" x14ac:dyDescent="0.2">
      <c r="A59" s="14"/>
      <c r="B59" s="22" t="s">
        <v>63</v>
      </c>
      <c r="C59" s="2"/>
      <c r="D59" s="2"/>
      <c r="E59" s="12" t="s">
        <v>62</v>
      </c>
      <c r="F59" s="26">
        <v>362</v>
      </c>
      <c r="G59" s="8" t="s">
        <v>38</v>
      </c>
      <c r="H59" s="21" t="s">
        <v>64</v>
      </c>
      <c r="I59" s="21"/>
    </row>
    <row r="60" spans="1:9" ht="15" customHeight="1" x14ac:dyDescent="0.2">
      <c r="B60" s="22" t="s">
        <v>66</v>
      </c>
      <c r="C60" s="2"/>
      <c r="D60" s="2"/>
      <c r="E60" s="12" t="s">
        <v>23</v>
      </c>
      <c r="F60" s="26">
        <v>1290</v>
      </c>
      <c r="G60" s="8" t="s">
        <v>38</v>
      </c>
      <c r="H60" s="15"/>
      <c r="I60" s="15"/>
    </row>
    <row r="61" spans="1:9" ht="15" customHeight="1" x14ac:dyDescent="0.2">
      <c r="B61" s="15"/>
      <c r="C61" s="15"/>
      <c r="D61" s="15"/>
      <c r="E61" s="15"/>
      <c r="F61" s="15"/>
      <c r="G61" s="15"/>
      <c r="H61" s="15"/>
      <c r="I61" s="15"/>
    </row>
    <row r="62" spans="1:9" ht="15" customHeight="1" x14ac:dyDescent="0.2">
      <c r="B62" s="15"/>
      <c r="C62" s="15"/>
      <c r="D62" s="15"/>
      <c r="E62" s="15"/>
      <c r="F62" s="15"/>
      <c r="G62" s="15"/>
      <c r="H62" s="15"/>
      <c r="I62" s="15"/>
    </row>
    <row r="63" spans="1:9" ht="15" customHeight="1" x14ac:dyDescent="0.2">
      <c r="B63" s="15"/>
      <c r="C63" s="15"/>
      <c r="D63" s="15"/>
      <c r="E63" s="15"/>
      <c r="F63" s="15"/>
      <c r="G63" s="15"/>
      <c r="H63" s="15"/>
      <c r="I63" s="15"/>
    </row>
    <row r="64" spans="1:9" ht="15" customHeight="1" x14ac:dyDescent="0.2">
      <c r="B64" s="15"/>
      <c r="C64" s="15"/>
      <c r="D64" s="15"/>
      <c r="E64" s="15"/>
      <c r="F64" s="15"/>
      <c r="G64" s="15"/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/>
    <row r="151" spans="2:9" ht="15" customHeight="1" x14ac:dyDescent="0.2"/>
    <row r="152" spans="2:9" ht="15" customHeight="1" x14ac:dyDescent="0.2"/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</sheetData>
  <sheetProtection selectLockedCells="1" selectUnlockedCells="1"/>
  <mergeCells count="3">
    <mergeCell ref="H55:I55"/>
    <mergeCell ref="H56:I56"/>
    <mergeCell ref="H57:I57"/>
  </mergeCells>
  <pageMargins left="0.54" right="0.42986111111111114" top="0.46" bottom="0.27013888888888887" header="0.4" footer="0.31"/>
  <pageSetup paperSize="9" scale="86" firstPageNumber="0" orientation="portrait" copies="9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43E1F-0ED7-4C13-A1D0-A25B048BA1E1}">
  <sheetPr>
    <pageSetUpPr fitToPage="1"/>
  </sheetPr>
  <dimension ref="A1:I203"/>
  <sheetViews>
    <sheetView workbookViewId="0">
      <selection activeCell="F61" sqref="F61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</cols>
  <sheetData>
    <row r="1" spans="2:9" ht="15" customHeight="1" x14ac:dyDescent="0.2"/>
    <row r="2" spans="2:9" ht="15" customHeight="1" x14ac:dyDescent="0.2"/>
    <row r="3" spans="2:9" ht="15" customHeight="1" x14ac:dyDescent="0.2">
      <c r="B3" s="1"/>
      <c r="C3" s="1"/>
      <c r="D3" s="1"/>
      <c r="E3" s="1"/>
      <c r="F3" s="1"/>
      <c r="G3" s="1"/>
      <c r="H3" s="1"/>
      <c r="I3" s="1"/>
    </row>
    <row r="4" spans="2:9" ht="5.0999999999999996" customHeight="1" x14ac:dyDescent="0.2"/>
    <row r="5" spans="2:9" ht="15" customHeight="1" x14ac:dyDescent="0.2">
      <c r="B5" s="2"/>
      <c r="C5" s="2"/>
      <c r="D5" s="2"/>
      <c r="E5" s="2"/>
      <c r="F5" s="2"/>
      <c r="G5" s="31" t="s">
        <v>247</v>
      </c>
      <c r="H5" s="2"/>
      <c r="I5" s="2"/>
    </row>
    <row r="6" spans="2:9" ht="15" customHeight="1" x14ac:dyDescent="0.2">
      <c r="B6" s="3" t="s">
        <v>0</v>
      </c>
      <c r="C6" s="4" t="s">
        <v>243</v>
      </c>
      <c r="D6" s="2"/>
      <c r="E6" s="2"/>
      <c r="F6" s="2"/>
      <c r="G6" s="2"/>
      <c r="H6" s="2"/>
      <c r="I6" s="2"/>
    </row>
    <row r="7" spans="2:9" ht="3.95" customHeight="1" x14ac:dyDescent="0.2">
      <c r="B7" s="5"/>
      <c r="C7" s="2"/>
      <c r="D7" s="2"/>
      <c r="E7" s="2"/>
      <c r="F7" s="2"/>
      <c r="G7" s="2"/>
      <c r="H7" s="2"/>
      <c r="I7" s="2"/>
    </row>
    <row r="8" spans="2:9" ht="15" customHeight="1" x14ac:dyDescent="0.2">
      <c r="B8" s="3" t="s">
        <v>2</v>
      </c>
      <c r="C8" s="4" t="s">
        <v>244</v>
      </c>
      <c r="D8" s="2"/>
      <c r="E8" s="2"/>
      <c r="F8" s="2"/>
      <c r="G8" s="2"/>
      <c r="H8" s="2"/>
      <c r="I8" s="2"/>
    </row>
    <row r="9" spans="2:9" ht="15" customHeight="1" x14ac:dyDescent="0.2">
      <c r="B9" s="3"/>
      <c r="C9" s="6" t="s">
        <v>3</v>
      </c>
      <c r="D9" s="2"/>
      <c r="E9" s="2"/>
      <c r="F9" s="2"/>
      <c r="G9" s="2"/>
      <c r="H9" s="2"/>
      <c r="I9" s="2"/>
    </row>
    <row r="10" spans="2:9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9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9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9" ht="15" customHeight="1" x14ac:dyDescent="0.2">
      <c r="B13" s="2" t="s">
        <v>6</v>
      </c>
      <c r="C13" s="2"/>
      <c r="D13" s="2"/>
      <c r="E13" s="2"/>
      <c r="F13" s="29" t="s">
        <v>248</v>
      </c>
      <c r="G13" s="16"/>
      <c r="H13" s="13" t="s">
        <v>142</v>
      </c>
      <c r="I13" s="4" t="s">
        <v>249</v>
      </c>
    </row>
    <row r="14" spans="2:9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9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9" ht="17.100000000000001" customHeight="1" x14ac:dyDescent="0.2">
      <c r="B16" s="2" t="s">
        <v>8</v>
      </c>
      <c r="C16" s="2"/>
      <c r="D16" s="2"/>
      <c r="E16" s="17" t="s">
        <v>246</v>
      </c>
      <c r="F16" s="30" t="s">
        <v>245</v>
      </c>
      <c r="G16" s="2"/>
      <c r="H16" s="2"/>
      <c r="I16" s="2"/>
    </row>
    <row r="17" spans="2:9" ht="17.100000000000001" customHeight="1" x14ac:dyDescent="0.2">
      <c r="B17" s="2" t="s">
        <v>9</v>
      </c>
      <c r="C17" s="2"/>
      <c r="D17" s="2"/>
      <c r="E17" s="17" t="s">
        <v>251</v>
      </c>
      <c r="F17" t="s">
        <v>250</v>
      </c>
      <c r="G17" s="2"/>
      <c r="H17" s="6"/>
      <c r="I17" s="2"/>
    </row>
    <row r="18" spans="2:9" ht="17.100000000000001" customHeight="1" x14ac:dyDescent="0.2">
      <c r="B18" s="2" t="s">
        <v>10</v>
      </c>
      <c r="C18" s="2"/>
      <c r="D18" s="2"/>
      <c r="E18" s="17" t="s">
        <v>251</v>
      </c>
      <c r="F18" t="s">
        <v>250</v>
      </c>
      <c r="G18" s="2"/>
      <c r="H18" s="2"/>
      <c r="I18" s="2"/>
    </row>
    <row r="19" spans="2:9" ht="17.100000000000001" customHeight="1" x14ac:dyDescent="0.2">
      <c r="B19" s="2" t="s">
        <v>11</v>
      </c>
      <c r="C19" s="2"/>
      <c r="D19" s="2"/>
      <c r="E19" s="17" t="s">
        <v>67</v>
      </c>
      <c r="G19" s="2"/>
      <c r="H19" s="9"/>
    </row>
    <row r="20" spans="2:9" ht="17.100000000000001" customHeight="1" x14ac:dyDescent="0.2">
      <c r="B20" s="2" t="s">
        <v>12</v>
      </c>
      <c r="C20" s="2"/>
      <c r="D20" s="2"/>
      <c r="E20" s="17" t="s">
        <v>67</v>
      </c>
      <c r="G20" s="2"/>
      <c r="H20" s="9"/>
    </row>
    <row r="21" spans="2:9" ht="12.95" customHeight="1" x14ac:dyDescent="0.2">
      <c r="B21" s="2"/>
      <c r="C21" s="2"/>
      <c r="D21" s="2"/>
      <c r="E21" s="2"/>
      <c r="G21" s="2"/>
      <c r="H21" s="2"/>
      <c r="I21" s="2"/>
    </row>
    <row r="22" spans="2:9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9" ht="17.100000000000001" customHeight="1" x14ac:dyDescent="0.2">
      <c r="B23" s="2" t="s">
        <v>14</v>
      </c>
      <c r="C23" s="2"/>
      <c r="D23" s="2"/>
      <c r="E23" s="18" t="s">
        <v>252</v>
      </c>
      <c r="F23" s="2"/>
      <c r="G23" s="2"/>
      <c r="H23" s="2"/>
      <c r="I23" s="2"/>
    </row>
    <row r="24" spans="2:9" ht="17.100000000000001" customHeight="1" x14ac:dyDescent="0.2">
      <c r="B24" s="2" t="s">
        <v>15</v>
      </c>
      <c r="C24" s="2"/>
      <c r="D24" s="2"/>
      <c r="E24" s="19" t="s">
        <v>253</v>
      </c>
      <c r="F24" s="2"/>
      <c r="G24" s="2"/>
      <c r="H24" s="2"/>
      <c r="I24" s="2"/>
    </row>
    <row r="25" spans="2:9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v>26360</v>
      </c>
      <c r="I25" s="2"/>
    </row>
    <row r="26" spans="2:9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v>29000</v>
      </c>
      <c r="I26" s="2"/>
    </row>
    <row r="27" spans="2:9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9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</row>
    <row r="29" spans="2:9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26360</v>
      </c>
      <c r="G29" s="11" t="s">
        <v>22</v>
      </c>
      <c r="H29" s="25">
        <f>+D29*F29</f>
        <v>11862</v>
      </c>
      <c r="I29" s="2" t="s">
        <v>23</v>
      </c>
    </row>
    <row r="30" spans="2:9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26360</v>
      </c>
      <c r="G30" s="11" t="s">
        <v>22</v>
      </c>
      <c r="H30" s="25">
        <f>+D30*F30</f>
        <v>10016.799999999999</v>
      </c>
      <c r="I30" s="2" t="s">
        <v>23</v>
      </c>
    </row>
    <row r="31" spans="2:9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29000</v>
      </c>
      <c r="G31" s="11" t="s">
        <v>22</v>
      </c>
      <c r="H31" s="25">
        <f>+D31*F31</f>
        <v>15950.000000000002</v>
      </c>
      <c r="I31" s="2" t="s">
        <v>23</v>
      </c>
    </row>
    <row r="32" spans="2:9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9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9" ht="17.100000000000001" customHeight="1" x14ac:dyDescent="0.2">
      <c r="B34" s="2" t="s">
        <v>27</v>
      </c>
      <c r="C34" s="2"/>
      <c r="D34" s="2"/>
      <c r="E34" s="12" t="s">
        <v>28</v>
      </c>
      <c r="F34" s="26">
        <v>785</v>
      </c>
      <c r="G34" s="2"/>
      <c r="H34" s="2"/>
      <c r="I34" s="2"/>
    </row>
    <row r="35" spans="2:9" ht="17.100000000000001" customHeight="1" x14ac:dyDescent="0.2">
      <c r="B35" s="2" t="s">
        <v>29</v>
      </c>
      <c r="C35" s="2"/>
      <c r="D35" s="2"/>
      <c r="E35" s="12" t="s">
        <v>28</v>
      </c>
      <c r="F35" s="26">
        <v>2113</v>
      </c>
      <c r="G35" s="2"/>
      <c r="H35" s="2"/>
      <c r="I35" s="2"/>
    </row>
    <row r="36" spans="2:9" ht="17.100000000000001" customHeight="1" x14ac:dyDescent="0.2">
      <c r="B36" s="2" t="s">
        <v>30</v>
      </c>
      <c r="C36" s="2"/>
      <c r="D36" s="2"/>
      <c r="E36" s="12" t="s">
        <v>28</v>
      </c>
      <c r="F36" s="26">
        <v>1870</v>
      </c>
      <c r="G36" s="8"/>
      <c r="H36" s="6"/>
      <c r="I36" s="2"/>
    </row>
    <row r="37" spans="2:9" ht="17.100000000000001" customHeight="1" x14ac:dyDescent="0.2">
      <c r="B37" s="2" t="s">
        <v>31</v>
      </c>
      <c r="C37" s="2"/>
      <c r="D37" s="2"/>
      <c r="E37" s="12" t="s">
        <v>28</v>
      </c>
      <c r="F37" s="26">
        <v>1640</v>
      </c>
      <c r="G37" s="8"/>
      <c r="H37" s="6"/>
      <c r="I37" s="2"/>
    </row>
    <row r="38" spans="2:9" ht="17.100000000000001" customHeight="1" x14ac:dyDescent="0.2">
      <c r="B38" s="2" t="s">
        <v>32</v>
      </c>
      <c r="C38" s="2"/>
      <c r="D38" s="2"/>
      <c r="E38" s="12" t="s">
        <v>33</v>
      </c>
      <c r="F38" s="26">
        <v>10050</v>
      </c>
      <c r="G38" t="s">
        <v>234</v>
      </c>
      <c r="H38" s="2"/>
      <c r="I38" s="2"/>
    </row>
    <row r="39" spans="2:9" ht="17.100000000000001" customHeight="1" x14ac:dyDescent="0.2">
      <c r="B39" s="2" t="s">
        <v>32</v>
      </c>
      <c r="C39" s="2"/>
      <c r="D39" s="2"/>
      <c r="E39" s="13"/>
      <c r="F39" s="20" t="s">
        <v>65</v>
      </c>
      <c r="G39" s="2"/>
      <c r="H39" s="2"/>
      <c r="I39" s="2"/>
    </row>
    <row r="40" spans="2:9" ht="17.100000000000001" customHeight="1" x14ac:dyDescent="0.2">
      <c r="B40" s="2" t="s">
        <v>34</v>
      </c>
      <c r="C40" s="2"/>
      <c r="D40" s="2"/>
      <c r="E40" s="13"/>
      <c r="F40" s="20" t="s">
        <v>35</v>
      </c>
      <c r="G40" s="2"/>
      <c r="H40" s="2"/>
      <c r="I40" s="2"/>
    </row>
    <row r="41" spans="2:9" ht="17.100000000000001" customHeight="1" x14ac:dyDescent="0.2">
      <c r="B41" s="2" t="s">
        <v>36</v>
      </c>
      <c r="C41" s="2"/>
      <c r="D41" s="2"/>
      <c r="E41" s="12" t="s">
        <v>37</v>
      </c>
      <c r="F41" s="26">
        <v>74500</v>
      </c>
      <c r="G41" s="8" t="s">
        <v>38</v>
      </c>
      <c r="H41" s="2"/>
      <c r="I41" s="2"/>
    </row>
    <row r="42" spans="2:9" ht="17.100000000000001" customHeight="1" x14ac:dyDescent="0.2">
      <c r="B42" s="2" t="s">
        <v>39</v>
      </c>
      <c r="C42" s="2"/>
      <c r="D42" s="2"/>
      <c r="E42" s="12" t="s">
        <v>37</v>
      </c>
      <c r="F42" s="26">
        <v>69500</v>
      </c>
      <c r="G42" s="8" t="s">
        <v>38</v>
      </c>
      <c r="H42" s="2"/>
      <c r="I42" s="2"/>
    </row>
    <row r="43" spans="2:9" ht="17.100000000000001" customHeight="1" x14ac:dyDescent="0.2">
      <c r="B43" s="2" t="s">
        <v>40</v>
      </c>
      <c r="C43" s="2"/>
      <c r="D43" s="2"/>
      <c r="E43" s="12" t="s">
        <v>41</v>
      </c>
      <c r="F43" s="26">
        <v>149</v>
      </c>
      <c r="G43" s="8" t="s">
        <v>38</v>
      </c>
      <c r="H43" s="2"/>
      <c r="I43" s="2"/>
    </row>
    <row r="44" spans="2:9" ht="17.100000000000001" customHeight="1" x14ac:dyDescent="0.2">
      <c r="B44" s="2" t="s">
        <v>42</v>
      </c>
      <c r="C44" s="2"/>
      <c r="D44" s="2"/>
      <c r="E44" s="12" t="s">
        <v>28</v>
      </c>
      <c r="F44" s="26">
        <v>2880</v>
      </c>
      <c r="G44" s="8" t="s">
        <v>38</v>
      </c>
      <c r="H44" s="2"/>
      <c r="I44" s="2"/>
    </row>
    <row r="45" spans="2:9" ht="17.100000000000001" customHeight="1" x14ac:dyDescent="0.2">
      <c r="B45" s="2" t="s">
        <v>43</v>
      </c>
      <c r="C45" s="2"/>
      <c r="D45" s="2"/>
      <c r="E45" s="12" t="s">
        <v>28</v>
      </c>
      <c r="F45" s="26">
        <v>350</v>
      </c>
      <c r="G45" s="2"/>
      <c r="H45" s="2"/>
      <c r="I45" s="2"/>
    </row>
    <row r="46" spans="2:9" ht="17.100000000000001" customHeight="1" x14ac:dyDescent="0.2">
      <c r="B46" s="2" t="s">
        <v>44</v>
      </c>
      <c r="C46" s="2"/>
      <c r="D46" s="2"/>
      <c r="E46" s="12" t="s">
        <v>41</v>
      </c>
      <c r="F46" s="6" t="s">
        <v>242</v>
      </c>
      <c r="G46" s="20"/>
      <c r="H46" s="2"/>
      <c r="I46" s="2"/>
    </row>
    <row r="47" spans="2:9" ht="17.100000000000001" customHeight="1" x14ac:dyDescent="0.2">
      <c r="B47" s="2" t="s">
        <v>45</v>
      </c>
      <c r="C47" s="2"/>
      <c r="D47" s="2"/>
      <c r="E47" s="12" t="s">
        <v>46</v>
      </c>
      <c r="F47" s="6" t="s">
        <v>47</v>
      </c>
      <c r="G47" s="2"/>
      <c r="H47" s="2"/>
      <c r="I47" s="2"/>
    </row>
    <row r="48" spans="2:9" ht="4.3499999999999996" customHeight="1" x14ac:dyDescent="0.2">
      <c r="B48" s="2"/>
      <c r="C48" s="2"/>
      <c r="D48" s="2"/>
      <c r="E48" s="2"/>
      <c r="F48" s="2"/>
      <c r="G48" s="2"/>
      <c r="H48" s="2"/>
      <c r="I48" s="2"/>
    </row>
    <row r="49" spans="1:9" ht="17.100000000000001" customHeight="1" x14ac:dyDescent="0.2">
      <c r="B49" s="7" t="s">
        <v>48</v>
      </c>
      <c r="C49" s="2"/>
      <c r="D49" s="2"/>
      <c r="E49" s="2"/>
      <c r="F49" s="2"/>
      <c r="G49" s="2"/>
      <c r="H49" s="2"/>
      <c r="I49" s="2"/>
    </row>
    <row r="50" spans="1:9" ht="17.100000000000001" customHeight="1" x14ac:dyDescent="0.2">
      <c r="A50" s="14"/>
      <c r="B50" s="22" t="s">
        <v>49</v>
      </c>
      <c r="C50" s="2"/>
      <c r="D50" s="2"/>
      <c r="E50" s="12" t="s">
        <v>23</v>
      </c>
      <c r="F50" s="26">
        <v>6249</v>
      </c>
      <c r="G50" s="8" t="s">
        <v>38</v>
      </c>
      <c r="H50" s="2"/>
      <c r="I50" s="2"/>
    </row>
    <row r="51" spans="1:9" ht="17.100000000000001" customHeight="1" x14ac:dyDescent="0.2">
      <c r="A51" s="14"/>
      <c r="B51" s="22" t="s">
        <v>50</v>
      </c>
      <c r="C51" s="2"/>
      <c r="D51" s="2"/>
      <c r="E51" s="12" t="s">
        <v>51</v>
      </c>
      <c r="F51" s="26">
        <v>273</v>
      </c>
      <c r="G51" s="8" t="s">
        <v>38</v>
      </c>
      <c r="H51" s="2"/>
      <c r="I51" s="2"/>
    </row>
    <row r="52" spans="1:9" ht="17.100000000000001" customHeight="1" x14ac:dyDescent="0.2">
      <c r="A52" s="14"/>
      <c r="B52" s="22" t="s">
        <v>52</v>
      </c>
      <c r="C52" s="2"/>
      <c r="D52" s="2"/>
      <c r="E52" s="12" t="s">
        <v>51</v>
      </c>
      <c r="F52" s="26">
        <v>504</v>
      </c>
      <c r="G52" s="8" t="s">
        <v>38</v>
      </c>
      <c r="H52" s="6"/>
      <c r="I52" s="2"/>
    </row>
    <row r="53" spans="1:9" ht="17.100000000000001" customHeight="1" x14ac:dyDescent="0.2">
      <c r="A53" s="14"/>
      <c r="B53" s="22" t="s">
        <v>53</v>
      </c>
      <c r="C53" s="2"/>
      <c r="D53" s="2"/>
      <c r="E53" s="12" t="s">
        <v>51</v>
      </c>
      <c r="F53" s="26">
        <v>374</v>
      </c>
      <c r="G53" s="8" t="s">
        <v>38</v>
      </c>
      <c r="H53" s="6"/>
      <c r="I53" s="2"/>
    </row>
    <row r="54" spans="1:9" ht="17.100000000000001" customHeight="1" x14ac:dyDescent="0.2">
      <c r="A54" s="14"/>
      <c r="B54" s="22" t="s">
        <v>54</v>
      </c>
      <c r="C54" s="2"/>
      <c r="D54" s="2"/>
      <c r="E54" s="12" t="s">
        <v>51</v>
      </c>
      <c r="F54" s="26">
        <v>942</v>
      </c>
      <c r="G54" s="8" t="s">
        <v>38</v>
      </c>
      <c r="H54" s="2"/>
      <c r="I54" s="2"/>
    </row>
    <row r="55" spans="1:9" ht="17.100000000000001" customHeight="1" x14ac:dyDescent="0.2">
      <c r="A55" s="14"/>
      <c r="B55" s="22" t="s">
        <v>55</v>
      </c>
      <c r="C55" s="2"/>
      <c r="D55" s="2"/>
      <c r="E55" s="12" t="s">
        <v>23</v>
      </c>
      <c r="F55" s="26">
        <v>571</v>
      </c>
      <c r="G55" s="8" t="s">
        <v>38</v>
      </c>
      <c r="H55" s="45" t="s">
        <v>56</v>
      </c>
      <c r="I55" s="45"/>
    </row>
    <row r="56" spans="1:9" ht="17.100000000000001" customHeight="1" x14ac:dyDescent="0.2">
      <c r="A56" s="14"/>
      <c r="B56" s="22" t="s">
        <v>57</v>
      </c>
      <c r="C56" s="2"/>
      <c r="D56" s="2"/>
      <c r="E56" s="12" t="s">
        <v>23</v>
      </c>
      <c r="F56" s="26">
        <v>823</v>
      </c>
      <c r="G56" s="8" t="s">
        <v>38</v>
      </c>
      <c r="H56" s="45" t="s">
        <v>58</v>
      </c>
      <c r="I56" s="45"/>
    </row>
    <row r="57" spans="1:9" ht="17.100000000000001" customHeight="1" x14ac:dyDescent="0.2">
      <c r="A57" s="14"/>
      <c r="B57" s="22" t="s">
        <v>59</v>
      </c>
      <c r="C57" s="2"/>
      <c r="D57" s="2"/>
      <c r="E57" s="12" t="s">
        <v>23</v>
      </c>
      <c r="F57" s="26">
        <v>1487</v>
      </c>
      <c r="G57" s="8" t="s">
        <v>38</v>
      </c>
      <c r="H57" s="45" t="s">
        <v>60</v>
      </c>
      <c r="I57" s="45"/>
    </row>
    <row r="58" spans="1:9" ht="17.100000000000001" customHeight="1" x14ac:dyDescent="0.2">
      <c r="A58" s="14"/>
      <c r="B58" s="22" t="s">
        <v>61</v>
      </c>
      <c r="C58" s="2"/>
      <c r="D58" s="2"/>
      <c r="E58" s="12" t="s">
        <v>62</v>
      </c>
      <c r="F58" s="26">
        <v>231</v>
      </c>
      <c r="G58" s="8" t="s">
        <v>38</v>
      </c>
      <c r="H58" s="21"/>
      <c r="I58" s="21"/>
    </row>
    <row r="59" spans="1:9" ht="17.100000000000001" customHeight="1" x14ac:dyDescent="0.2">
      <c r="A59" s="14"/>
      <c r="B59" s="22" t="s">
        <v>63</v>
      </c>
      <c r="C59" s="2"/>
      <c r="D59" s="2"/>
      <c r="E59" s="12" t="s">
        <v>62</v>
      </c>
      <c r="F59" s="26">
        <v>382</v>
      </c>
      <c r="G59" s="8" t="s">
        <v>38</v>
      </c>
      <c r="H59" s="21" t="s">
        <v>64</v>
      </c>
      <c r="I59" s="21"/>
    </row>
    <row r="60" spans="1:9" ht="15" customHeight="1" x14ac:dyDescent="0.2">
      <c r="B60" s="22" t="s">
        <v>66</v>
      </c>
      <c r="C60" s="2"/>
      <c r="D60" s="2"/>
      <c r="E60" s="12" t="s">
        <v>23</v>
      </c>
      <c r="F60" s="26">
        <v>1363</v>
      </c>
      <c r="G60" s="8" t="s">
        <v>38</v>
      </c>
      <c r="H60" s="15"/>
      <c r="I60" s="15"/>
    </row>
    <row r="61" spans="1:9" ht="15" customHeight="1" x14ac:dyDescent="0.2">
      <c r="B61" s="15"/>
      <c r="C61" s="15"/>
      <c r="D61" s="15"/>
      <c r="E61" s="15"/>
      <c r="F61" s="15"/>
      <c r="G61" s="15"/>
      <c r="H61" s="15"/>
      <c r="I61" s="15"/>
    </row>
    <row r="62" spans="1:9" ht="15" customHeight="1" x14ac:dyDescent="0.2">
      <c r="B62" s="15"/>
      <c r="C62" s="15"/>
      <c r="D62" s="15"/>
      <c r="E62" s="15"/>
      <c r="F62" s="15"/>
      <c r="G62" s="15"/>
      <c r="H62" s="15"/>
      <c r="I62" s="15"/>
    </row>
    <row r="63" spans="1:9" ht="15" customHeight="1" x14ac:dyDescent="0.2">
      <c r="B63" s="15"/>
      <c r="C63" s="15"/>
      <c r="D63" s="15"/>
      <c r="E63" s="15"/>
      <c r="F63" s="15"/>
      <c r="G63" s="15"/>
      <c r="H63" s="15"/>
      <c r="I63" s="15"/>
    </row>
    <row r="64" spans="1:9" ht="15" customHeight="1" x14ac:dyDescent="0.2">
      <c r="B64" s="15"/>
      <c r="C64" s="15"/>
      <c r="D64" s="15"/>
      <c r="E64" s="15"/>
      <c r="F64" s="15"/>
      <c r="G64" s="15"/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/>
    <row r="151" spans="2:9" ht="15" customHeight="1" x14ac:dyDescent="0.2"/>
    <row r="152" spans="2:9" ht="15" customHeight="1" x14ac:dyDescent="0.2"/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</sheetData>
  <sheetProtection selectLockedCells="1" selectUnlockedCells="1"/>
  <mergeCells count="3">
    <mergeCell ref="H55:I55"/>
    <mergeCell ref="H56:I56"/>
    <mergeCell ref="H57:I57"/>
  </mergeCells>
  <pageMargins left="0.54" right="0.42986111111111114" top="0.46" bottom="0.27013888888888887" header="0.4" footer="0.31"/>
  <pageSetup paperSize="9" scale="86" firstPageNumber="0" orientation="portrait" copies="9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E60F1-01B0-41DD-B7DB-3B41D16F47A6}">
  <sheetPr>
    <pageSetUpPr fitToPage="1"/>
  </sheetPr>
  <dimension ref="A1:I203"/>
  <sheetViews>
    <sheetView topLeftCell="A52" workbookViewId="0">
      <selection activeCell="F58" sqref="F58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</cols>
  <sheetData>
    <row r="1" spans="2:9" ht="15" customHeight="1" x14ac:dyDescent="0.2"/>
    <row r="2" spans="2:9" ht="15" customHeight="1" x14ac:dyDescent="0.2"/>
    <row r="3" spans="2:9" ht="15" customHeight="1" x14ac:dyDescent="0.2">
      <c r="B3" s="1"/>
      <c r="C3" s="1"/>
      <c r="D3" s="1"/>
      <c r="E3" s="1"/>
      <c r="F3" s="1"/>
      <c r="G3" s="1"/>
      <c r="H3" s="1"/>
      <c r="I3" s="1"/>
    </row>
    <row r="4" spans="2:9" ht="5.0999999999999996" customHeight="1" x14ac:dyDescent="0.2"/>
    <row r="5" spans="2:9" ht="15" customHeight="1" x14ac:dyDescent="0.2">
      <c r="B5" s="2"/>
      <c r="C5" s="2"/>
      <c r="D5" s="2"/>
      <c r="E5" s="2"/>
      <c r="F5" s="2"/>
      <c r="G5" s="31" t="s">
        <v>254</v>
      </c>
      <c r="H5" s="2"/>
      <c r="I5" s="2"/>
    </row>
    <row r="6" spans="2:9" ht="15" customHeight="1" x14ac:dyDescent="0.2">
      <c r="B6" s="3" t="s">
        <v>0</v>
      </c>
      <c r="C6" s="4" t="s">
        <v>243</v>
      </c>
      <c r="D6" s="2"/>
      <c r="E6" s="2"/>
      <c r="F6" s="2"/>
      <c r="G6" s="2"/>
      <c r="H6" s="2"/>
      <c r="I6" s="2"/>
    </row>
    <row r="7" spans="2:9" ht="3.95" customHeight="1" x14ac:dyDescent="0.2">
      <c r="B7" s="5"/>
      <c r="C7" s="2"/>
      <c r="D7" s="2"/>
      <c r="E7" s="2"/>
      <c r="F7" s="2"/>
      <c r="G7" s="2"/>
      <c r="H7" s="2"/>
      <c r="I7" s="2"/>
    </row>
    <row r="8" spans="2:9" ht="15" customHeight="1" x14ac:dyDescent="0.2">
      <c r="B8" s="3" t="s">
        <v>2</v>
      </c>
      <c r="C8" s="4" t="s">
        <v>244</v>
      </c>
      <c r="D8" s="2"/>
      <c r="E8" s="2"/>
      <c r="F8" s="2"/>
      <c r="G8" s="2"/>
      <c r="H8" s="2"/>
      <c r="I8" s="2"/>
    </row>
    <row r="9" spans="2:9" ht="15" customHeight="1" x14ac:dyDescent="0.2">
      <c r="B9" s="3"/>
      <c r="C9" s="6" t="s">
        <v>3</v>
      </c>
      <c r="D9" s="2"/>
      <c r="E9" s="2"/>
      <c r="F9" s="2"/>
      <c r="G9" s="2"/>
      <c r="H9" s="2"/>
      <c r="I9" s="2"/>
    </row>
    <row r="10" spans="2:9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9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9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9" ht="15" customHeight="1" x14ac:dyDescent="0.2">
      <c r="B13" s="2" t="s">
        <v>6</v>
      </c>
      <c r="C13" s="2"/>
      <c r="D13" s="2"/>
      <c r="E13" s="2"/>
      <c r="F13" s="29" t="s">
        <v>255</v>
      </c>
      <c r="G13" s="16"/>
      <c r="H13" s="13" t="s">
        <v>142</v>
      </c>
      <c r="I13" s="4" t="s">
        <v>256</v>
      </c>
    </row>
    <row r="14" spans="2:9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9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9" ht="17.100000000000001" customHeight="1" x14ac:dyDescent="0.2">
      <c r="B16" s="2" t="s">
        <v>8</v>
      </c>
      <c r="C16" s="2"/>
      <c r="D16" s="2"/>
      <c r="E16" s="17" t="s">
        <v>257</v>
      </c>
      <c r="F16" s="30" t="s">
        <v>258</v>
      </c>
      <c r="G16" s="2"/>
      <c r="H16" s="2"/>
      <c r="I16" s="2"/>
    </row>
    <row r="17" spans="2:9" ht="17.100000000000001" customHeight="1" x14ac:dyDescent="0.2">
      <c r="B17" s="2" t="s">
        <v>9</v>
      </c>
      <c r="C17" s="2"/>
      <c r="D17" s="2"/>
      <c r="E17" s="17" t="s">
        <v>132</v>
      </c>
      <c r="F17" t="s">
        <v>259</v>
      </c>
      <c r="G17" s="2"/>
      <c r="H17" s="6"/>
      <c r="I17" s="2"/>
    </row>
    <row r="18" spans="2:9" ht="17.100000000000001" customHeight="1" x14ac:dyDescent="0.2">
      <c r="B18" s="2" t="s">
        <v>10</v>
      </c>
      <c r="C18" s="2"/>
      <c r="D18" s="2"/>
      <c r="E18" s="17" t="s">
        <v>132</v>
      </c>
      <c r="F18" t="s">
        <v>259</v>
      </c>
      <c r="G18" s="2"/>
      <c r="H18" s="2"/>
      <c r="I18" s="2"/>
    </row>
    <row r="19" spans="2:9" ht="17.100000000000001" customHeight="1" x14ac:dyDescent="0.2">
      <c r="B19" s="2" t="s">
        <v>11</v>
      </c>
      <c r="C19" s="2"/>
      <c r="D19" s="2"/>
      <c r="E19" s="17" t="s">
        <v>67</v>
      </c>
      <c r="G19" s="2"/>
      <c r="H19" s="9"/>
    </row>
    <row r="20" spans="2:9" ht="17.100000000000001" customHeight="1" x14ac:dyDescent="0.2">
      <c r="B20" s="2" t="s">
        <v>12</v>
      </c>
      <c r="C20" s="2"/>
      <c r="D20" s="2"/>
      <c r="E20" s="17" t="s">
        <v>109</v>
      </c>
      <c r="F20" t="s">
        <v>260</v>
      </c>
      <c r="G20" s="2"/>
      <c r="H20" s="9"/>
    </row>
    <row r="21" spans="2:9" ht="12.95" customHeight="1" x14ac:dyDescent="0.2">
      <c r="B21" s="2"/>
      <c r="C21" s="2"/>
      <c r="D21" s="2"/>
      <c r="E21" s="2"/>
      <c r="G21" s="2"/>
      <c r="H21" s="2"/>
      <c r="I21" s="2"/>
    </row>
    <row r="22" spans="2:9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9" ht="17.100000000000001" customHeight="1" x14ac:dyDescent="0.2">
      <c r="B23" s="2" t="s">
        <v>14</v>
      </c>
      <c r="C23" s="2"/>
      <c r="D23" s="2"/>
      <c r="E23" s="18" t="s">
        <v>261</v>
      </c>
      <c r="F23" s="2"/>
      <c r="G23" s="2"/>
      <c r="H23" s="2"/>
      <c r="I23" s="2"/>
    </row>
    <row r="24" spans="2:9" ht="17.100000000000001" customHeight="1" x14ac:dyDescent="0.2">
      <c r="B24" s="2" t="s">
        <v>15</v>
      </c>
      <c r="C24" s="2"/>
      <c r="D24" s="2"/>
      <c r="E24" s="19" t="s">
        <v>262</v>
      </c>
      <c r="F24" s="2"/>
      <c r="G24" s="2"/>
      <c r="H24" s="2"/>
      <c r="I24" s="2"/>
    </row>
    <row r="25" spans="2:9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v>27000</v>
      </c>
      <c r="I25" s="2"/>
    </row>
    <row r="26" spans="2:9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v>29700</v>
      </c>
      <c r="I26" s="2"/>
    </row>
    <row r="27" spans="2:9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9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</row>
    <row r="29" spans="2:9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27000</v>
      </c>
      <c r="G29" s="11" t="s">
        <v>22</v>
      </c>
      <c r="H29" s="25">
        <f>+D29*F29</f>
        <v>12150</v>
      </c>
      <c r="I29" s="2" t="s">
        <v>23</v>
      </c>
    </row>
    <row r="30" spans="2:9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27000</v>
      </c>
      <c r="G30" s="11" t="s">
        <v>22</v>
      </c>
      <c r="H30" s="25">
        <f>+D30*F30</f>
        <v>10260</v>
      </c>
      <c r="I30" s="2" t="s">
        <v>23</v>
      </c>
    </row>
    <row r="31" spans="2:9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29700</v>
      </c>
      <c r="G31" s="11" t="s">
        <v>22</v>
      </c>
      <c r="H31" s="25">
        <f>+D31*F31</f>
        <v>16335.000000000002</v>
      </c>
      <c r="I31" s="2" t="s">
        <v>23</v>
      </c>
    </row>
    <row r="32" spans="2:9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9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9" ht="17.100000000000001" customHeight="1" x14ac:dyDescent="0.2">
      <c r="B34" s="2" t="s">
        <v>27</v>
      </c>
      <c r="C34" s="2"/>
      <c r="D34" s="2"/>
      <c r="E34" s="12" t="s">
        <v>28</v>
      </c>
      <c r="F34" s="26">
        <v>820</v>
      </c>
      <c r="G34" s="2"/>
      <c r="H34" s="2"/>
      <c r="I34" s="2"/>
    </row>
    <row r="35" spans="2:9" ht="17.100000000000001" customHeight="1" x14ac:dyDescent="0.2">
      <c r="B35" s="2" t="s">
        <v>29</v>
      </c>
      <c r="C35" s="2"/>
      <c r="D35" s="2"/>
      <c r="E35" s="12" t="s">
        <v>28</v>
      </c>
      <c r="F35" s="26">
        <v>2165</v>
      </c>
      <c r="G35" s="2"/>
      <c r="H35" s="2"/>
      <c r="I35" s="2"/>
    </row>
    <row r="36" spans="2:9" ht="17.100000000000001" customHeight="1" x14ac:dyDescent="0.2">
      <c r="B36" s="2" t="s">
        <v>30</v>
      </c>
      <c r="C36" s="2"/>
      <c r="D36" s="2"/>
      <c r="E36" s="12" t="s">
        <v>28</v>
      </c>
      <c r="F36" s="26">
        <v>1915</v>
      </c>
      <c r="G36" s="8"/>
      <c r="H36" s="6"/>
      <c r="I36" s="2"/>
    </row>
    <row r="37" spans="2:9" ht="17.100000000000001" customHeight="1" x14ac:dyDescent="0.2">
      <c r="B37" s="2" t="s">
        <v>31</v>
      </c>
      <c r="C37" s="2"/>
      <c r="D37" s="2"/>
      <c r="E37" s="12" t="s">
        <v>28</v>
      </c>
      <c r="F37" s="26">
        <v>1662</v>
      </c>
      <c r="G37" s="8"/>
      <c r="H37" s="6"/>
      <c r="I37" s="2"/>
    </row>
    <row r="38" spans="2:9" ht="17.100000000000001" customHeight="1" x14ac:dyDescent="0.2">
      <c r="B38" s="2" t="s">
        <v>32</v>
      </c>
      <c r="C38" s="2"/>
      <c r="D38" s="2"/>
      <c r="E38" s="12" t="s">
        <v>33</v>
      </c>
      <c r="F38" s="26">
        <v>10050</v>
      </c>
      <c r="G38" t="s">
        <v>234</v>
      </c>
      <c r="H38" s="2"/>
      <c r="I38" s="2"/>
    </row>
    <row r="39" spans="2:9" ht="17.100000000000001" customHeight="1" x14ac:dyDescent="0.2">
      <c r="B39" s="2" t="s">
        <v>32</v>
      </c>
      <c r="C39" s="2"/>
      <c r="D39" s="2"/>
      <c r="E39" s="13"/>
      <c r="F39" s="20" t="s">
        <v>65</v>
      </c>
      <c r="G39" s="2"/>
      <c r="H39" s="2"/>
      <c r="I39" s="2"/>
    </row>
    <row r="40" spans="2:9" ht="17.100000000000001" customHeight="1" x14ac:dyDescent="0.2">
      <c r="B40" s="2" t="s">
        <v>34</v>
      </c>
      <c r="C40" s="2"/>
      <c r="D40" s="2"/>
      <c r="E40" s="13"/>
      <c r="F40" s="20" t="s">
        <v>35</v>
      </c>
      <c r="G40" s="2"/>
      <c r="H40" s="2"/>
      <c r="I40" s="2"/>
    </row>
    <row r="41" spans="2:9" ht="17.100000000000001" customHeight="1" x14ac:dyDescent="0.2">
      <c r="B41" s="2" t="s">
        <v>36</v>
      </c>
      <c r="C41" s="2"/>
      <c r="D41" s="2"/>
      <c r="E41" s="12" t="s">
        <v>37</v>
      </c>
      <c r="F41" s="26">
        <v>74500</v>
      </c>
      <c r="G41" s="8" t="s">
        <v>38</v>
      </c>
      <c r="H41" s="2"/>
      <c r="I41" s="2"/>
    </row>
    <row r="42" spans="2:9" ht="17.100000000000001" customHeight="1" x14ac:dyDescent="0.2">
      <c r="B42" s="2" t="s">
        <v>39</v>
      </c>
      <c r="C42" s="2"/>
      <c r="D42" s="2"/>
      <c r="E42" s="12" t="s">
        <v>37</v>
      </c>
      <c r="F42" s="26">
        <v>71100</v>
      </c>
      <c r="G42" s="8" t="s">
        <v>38</v>
      </c>
      <c r="H42" s="2"/>
      <c r="I42" s="2"/>
    </row>
    <row r="43" spans="2:9" ht="17.100000000000001" customHeight="1" x14ac:dyDescent="0.2">
      <c r="B43" s="2" t="s">
        <v>40</v>
      </c>
      <c r="C43" s="2"/>
      <c r="D43" s="2"/>
      <c r="E43" s="12" t="s">
        <v>41</v>
      </c>
      <c r="F43" s="26">
        <v>149</v>
      </c>
      <c r="G43" s="8" t="s">
        <v>38</v>
      </c>
      <c r="H43" s="2"/>
      <c r="I43" s="2"/>
    </row>
    <row r="44" spans="2:9" ht="17.100000000000001" customHeight="1" x14ac:dyDescent="0.2">
      <c r="B44" s="2" t="s">
        <v>42</v>
      </c>
      <c r="C44" s="2"/>
      <c r="D44" s="2"/>
      <c r="E44" s="12" t="s">
        <v>28</v>
      </c>
      <c r="F44" s="26">
        <v>2910</v>
      </c>
      <c r="G44" s="8" t="s">
        <v>38</v>
      </c>
      <c r="H44" s="2"/>
      <c r="I44" s="2"/>
    </row>
    <row r="45" spans="2:9" ht="17.100000000000001" customHeight="1" x14ac:dyDescent="0.2">
      <c r="B45" s="2" t="s">
        <v>43</v>
      </c>
      <c r="C45" s="2"/>
      <c r="D45" s="2"/>
      <c r="E45" s="12" t="s">
        <v>28</v>
      </c>
      <c r="F45" s="26">
        <v>350</v>
      </c>
      <c r="G45" s="2"/>
      <c r="H45" s="2"/>
      <c r="I45" s="2"/>
    </row>
    <row r="46" spans="2:9" ht="17.100000000000001" customHeight="1" x14ac:dyDescent="0.2">
      <c r="B46" s="2" t="s">
        <v>44</v>
      </c>
      <c r="C46" s="2"/>
      <c r="D46" s="2"/>
      <c r="E46" s="12" t="s">
        <v>41</v>
      </c>
      <c r="F46" s="6" t="s">
        <v>242</v>
      </c>
      <c r="G46" s="20"/>
      <c r="H46" s="2"/>
      <c r="I46" s="2"/>
    </row>
    <row r="47" spans="2:9" ht="17.100000000000001" customHeight="1" x14ac:dyDescent="0.2">
      <c r="B47" s="2" t="s">
        <v>45</v>
      </c>
      <c r="C47" s="2"/>
      <c r="D47" s="2"/>
      <c r="E47" s="12" t="s">
        <v>46</v>
      </c>
      <c r="F47" s="6" t="s">
        <v>47</v>
      </c>
      <c r="G47" s="2"/>
      <c r="H47" s="2"/>
      <c r="I47" s="2"/>
    </row>
    <row r="48" spans="2:9" ht="4.3499999999999996" customHeight="1" x14ac:dyDescent="0.2">
      <c r="B48" s="2"/>
      <c r="C48" s="2"/>
      <c r="D48" s="2"/>
      <c r="E48" s="2"/>
      <c r="F48" s="2"/>
      <c r="G48" s="2"/>
      <c r="H48" s="2"/>
      <c r="I48" s="2"/>
    </row>
    <row r="49" spans="1:9" ht="17.100000000000001" customHeight="1" x14ac:dyDescent="0.2">
      <c r="B49" s="7" t="s">
        <v>48</v>
      </c>
      <c r="C49" s="2"/>
      <c r="D49" s="2"/>
      <c r="E49" s="2"/>
      <c r="F49" s="2"/>
      <c r="G49" s="2"/>
      <c r="H49" s="2"/>
      <c r="I49" s="2"/>
    </row>
    <row r="50" spans="1:9" ht="17.100000000000001" customHeight="1" x14ac:dyDescent="0.2">
      <c r="A50" s="14"/>
      <c r="B50" s="22" t="s">
        <v>49</v>
      </c>
      <c r="C50" s="2"/>
      <c r="D50" s="2"/>
      <c r="E50" s="12" t="s">
        <v>23</v>
      </c>
      <c r="F50" s="26">
        <v>6400</v>
      </c>
      <c r="G50" s="8" t="s">
        <v>38</v>
      </c>
      <c r="H50" s="2"/>
      <c r="I50" s="2"/>
    </row>
    <row r="51" spans="1:9" ht="17.100000000000001" customHeight="1" x14ac:dyDescent="0.2">
      <c r="A51" s="14"/>
      <c r="B51" s="22" t="s">
        <v>50</v>
      </c>
      <c r="C51" s="2"/>
      <c r="D51" s="2"/>
      <c r="E51" s="12" t="s">
        <v>51</v>
      </c>
      <c r="F51" s="26">
        <v>280</v>
      </c>
      <c r="G51" s="8" t="s">
        <v>38</v>
      </c>
      <c r="H51" s="2"/>
      <c r="I51" s="2"/>
    </row>
    <row r="52" spans="1:9" ht="17.100000000000001" customHeight="1" x14ac:dyDescent="0.2">
      <c r="A52" s="14"/>
      <c r="B52" s="22" t="s">
        <v>52</v>
      </c>
      <c r="C52" s="2"/>
      <c r="D52" s="2"/>
      <c r="E52" s="12" t="s">
        <v>51</v>
      </c>
      <c r="F52" s="26">
        <v>516</v>
      </c>
      <c r="G52" s="8" t="s">
        <v>38</v>
      </c>
      <c r="H52" s="6"/>
      <c r="I52" s="2"/>
    </row>
    <row r="53" spans="1:9" ht="17.100000000000001" customHeight="1" x14ac:dyDescent="0.2">
      <c r="A53" s="14"/>
      <c r="B53" s="22" t="s">
        <v>53</v>
      </c>
      <c r="C53" s="2"/>
      <c r="D53" s="2"/>
      <c r="E53" s="12" t="s">
        <v>51</v>
      </c>
      <c r="F53" s="26">
        <v>383</v>
      </c>
      <c r="G53" s="8" t="s">
        <v>38</v>
      </c>
      <c r="H53" s="6"/>
      <c r="I53" s="2"/>
    </row>
    <row r="54" spans="1:9" ht="17.100000000000001" customHeight="1" x14ac:dyDescent="0.2">
      <c r="A54" s="14"/>
      <c r="B54" s="22" t="s">
        <v>54</v>
      </c>
      <c r="C54" s="2"/>
      <c r="D54" s="2"/>
      <c r="E54" s="12" t="s">
        <v>51</v>
      </c>
      <c r="F54" s="26">
        <v>965</v>
      </c>
      <c r="G54" s="8" t="s">
        <v>38</v>
      </c>
      <c r="H54" s="2"/>
      <c r="I54" s="2"/>
    </row>
    <row r="55" spans="1:9" ht="17.100000000000001" customHeight="1" x14ac:dyDescent="0.2">
      <c r="A55" s="14"/>
      <c r="B55" s="22" t="s">
        <v>55</v>
      </c>
      <c r="C55" s="2"/>
      <c r="D55" s="2"/>
      <c r="E55" s="12" t="s">
        <v>23</v>
      </c>
      <c r="F55" s="26">
        <v>585</v>
      </c>
      <c r="G55" s="8" t="s">
        <v>38</v>
      </c>
      <c r="H55" s="45" t="s">
        <v>56</v>
      </c>
      <c r="I55" s="45"/>
    </row>
    <row r="56" spans="1:9" ht="17.100000000000001" customHeight="1" x14ac:dyDescent="0.2">
      <c r="A56" s="14"/>
      <c r="B56" s="22" t="s">
        <v>57</v>
      </c>
      <c r="C56" s="2"/>
      <c r="D56" s="2"/>
      <c r="E56" s="12" t="s">
        <v>23</v>
      </c>
      <c r="F56" s="26">
        <v>843</v>
      </c>
      <c r="G56" s="8" t="s">
        <v>38</v>
      </c>
      <c r="H56" s="45" t="s">
        <v>58</v>
      </c>
      <c r="I56" s="45"/>
    </row>
    <row r="57" spans="1:9" ht="17.100000000000001" customHeight="1" x14ac:dyDescent="0.2">
      <c r="A57" s="14"/>
      <c r="B57" s="22" t="s">
        <v>59</v>
      </c>
      <c r="C57" s="2"/>
      <c r="D57" s="2"/>
      <c r="E57" s="12" t="s">
        <v>23</v>
      </c>
      <c r="F57" s="26">
        <v>1523</v>
      </c>
      <c r="G57" s="8" t="s">
        <v>38</v>
      </c>
      <c r="H57" s="45" t="s">
        <v>60</v>
      </c>
      <c r="I57" s="45"/>
    </row>
    <row r="58" spans="1:9" ht="17.100000000000001" customHeight="1" x14ac:dyDescent="0.2">
      <c r="A58" s="14"/>
      <c r="B58" s="22" t="s">
        <v>61</v>
      </c>
      <c r="C58" s="2"/>
      <c r="D58" s="2"/>
      <c r="E58" s="12" t="s">
        <v>62</v>
      </c>
      <c r="F58" s="26">
        <v>237</v>
      </c>
      <c r="G58" s="8" t="s">
        <v>38</v>
      </c>
      <c r="H58" s="21"/>
      <c r="I58" s="21"/>
    </row>
    <row r="59" spans="1:9" ht="17.100000000000001" customHeight="1" x14ac:dyDescent="0.2">
      <c r="A59" s="14"/>
      <c r="B59" s="22" t="s">
        <v>63</v>
      </c>
      <c r="C59" s="2"/>
      <c r="D59" s="2"/>
      <c r="E59" s="12" t="s">
        <v>62</v>
      </c>
      <c r="F59" s="26">
        <v>391</v>
      </c>
      <c r="G59" s="8" t="s">
        <v>38</v>
      </c>
      <c r="H59" s="21" t="s">
        <v>64</v>
      </c>
      <c r="I59" s="21"/>
    </row>
    <row r="60" spans="1:9" ht="15" customHeight="1" x14ac:dyDescent="0.2">
      <c r="B60" s="22" t="s">
        <v>66</v>
      </c>
      <c r="C60" s="2"/>
      <c r="D60" s="2"/>
      <c r="E60" s="12" t="s">
        <v>23</v>
      </c>
      <c r="F60" s="26">
        <v>1396</v>
      </c>
      <c r="G60" s="8" t="s">
        <v>38</v>
      </c>
      <c r="H60" s="15"/>
      <c r="I60" s="15"/>
    </row>
    <row r="61" spans="1:9" ht="15" customHeight="1" x14ac:dyDescent="0.2">
      <c r="B61" s="15"/>
      <c r="C61" s="15"/>
      <c r="D61" s="15"/>
      <c r="E61" s="15"/>
      <c r="F61" s="15"/>
      <c r="G61" s="15"/>
      <c r="H61" s="15"/>
      <c r="I61" s="15"/>
    </row>
    <row r="62" spans="1:9" ht="15" customHeight="1" x14ac:dyDescent="0.2">
      <c r="B62" s="15"/>
      <c r="C62" s="15"/>
      <c r="D62" s="15"/>
      <c r="E62" s="15"/>
      <c r="F62" s="15"/>
      <c r="G62" s="15"/>
      <c r="H62" s="15"/>
      <c r="I62" s="15"/>
    </row>
    <row r="63" spans="1:9" ht="15" customHeight="1" x14ac:dyDescent="0.2">
      <c r="B63" s="15"/>
      <c r="C63" s="15"/>
      <c r="D63" s="15"/>
      <c r="E63" s="15"/>
      <c r="F63" s="15"/>
      <c r="G63" s="15"/>
      <c r="H63" s="15"/>
      <c r="I63" s="15"/>
    </row>
    <row r="64" spans="1:9" ht="15" customHeight="1" x14ac:dyDescent="0.2">
      <c r="B64" s="15"/>
      <c r="C64" s="15"/>
      <c r="D64" s="15"/>
      <c r="E64" s="15"/>
      <c r="F64" s="15"/>
      <c r="G64" s="15"/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/>
    <row r="151" spans="2:9" ht="15" customHeight="1" x14ac:dyDescent="0.2"/>
    <row r="152" spans="2:9" ht="15" customHeight="1" x14ac:dyDescent="0.2"/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</sheetData>
  <sheetProtection selectLockedCells="1" selectUnlockedCells="1"/>
  <mergeCells count="3">
    <mergeCell ref="H55:I55"/>
    <mergeCell ref="H56:I56"/>
    <mergeCell ref="H57:I57"/>
  </mergeCells>
  <pageMargins left="0.54" right="0.42986111111111114" top="0.46" bottom="0.27013888888888887" header="0.4" footer="0.31"/>
  <pageSetup paperSize="9" scale="86" firstPageNumber="0" orientation="portrait" copies="9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4E9C8-1159-49D0-B79F-E448EB0C76DB}">
  <sheetPr>
    <pageSetUpPr fitToPage="1"/>
  </sheetPr>
  <dimension ref="A1:I203"/>
  <sheetViews>
    <sheetView topLeftCell="A46" workbookViewId="0">
      <selection activeCell="F58" sqref="F58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</cols>
  <sheetData>
    <row r="1" spans="2:9" ht="15" customHeight="1" x14ac:dyDescent="0.2"/>
    <row r="2" spans="2:9" ht="15" customHeight="1" x14ac:dyDescent="0.2"/>
    <row r="3" spans="2:9" ht="15" customHeight="1" x14ac:dyDescent="0.2">
      <c r="B3" s="1"/>
      <c r="C3" s="1"/>
      <c r="D3" s="1"/>
      <c r="E3" s="1"/>
      <c r="F3" s="1"/>
      <c r="G3" s="1"/>
      <c r="H3" s="1"/>
      <c r="I3" s="1"/>
    </row>
    <row r="4" spans="2:9" ht="5.0999999999999996" customHeight="1" x14ac:dyDescent="0.2"/>
    <row r="5" spans="2:9" ht="15" customHeight="1" x14ac:dyDescent="0.2">
      <c r="B5" s="2"/>
      <c r="C5" s="2"/>
      <c r="D5" s="2"/>
      <c r="E5" s="2"/>
      <c r="F5" s="2"/>
      <c r="G5" s="27" t="s">
        <v>79</v>
      </c>
      <c r="H5" s="2"/>
      <c r="I5" s="2"/>
    </row>
    <row r="6" spans="2:9" ht="15" customHeight="1" x14ac:dyDescent="0.2">
      <c r="B6" s="3" t="s">
        <v>0</v>
      </c>
      <c r="C6" s="4" t="s">
        <v>1</v>
      </c>
      <c r="D6" s="2"/>
      <c r="E6" s="2"/>
      <c r="F6" s="2"/>
      <c r="G6" s="2"/>
      <c r="H6" s="2"/>
      <c r="I6" s="2"/>
    </row>
    <row r="7" spans="2:9" ht="3.95" customHeight="1" x14ac:dyDescent="0.2">
      <c r="B7" s="5"/>
      <c r="C7" s="2"/>
      <c r="D7" s="2"/>
      <c r="E7" s="2"/>
      <c r="F7" s="2"/>
      <c r="G7" s="2"/>
      <c r="H7" s="2"/>
      <c r="I7" s="2"/>
    </row>
    <row r="8" spans="2:9" ht="15" customHeight="1" x14ac:dyDescent="0.2">
      <c r="B8" s="3" t="s">
        <v>2</v>
      </c>
      <c r="C8" s="4" t="s">
        <v>71</v>
      </c>
      <c r="D8" s="2"/>
      <c r="E8" s="2"/>
      <c r="F8" s="2"/>
      <c r="G8" s="2"/>
      <c r="H8" s="2"/>
      <c r="I8" s="2"/>
    </row>
    <row r="9" spans="2:9" ht="15" customHeight="1" x14ac:dyDescent="0.2">
      <c r="B9" s="3"/>
      <c r="C9" s="6" t="s">
        <v>3</v>
      </c>
      <c r="D9" s="2"/>
      <c r="E9" s="2"/>
      <c r="F9" s="2"/>
      <c r="G9" s="2"/>
      <c r="H9" s="2"/>
      <c r="I9" s="2"/>
    </row>
    <row r="10" spans="2:9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9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9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9" ht="15" customHeight="1" x14ac:dyDescent="0.2">
      <c r="B13" s="2" t="s">
        <v>6</v>
      </c>
      <c r="C13" s="2"/>
      <c r="D13" s="2"/>
      <c r="E13" s="2"/>
      <c r="F13" s="28" t="s">
        <v>80</v>
      </c>
      <c r="G13" s="16"/>
      <c r="H13" s="2"/>
      <c r="I13" s="2"/>
    </row>
    <row r="14" spans="2:9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9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9" ht="17.100000000000001" customHeight="1" x14ac:dyDescent="0.2">
      <c r="B16" s="2" t="s">
        <v>8</v>
      </c>
      <c r="C16" s="2"/>
      <c r="D16" s="2"/>
      <c r="E16" s="17" t="s">
        <v>81</v>
      </c>
      <c r="F16" s="20" t="s">
        <v>82</v>
      </c>
      <c r="G16" s="2"/>
      <c r="H16" s="2"/>
      <c r="I16" s="2"/>
    </row>
    <row r="17" spans="2:9" ht="17.100000000000001" customHeight="1" x14ac:dyDescent="0.2">
      <c r="B17" s="2" t="s">
        <v>9</v>
      </c>
      <c r="C17" s="2"/>
      <c r="D17" s="2"/>
      <c r="E17" s="17" t="s">
        <v>68</v>
      </c>
      <c r="G17" s="2"/>
      <c r="H17" s="6"/>
      <c r="I17" s="2"/>
    </row>
    <row r="18" spans="2:9" ht="17.100000000000001" customHeight="1" x14ac:dyDescent="0.2">
      <c r="B18" s="2" t="s">
        <v>10</v>
      </c>
      <c r="C18" s="2"/>
      <c r="D18" s="2"/>
      <c r="E18" s="17" t="s">
        <v>68</v>
      </c>
      <c r="G18" s="2"/>
      <c r="H18" s="2"/>
      <c r="I18" s="2"/>
    </row>
    <row r="19" spans="2:9" ht="17.100000000000001" customHeight="1" x14ac:dyDescent="0.2">
      <c r="B19" s="2" t="s">
        <v>11</v>
      </c>
      <c r="C19" s="2"/>
      <c r="D19" s="2"/>
      <c r="E19" s="17" t="s">
        <v>67</v>
      </c>
      <c r="G19" s="2"/>
      <c r="H19" s="9"/>
    </row>
    <row r="20" spans="2:9" ht="17.100000000000001" customHeight="1" x14ac:dyDescent="0.2">
      <c r="B20" s="2" t="s">
        <v>12</v>
      </c>
      <c r="C20" s="2"/>
      <c r="D20" s="2"/>
      <c r="E20" s="17" t="s">
        <v>83</v>
      </c>
      <c r="F20" t="s">
        <v>84</v>
      </c>
      <c r="G20" s="2"/>
      <c r="H20" s="9"/>
    </row>
    <row r="21" spans="2:9" ht="12.95" customHeight="1" x14ac:dyDescent="0.2">
      <c r="B21" s="2"/>
      <c r="C21" s="2"/>
      <c r="D21" s="2"/>
      <c r="E21" s="2"/>
      <c r="G21" s="2"/>
      <c r="H21" s="2"/>
      <c r="I21" s="2"/>
    </row>
    <row r="22" spans="2:9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9" ht="17.100000000000001" customHeight="1" x14ac:dyDescent="0.2">
      <c r="B23" s="2" t="s">
        <v>14</v>
      </c>
      <c r="C23" s="2"/>
      <c r="D23" s="2"/>
      <c r="E23" s="18" t="s">
        <v>85</v>
      </c>
      <c r="F23" s="2"/>
      <c r="G23" s="2"/>
      <c r="H23" s="2"/>
      <c r="I23" s="2"/>
    </row>
    <row r="24" spans="2:9" ht="17.100000000000001" customHeight="1" x14ac:dyDescent="0.2">
      <c r="B24" s="2" t="s">
        <v>15</v>
      </c>
      <c r="C24" s="2"/>
      <c r="D24" s="2"/>
      <c r="E24" s="19" t="s">
        <v>86</v>
      </c>
      <c r="F24" s="2"/>
      <c r="G24" s="2"/>
      <c r="H24" s="2"/>
      <c r="I24" s="2"/>
    </row>
    <row r="25" spans="2:9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v>8660</v>
      </c>
      <c r="I25" s="2"/>
    </row>
    <row r="26" spans="2:9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v>9540</v>
      </c>
      <c r="I26" s="2"/>
    </row>
    <row r="27" spans="2:9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9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</row>
    <row r="29" spans="2:9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8660</v>
      </c>
      <c r="G29" s="11" t="s">
        <v>22</v>
      </c>
      <c r="H29" s="25">
        <f>+D29*F29</f>
        <v>3897</v>
      </c>
      <c r="I29" s="2" t="s">
        <v>23</v>
      </c>
    </row>
    <row r="30" spans="2:9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8660</v>
      </c>
      <c r="G30" s="11" t="s">
        <v>22</v>
      </c>
      <c r="H30" s="25">
        <f>+D30*F30</f>
        <v>3290.8</v>
      </c>
      <c r="I30" s="2" t="s">
        <v>23</v>
      </c>
    </row>
    <row r="31" spans="2:9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9540</v>
      </c>
      <c r="G31" s="11" t="s">
        <v>22</v>
      </c>
      <c r="H31" s="25">
        <f>+D31*F31</f>
        <v>5247</v>
      </c>
      <c r="I31" s="2" t="s">
        <v>23</v>
      </c>
    </row>
    <row r="32" spans="2:9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9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9" ht="17.100000000000001" customHeight="1" x14ac:dyDescent="0.2">
      <c r="B34" s="2" t="s">
        <v>27</v>
      </c>
      <c r="C34" s="2"/>
      <c r="D34" s="2"/>
      <c r="E34" s="12" t="s">
        <v>28</v>
      </c>
      <c r="F34" s="26">
        <v>329</v>
      </c>
      <c r="G34" s="2"/>
      <c r="H34" s="2"/>
      <c r="I34" s="2"/>
    </row>
    <row r="35" spans="2:9" ht="17.100000000000001" customHeight="1" x14ac:dyDescent="0.2">
      <c r="B35" s="2" t="s">
        <v>29</v>
      </c>
      <c r="C35" s="2"/>
      <c r="D35" s="2"/>
      <c r="E35" s="12" t="s">
        <v>28</v>
      </c>
      <c r="F35" s="26">
        <v>680</v>
      </c>
      <c r="G35" s="2"/>
      <c r="H35" s="2"/>
      <c r="I35" s="2"/>
    </row>
    <row r="36" spans="2:9" ht="17.100000000000001" customHeight="1" x14ac:dyDescent="0.2">
      <c r="B36" s="2" t="s">
        <v>30</v>
      </c>
      <c r="C36" s="2"/>
      <c r="D36" s="2"/>
      <c r="E36" s="12" t="s">
        <v>28</v>
      </c>
      <c r="F36" s="26">
        <v>610</v>
      </c>
      <c r="G36" s="8"/>
      <c r="H36" s="6"/>
      <c r="I36" s="2"/>
    </row>
    <row r="37" spans="2:9" ht="17.100000000000001" customHeight="1" x14ac:dyDescent="0.2">
      <c r="B37" s="2" t="s">
        <v>31</v>
      </c>
      <c r="C37" s="2"/>
      <c r="D37" s="2"/>
      <c r="E37" s="12" t="s">
        <v>28</v>
      </c>
      <c r="F37" s="26">
        <v>535</v>
      </c>
      <c r="G37" s="8"/>
      <c r="H37" s="6"/>
      <c r="I37" s="2"/>
    </row>
    <row r="38" spans="2:9" ht="17.100000000000001" customHeight="1" x14ac:dyDescent="0.2">
      <c r="B38" s="2" t="s">
        <v>32</v>
      </c>
      <c r="C38" s="2"/>
      <c r="D38" s="2"/>
      <c r="E38" s="12" t="s">
        <v>33</v>
      </c>
      <c r="F38" s="26">
        <v>4665</v>
      </c>
      <c r="G38" s="21" t="s">
        <v>70</v>
      </c>
      <c r="H38" s="2"/>
      <c r="I38" s="2"/>
    </row>
    <row r="39" spans="2:9" ht="17.100000000000001" customHeight="1" x14ac:dyDescent="0.2">
      <c r="B39" s="2" t="s">
        <v>32</v>
      </c>
      <c r="C39" s="2"/>
      <c r="D39" s="2"/>
      <c r="E39" s="13"/>
      <c r="F39" s="20" t="s">
        <v>65</v>
      </c>
      <c r="G39" s="2"/>
      <c r="H39" s="2"/>
      <c r="I39" s="2"/>
    </row>
    <row r="40" spans="2:9" ht="17.100000000000001" customHeight="1" x14ac:dyDescent="0.2">
      <c r="B40" s="2" t="s">
        <v>34</v>
      </c>
      <c r="C40" s="2"/>
      <c r="D40" s="2"/>
      <c r="E40" s="13"/>
      <c r="F40" s="20" t="s">
        <v>35</v>
      </c>
      <c r="G40" s="2"/>
      <c r="H40" s="2"/>
      <c r="I40" s="2"/>
    </row>
    <row r="41" spans="2:9" ht="17.100000000000001" customHeight="1" x14ac:dyDescent="0.2">
      <c r="B41" s="2" t="s">
        <v>36</v>
      </c>
      <c r="C41" s="2"/>
      <c r="D41" s="2"/>
      <c r="E41" s="12" t="s">
        <v>37</v>
      </c>
      <c r="F41" s="26">
        <v>34500</v>
      </c>
      <c r="G41" s="8" t="s">
        <v>38</v>
      </c>
      <c r="H41" s="2"/>
      <c r="I41" s="2"/>
    </row>
    <row r="42" spans="2:9" ht="17.100000000000001" customHeight="1" x14ac:dyDescent="0.2">
      <c r="B42" s="2" t="s">
        <v>39</v>
      </c>
      <c r="C42" s="2"/>
      <c r="D42" s="2"/>
      <c r="E42" s="12" t="s">
        <v>37</v>
      </c>
      <c r="F42" s="26">
        <v>25500</v>
      </c>
      <c r="G42" s="8" t="s">
        <v>38</v>
      </c>
      <c r="H42" s="2"/>
      <c r="I42" s="2"/>
    </row>
    <row r="43" spans="2:9" ht="17.100000000000001" customHeight="1" x14ac:dyDescent="0.2">
      <c r="B43" s="2" t="s">
        <v>40</v>
      </c>
      <c r="C43" s="2"/>
      <c r="D43" s="2"/>
      <c r="E43" s="12" t="s">
        <v>41</v>
      </c>
      <c r="F43" s="26">
        <v>70</v>
      </c>
      <c r="G43" s="8" t="s">
        <v>38</v>
      </c>
      <c r="H43" s="2"/>
      <c r="I43" s="2"/>
    </row>
    <row r="44" spans="2:9" ht="17.100000000000001" customHeight="1" x14ac:dyDescent="0.2">
      <c r="B44" s="2" t="s">
        <v>42</v>
      </c>
      <c r="C44" s="2"/>
      <c r="D44" s="2"/>
      <c r="E44" s="12" t="s">
        <v>28</v>
      </c>
      <c r="F44" s="26">
        <v>1200</v>
      </c>
      <c r="G44" s="8" t="s">
        <v>38</v>
      </c>
      <c r="H44" s="2"/>
      <c r="I44" s="2"/>
    </row>
    <row r="45" spans="2:9" ht="17.100000000000001" customHeight="1" x14ac:dyDescent="0.2">
      <c r="B45" s="2" t="s">
        <v>43</v>
      </c>
      <c r="C45" s="2"/>
      <c r="D45" s="2"/>
      <c r="E45" s="12" t="s">
        <v>28</v>
      </c>
      <c r="F45" s="26">
        <v>150</v>
      </c>
      <c r="G45" s="2"/>
      <c r="H45" s="2"/>
      <c r="I45" s="2"/>
    </row>
    <row r="46" spans="2:9" ht="17.100000000000001" customHeight="1" x14ac:dyDescent="0.2">
      <c r="B46" s="2" t="s">
        <v>44</v>
      </c>
      <c r="C46" s="2"/>
      <c r="D46" s="2"/>
      <c r="E46" s="12" t="s">
        <v>41</v>
      </c>
      <c r="F46" s="8" t="s">
        <v>72</v>
      </c>
      <c r="G46" s="20"/>
      <c r="H46" s="2"/>
      <c r="I46" s="2"/>
    </row>
    <row r="47" spans="2:9" ht="17.100000000000001" customHeight="1" x14ac:dyDescent="0.2">
      <c r="B47" s="2" t="s">
        <v>45</v>
      </c>
      <c r="C47" s="2"/>
      <c r="D47" s="2"/>
      <c r="E47" s="12" t="s">
        <v>46</v>
      </c>
      <c r="F47" s="6" t="s">
        <v>47</v>
      </c>
      <c r="G47" s="2"/>
      <c r="H47" s="2"/>
      <c r="I47" s="2"/>
    </row>
    <row r="48" spans="2:9" ht="4.3499999999999996" customHeight="1" x14ac:dyDescent="0.2">
      <c r="B48" s="2"/>
      <c r="C48" s="2"/>
      <c r="D48" s="2"/>
      <c r="E48" s="2"/>
      <c r="F48" s="2"/>
      <c r="G48" s="2"/>
      <c r="H48" s="2"/>
      <c r="I48" s="2"/>
    </row>
    <row r="49" spans="1:9" ht="17.100000000000001" customHeight="1" x14ac:dyDescent="0.2">
      <c r="B49" s="7" t="s">
        <v>48</v>
      </c>
      <c r="C49" s="2"/>
      <c r="D49" s="2"/>
      <c r="E49" s="2"/>
      <c r="F49" s="2"/>
      <c r="G49" s="2"/>
      <c r="H49" s="2"/>
      <c r="I49" s="2"/>
    </row>
    <row r="50" spans="1:9" ht="17.100000000000001" customHeight="1" x14ac:dyDescent="0.2">
      <c r="A50" s="14"/>
      <c r="B50" s="22" t="s">
        <v>49</v>
      </c>
      <c r="C50" s="2"/>
      <c r="D50" s="2"/>
      <c r="E50" s="12" t="s">
        <v>23</v>
      </c>
      <c r="F50" s="26">
        <v>2045</v>
      </c>
      <c r="G50" s="8" t="s">
        <v>38</v>
      </c>
      <c r="H50" s="2"/>
      <c r="I50" s="2"/>
    </row>
    <row r="51" spans="1:9" ht="17.100000000000001" customHeight="1" x14ac:dyDescent="0.2">
      <c r="A51" s="14"/>
      <c r="B51" s="22" t="s">
        <v>50</v>
      </c>
      <c r="C51" s="2"/>
      <c r="D51" s="2"/>
      <c r="E51" s="12" t="s">
        <v>51</v>
      </c>
      <c r="F51" s="26">
        <v>88</v>
      </c>
      <c r="G51" s="8" t="s">
        <v>38</v>
      </c>
      <c r="H51" s="2"/>
      <c r="I51" s="2"/>
    </row>
    <row r="52" spans="1:9" ht="17.100000000000001" customHeight="1" x14ac:dyDescent="0.2">
      <c r="A52" s="14"/>
      <c r="B52" s="22" t="s">
        <v>52</v>
      </c>
      <c r="C52" s="2"/>
      <c r="D52" s="2"/>
      <c r="E52" s="12" t="s">
        <v>51</v>
      </c>
      <c r="F52" s="26">
        <v>165</v>
      </c>
      <c r="G52" s="8" t="s">
        <v>38</v>
      </c>
      <c r="H52" s="6"/>
      <c r="I52" s="2"/>
    </row>
    <row r="53" spans="1:9" ht="17.100000000000001" customHeight="1" x14ac:dyDescent="0.2">
      <c r="A53" s="14"/>
      <c r="B53" s="22" t="s">
        <v>53</v>
      </c>
      <c r="C53" s="2"/>
      <c r="D53" s="2"/>
      <c r="E53" s="12" t="s">
        <v>51</v>
      </c>
      <c r="F53" s="26">
        <v>122</v>
      </c>
      <c r="G53" s="8" t="s">
        <v>38</v>
      </c>
      <c r="H53" s="6"/>
      <c r="I53" s="2"/>
    </row>
    <row r="54" spans="1:9" ht="17.100000000000001" customHeight="1" x14ac:dyDescent="0.2">
      <c r="A54" s="14"/>
      <c r="B54" s="22" t="s">
        <v>54</v>
      </c>
      <c r="C54" s="2"/>
      <c r="D54" s="2"/>
      <c r="E54" s="12" t="s">
        <v>51</v>
      </c>
      <c r="F54" s="26">
        <v>308</v>
      </c>
      <c r="G54" s="8" t="s">
        <v>38</v>
      </c>
      <c r="H54" s="2"/>
      <c r="I54" s="2"/>
    </row>
    <row r="55" spans="1:9" ht="17.100000000000001" customHeight="1" x14ac:dyDescent="0.2">
      <c r="A55" s="14"/>
      <c r="B55" s="22" t="s">
        <v>55</v>
      </c>
      <c r="C55" s="2"/>
      <c r="D55" s="2"/>
      <c r="E55" s="12" t="s">
        <v>23</v>
      </c>
      <c r="F55" s="26">
        <v>187</v>
      </c>
      <c r="G55" s="8" t="s">
        <v>38</v>
      </c>
      <c r="H55" s="45" t="s">
        <v>56</v>
      </c>
      <c r="I55" s="45"/>
    </row>
    <row r="56" spans="1:9" ht="17.100000000000001" customHeight="1" x14ac:dyDescent="0.2">
      <c r="A56" s="14"/>
      <c r="B56" s="22" t="s">
        <v>57</v>
      </c>
      <c r="C56" s="2"/>
      <c r="D56" s="2"/>
      <c r="E56" s="12" t="s">
        <v>23</v>
      </c>
      <c r="F56" s="26">
        <v>270</v>
      </c>
      <c r="G56" s="8" t="s">
        <v>38</v>
      </c>
      <c r="H56" s="45" t="s">
        <v>58</v>
      </c>
      <c r="I56" s="45"/>
    </row>
    <row r="57" spans="1:9" ht="17.100000000000001" customHeight="1" x14ac:dyDescent="0.2">
      <c r="A57" s="14"/>
      <c r="B57" s="22" t="s">
        <v>59</v>
      </c>
      <c r="C57" s="2"/>
      <c r="D57" s="2"/>
      <c r="E57" s="12" t="s">
        <v>23</v>
      </c>
      <c r="F57" s="26">
        <v>488</v>
      </c>
      <c r="G57" s="8" t="s">
        <v>38</v>
      </c>
      <c r="H57" s="45" t="s">
        <v>60</v>
      </c>
      <c r="I57" s="45"/>
    </row>
    <row r="58" spans="1:9" ht="17.100000000000001" customHeight="1" x14ac:dyDescent="0.2">
      <c r="A58" s="14"/>
      <c r="B58" s="22" t="s">
        <v>61</v>
      </c>
      <c r="C58" s="2"/>
      <c r="D58" s="2"/>
      <c r="E58" s="12" t="s">
        <v>62</v>
      </c>
      <c r="F58" s="26">
        <v>81</v>
      </c>
      <c r="G58" s="8" t="s">
        <v>38</v>
      </c>
      <c r="H58" s="21"/>
      <c r="I58" s="21"/>
    </row>
    <row r="59" spans="1:9" ht="17.100000000000001" customHeight="1" x14ac:dyDescent="0.2">
      <c r="A59" s="14"/>
      <c r="B59" s="22" t="s">
        <v>63</v>
      </c>
      <c r="C59" s="2"/>
      <c r="D59" s="2"/>
      <c r="E59" s="12" t="s">
        <v>62</v>
      </c>
      <c r="F59" s="26">
        <v>135</v>
      </c>
      <c r="G59" s="8" t="s">
        <v>38</v>
      </c>
      <c r="H59" s="21" t="s">
        <v>64</v>
      </c>
      <c r="I59" s="21"/>
    </row>
    <row r="60" spans="1:9" ht="15" customHeight="1" x14ac:dyDescent="0.2">
      <c r="B60" s="22" t="s">
        <v>66</v>
      </c>
      <c r="C60" s="2"/>
      <c r="D60" s="2"/>
      <c r="E60" s="12" t="s">
        <v>23</v>
      </c>
      <c r="F60" s="26">
        <v>450</v>
      </c>
      <c r="G60" s="8" t="s">
        <v>38</v>
      </c>
      <c r="H60" s="15"/>
      <c r="I60" s="15"/>
    </row>
    <row r="61" spans="1:9" ht="15" customHeight="1" x14ac:dyDescent="0.2">
      <c r="B61" s="15"/>
      <c r="C61" s="15"/>
      <c r="D61" s="15"/>
      <c r="E61" s="15"/>
      <c r="F61" s="15"/>
      <c r="G61" s="15"/>
      <c r="H61" s="15"/>
      <c r="I61" s="15"/>
    </row>
    <row r="62" spans="1:9" ht="15" customHeight="1" x14ac:dyDescent="0.2">
      <c r="B62" s="15"/>
      <c r="C62" s="15"/>
      <c r="D62" s="15"/>
      <c r="E62" s="15"/>
      <c r="F62" s="15"/>
      <c r="G62" s="15"/>
      <c r="H62" s="15"/>
      <c r="I62" s="15"/>
    </row>
    <row r="63" spans="1:9" ht="15" customHeight="1" x14ac:dyDescent="0.2">
      <c r="B63" s="15"/>
      <c r="C63" s="15"/>
      <c r="D63" s="15"/>
      <c r="E63" s="15"/>
      <c r="F63" s="15"/>
      <c r="G63" s="15"/>
      <c r="H63" s="15"/>
      <c r="I63" s="15"/>
    </row>
    <row r="64" spans="1:9" ht="15" customHeight="1" x14ac:dyDescent="0.2">
      <c r="B64" s="15"/>
      <c r="C64" s="15"/>
      <c r="D64" s="15"/>
      <c r="E64" s="15"/>
      <c r="F64" s="15"/>
      <c r="G64" s="15"/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/>
    <row r="151" spans="2:9" ht="15" customHeight="1" x14ac:dyDescent="0.2"/>
    <row r="152" spans="2:9" ht="15" customHeight="1" x14ac:dyDescent="0.2"/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</sheetData>
  <sheetProtection selectLockedCells="1" selectUnlockedCells="1"/>
  <mergeCells count="3">
    <mergeCell ref="H55:I55"/>
    <mergeCell ref="H56:I56"/>
    <mergeCell ref="H57:I57"/>
  </mergeCells>
  <phoneticPr fontId="10" type="noConversion"/>
  <pageMargins left="0.54" right="0.42986111111111114" top="0.46" bottom="0.27013888888888887" header="0.4" footer="0.31"/>
  <pageSetup paperSize="9" scale="85" firstPageNumber="0" orientation="portrait" copies="9" r:id="rId1"/>
  <headerFooter alignWithMargins="0"/>
  <ignoredErrors>
    <ignoredError sqref="E16:E20 E23:E24" numberStoredAsText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7926B-99EF-4F48-A484-5E1B2024E7E6}">
  <sheetPr>
    <pageSetUpPr fitToPage="1"/>
  </sheetPr>
  <dimension ref="A1:K203"/>
  <sheetViews>
    <sheetView workbookViewId="0">
      <selection activeCell="H25" sqref="H25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265</v>
      </c>
      <c r="H5" s="2"/>
      <c r="I5" s="2"/>
    </row>
    <row r="6" spans="2:11" ht="15" customHeight="1" x14ac:dyDescent="0.2">
      <c r="B6" s="3" t="s">
        <v>0</v>
      </c>
      <c r="C6" s="4" t="s">
        <v>243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277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264</v>
      </c>
      <c r="G13" s="16"/>
      <c r="H13" s="13" t="s">
        <v>142</v>
      </c>
      <c r="I13" s="4" t="s">
        <v>263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17" t="s">
        <v>266</v>
      </c>
      <c r="F16" s="30" t="s">
        <v>267</v>
      </c>
      <c r="G16" s="2"/>
      <c r="H16" s="2"/>
      <c r="I16" s="2"/>
      <c r="J16" s="32"/>
      <c r="K16" s="32"/>
    </row>
    <row r="17" spans="2:9" ht="17.100000000000001" customHeight="1" x14ac:dyDescent="0.2">
      <c r="B17" s="2" t="s">
        <v>9</v>
      </c>
      <c r="C17" s="2"/>
      <c r="D17" s="2"/>
      <c r="E17" s="17" t="s">
        <v>211</v>
      </c>
      <c r="F17" t="s">
        <v>268</v>
      </c>
      <c r="G17" s="2"/>
      <c r="H17" s="6"/>
      <c r="I17" s="2"/>
    </row>
    <row r="18" spans="2:9" ht="17.100000000000001" customHeight="1" x14ac:dyDescent="0.2">
      <c r="B18" s="2" t="s">
        <v>10</v>
      </c>
      <c r="C18" s="2"/>
      <c r="D18" s="2"/>
      <c r="E18" s="17" t="s">
        <v>211</v>
      </c>
      <c r="F18" t="s">
        <v>268</v>
      </c>
      <c r="G18" s="2"/>
      <c r="H18" s="2"/>
      <c r="I18" s="2"/>
    </row>
    <row r="19" spans="2:9" ht="17.100000000000001" customHeight="1" x14ac:dyDescent="0.2">
      <c r="B19" s="2" t="s">
        <v>11</v>
      </c>
      <c r="C19" s="2"/>
      <c r="D19" s="2"/>
      <c r="E19" s="17" t="s">
        <v>269</v>
      </c>
      <c r="F19" t="s">
        <v>270</v>
      </c>
      <c r="G19" s="2"/>
      <c r="H19" s="9"/>
    </row>
    <row r="20" spans="2:9" ht="17.100000000000001" customHeight="1" x14ac:dyDescent="0.2">
      <c r="B20" s="2" t="s">
        <v>12</v>
      </c>
      <c r="C20" s="2"/>
      <c r="D20" s="2"/>
      <c r="E20" s="17" t="s">
        <v>271</v>
      </c>
      <c r="F20" t="s">
        <v>272</v>
      </c>
      <c r="G20" s="2"/>
      <c r="H20" s="9"/>
    </row>
    <row r="21" spans="2:9" ht="12.95" customHeight="1" x14ac:dyDescent="0.2">
      <c r="B21" s="2"/>
      <c r="C21" s="2"/>
      <c r="D21" s="2"/>
      <c r="E21" s="2"/>
      <c r="G21" s="2"/>
      <c r="H21" s="2"/>
      <c r="I21" s="2"/>
    </row>
    <row r="22" spans="2:9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9" ht="17.100000000000001" customHeight="1" x14ac:dyDescent="0.2">
      <c r="B23" s="2" t="s">
        <v>14</v>
      </c>
      <c r="C23" s="2"/>
      <c r="D23" s="2"/>
      <c r="E23" s="18" t="s">
        <v>273</v>
      </c>
      <c r="F23" s="2"/>
      <c r="G23" s="2"/>
      <c r="H23" s="2"/>
      <c r="I23" s="2"/>
    </row>
    <row r="24" spans="2:9" ht="17.100000000000001" customHeight="1" x14ac:dyDescent="0.2">
      <c r="B24" s="2" t="s">
        <v>15</v>
      </c>
      <c r="C24" s="2"/>
      <c r="D24" s="2"/>
      <c r="E24" s="19" t="s">
        <v>274</v>
      </c>
      <c r="F24" s="2"/>
      <c r="G24" s="2"/>
      <c r="H24" s="2"/>
      <c r="I24" s="2"/>
    </row>
    <row r="25" spans="2:9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v>30600</v>
      </c>
      <c r="I25" s="2"/>
    </row>
    <row r="26" spans="2:9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v>33600</v>
      </c>
      <c r="I26" s="2"/>
    </row>
    <row r="27" spans="2:9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9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</row>
    <row r="29" spans="2:9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30600</v>
      </c>
      <c r="G29" s="11" t="s">
        <v>22</v>
      </c>
      <c r="H29" s="25">
        <f>+D29*F29</f>
        <v>13770</v>
      </c>
      <c r="I29" s="2" t="s">
        <v>23</v>
      </c>
    </row>
    <row r="30" spans="2:9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30600</v>
      </c>
      <c r="G30" s="11" t="s">
        <v>22</v>
      </c>
      <c r="H30" s="25">
        <f>+D30*F30</f>
        <v>11628</v>
      </c>
      <c r="I30" s="2" t="s">
        <v>23</v>
      </c>
    </row>
    <row r="31" spans="2:9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33600</v>
      </c>
      <c r="G31" s="11" t="s">
        <v>22</v>
      </c>
      <c r="H31" s="25">
        <f>+D31*F31</f>
        <v>18480</v>
      </c>
      <c r="I31" s="2" t="s">
        <v>23</v>
      </c>
    </row>
    <row r="32" spans="2:9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9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9" ht="17.100000000000001" customHeight="1" x14ac:dyDescent="0.2">
      <c r="B34" s="2" t="s">
        <v>27</v>
      </c>
      <c r="C34" s="2"/>
      <c r="D34" s="2"/>
      <c r="E34" s="12" t="s">
        <v>28</v>
      </c>
      <c r="F34" s="26">
        <v>880</v>
      </c>
      <c r="G34" s="2"/>
      <c r="H34" s="2"/>
      <c r="I34" s="2"/>
    </row>
    <row r="35" spans="2:9" ht="17.100000000000001" customHeight="1" x14ac:dyDescent="0.2">
      <c r="B35" s="2" t="s">
        <v>29</v>
      </c>
      <c r="C35" s="2"/>
      <c r="D35" s="2"/>
      <c r="E35" s="12" t="s">
        <v>28</v>
      </c>
      <c r="F35" s="26">
        <v>2450</v>
      </c>
      <c r="G35" s="2"/>
      <c r="H35" s="2"/>
      <c r="I35" s="2"/>
    </row>
    <row r="36" spans="2:9" ht="17.100000000000001" customHeight="1" x14ac:dyDescent="0.2">
      <c r="B36" s="2" t="s">
        <v>30</v>
      </c>
      <c r="C36" s="2"/>
      <c r="D36" s="2"/>
      <c r="E36" s="12" t="s">
        <v>28</v>
      </c>
      <c r="F36" s="26">
        <v>2168</v>
      </c>
      <c r="G36" s="8"/>
      <c r="H36" s="6"/>
      <c r="I36" s="2"/>
    </row>
    <row r="37" spans="2:9" ht="17.100000000000001" customHeight="1" x14ac:dyDescent="0.2">
      <c r="B37" s="2" t="s">
        <v>31</v>
      </c>
      <c r="C37" s="2"/>
      <c r="D37" s="2"/>
      <c r="E37" s="12" t="s">
        <v>28</v>
      </c>
      <c r="F37" s="26">
        <v>1881</v>
      </c>
      <c r="G37" s="8"/>
      <c r="H37" s="6"/>
      <c r="I37" s="2"/>
    </row>
    <row r="38" spans="2:9" ht="17.100000000000001" customHeight="1" x14ac:dyDescent="0.2">
      <c r="B38" s="2" t="s">
        <v>32</v>
      </c>
      <c r="C38" s="2"/>
      <c r="D38" s="2"/>
      <c r="E38" s="12" t="s">
        <v>33</v>
      </c>
      <c r="F38" s="26">
        <v>12560</v>
      </c>
      <c r="G38" t="s">
        <v>275</v>
      </c>
      <c r="H38" s="2"/>
      <c r="I38" s="2"/>
    </row>
    <row r="39" spans="2:9" ht="17.100000000000001" customHeight="1" x14ac:dyDescent="0.2">
      <c r="B39" s="2" t="s">
        <v>32</v>
      </c>
      <c r="C39" s="2"/>
      <c r="D39" s="2"/>
      <c r="E39" s="13"/>
      <c r="F39" s="20" t="s">
        <v>65</v>
      </c>
      <c r="G39" s="2"/>
      <c r="H39" s="2"/>
      <c r="I39" s="2"/>
    </row>
    <row r="40" spans="2:9" ht="17.100000000000001" customHeight="1" x14ac:dyDescent="0.2">
      <c r="B40" s="2" t="s">
        <v>34</v>
      </c>
      <c r="C40" s="2"/>
      <c r="D40" s="2"/>
      <c r="E40" s="13"/>
      <c r="F40" s="20" t="s">
        <v>35</v>
      </c>
      <c r="G40" s="2"/>
      <c r="H40" s="2"/>
      <c r="I40" s="2"/>
    </row>
    <row r="41" spans="2:9" ht="17.100000000000001" customHeight="1" x14ac:dyDescent="0.2">
      <c r="B41" s="2" t="s">
        <v>36</v>
      </c>
      <c r="C41" s="2"/>
      <c r="D41" s="2"/>
      <c r="E41" s="12" t="s">
        <v>37</v>
      </c>
      <c r="F41" s="26">
        <v>93125</v>
      </c>
      <c r="G41" s="8" t="s">
        <v>38</v>
      </c>
      <c r="H41" s="2"/>
      <c r="I41" s="2"/>
    </row>
    <row r="42" spans="2:9" ht="17.100000000000001" customHeight="1" x14ac:dyDescent="0.2">
      <c r="B42" s="2" t="s">
        <v>39</v>
      </c>
      <c r="C42" s="2"/>
      <c r="D42" s="2"/>
      <c r="E42" s="12" t="s">
        <v>37</v>
      </c>
      <c r="F42" s="26">
        <v>82500</v>
      </c>
      <c r="G42" s="8" t="s">
        <v>38</v>
      </c>
      <c r="H42" s="2"/>
      <c r="I42" s="2"/>
    </row>
    <row r="43" spans="2:9" ht="17.100000000000001" customHeight="1" x14ac:dyDescent="0.2">
      <c r="B43" s="2" t="s">
        <v>40</v>
      </c>
      <c r="C43" s="2"/>
      <c r="D43" s="2"/>
      <c r="E43" s="12" t="s">
        <v>41</v>
      </c>
      <c r="F43" s="26">
        <v>181</v>
      </c>
      <c r="G43" s="8" t="s">
        <v>38</v>
      </c>
      <c r="H43" s="2"/>
      <c r="I43" s="2"/>
    </row>
    <row r="44" spans="2:9" ht="17.100000000000001" customHeight="1" x14ac:dyDescent="0.2">
      <c r="B44" s="2" t="s">
        <v>42</v>
      </c>
      <c r="C44" s="2"/>
      <c r="D44" s="2"/>
      <c r="E44" s="12" t="s">
        <v>28</v>
      </c>
      <c r="F44" s="26">
        <v>3510</v>
      </c>
      <c r="G44" s="8" t="s">
        <v>38</v>
      </c>
      <c r="H44" s="2"/>
      <c r="I44" s="2"/>
    </row>
    <row r="45" spans="2:9" ht="17.100000000000001" customHeight="1" x14ac:dyDescent="0.2">
      <c r="B45" s="2" t="s">
        <v>43</v>
      </c>
      <c r="C45" s="2"/>
      <c r="D45" s="2"/>
      <c r="E45" s="12" t="s">
        <v>28</v>
      </c>
      <c r="F45" s="26">
        <v>440</v>
      </c>
      <c r="G45" s="2"/>
      <c r="H45" s="2"/>
      <c r="I45" s="2"/>
    </row>
    <row r="46" spans="2:9" ht="17.100000000000001" customHeight="1" x14ac:dyDescent="0.2">
      <c r="B46" s="2" t="s">
        <v>44</v>
      </c>
      <c r="C46" s="2"/>
      <c r="D46" s="2"/>
      <c r="E46" s="12" t="s">
        <v>41</v>
      </c>
      <c r="F46" s="6" t="s">
        <v>276</v>
      </c>
      <c r="G46" s="20"/>
      <c r="H46" s="2"/>
      <c r="I46" s="2"/>
    </row>
    <row r="47" spans="2:9" ht="17.100000000000001" customHeight="1" x14ac:dyDescent="0.2">
      <c r="B47" s="2" t="s">
        <v>45</v>
      </c>
      <c r="C47" s="2"/>
      <c r="D47" s="2"/>
      <c r="E47" s="12" t="s">
        <v>46</v>
      </c>
      <c r="F47" s="6" t="s">
        <v>47</v>
      </c>
      <c r="G47" s="2"/>
      <c r="H47" s="2"/>
      <c r="I47" s="2"/>
    </row>
    <row r="48" spans="2:9" ht="4.3499999999999996" customHeight="1" x14ac:dyDescent="0.2">
      <c r="B48" s="2"/>
      <c r="C48" s="2"/>
      <c r="D48" s="2"/>
      <c r="E48" s="2"/>
      <c r="F48" s="2"/>
      <c r="G48" s="2"/>
      <c r="H48" s="2"/>
      <c r="I48" s="2"/>
    </row>
    <row r="49" spans="1:9" ht="17.100000000000001" customHeight="1" x14ac:dyDescent="0.2">
      <c r="B49" s="7" t="s">
        <v>48</v>
      </c>
      <c r="C49" s="2"/>
      <c r="D49" s="2"/>
      <c r="E49" s="2"/>
      <c r="F49" s="2"/>
      <c r="G49" s="2"/>
      <c r="H49" s="2"/>
      <c r="I49" s="2"/>
    </row>
    <row r="50" spans="1:9" ht="17.100000000000001" customHeight="1" x14ac:dyDescent="0.2">
      <c r="A50" s="14"/>
      <c r="B50" s="22" t="s">
        <v>49</v>
      </c>
      <c r="C50" s="2"/>
      <c r="D50" s="2"/>
      <c r="E50" s="12" t="s">
        <v>23</v>
      </c>
      <c r="F50" s="26">
        <v>7250</v>
      </c>
      <c r="G50" s="8" t="s">
        <v>38</v>
      </c>
      <c r="H50" s="2"/>
      <c r="I50" s="2"/>
    </row>
    <row r="51" spans="1:9" ht="17.100000000000001" customHeight="1" x14ac:dyDescent="0.2">
      <c r="A51" s="14"/>
      <c r="B51" s="22" t="s">
        <v>50</v>
      </c>
      <c r="C51" s="2"/>
      <c r="D51" s="2"/>
      <c r="E51" s="12" t="s">
        <v>51</v>
      </c>
      <c r="F51" s="26">
        <v>317</v>
      </c>
      <c r="G51" s="8" t="s">
        <v>38</v>
      </c>
      <c r="H51" s="2"/>
      <c r="I51" s="2"/>
    </row>
    <row r="52" spans="1:9" ht="17.100000000000001" customHeight="1" x14ac:dyDescent="0.2">
      <c r="A52" s="14"/>
      <c r="B52" s="22" t="s">
        <v>52</v>
      </c>
      <c r="C52" s="2"/>
      <c r="D52" s="2"/>
      <c r="E52" s="12" t="s">
        <v>51</v>
      </c>
      <c r="F52" s="26">
        <v>584</v>
      </c>
      <c r="G52" s="8" t="s">
        <v>38</v>
      </c>
      <c r="H52" s="6"/>
      <c r="I52" s="2"/>
    </row>
    <row r="53" spans="1:9" ht="17.100000000000001" customHeight="1" x14ac:dyDescent="0.2">
      <c r="A53" s="14"/>
      <c r="B53" s="22" t="s">
        <v>53</v>
      </c>
      <c r="C53" s="2"/>
      <c r="D53" s="2"/>
      <c r="E53" s="12" t="s">
        <v>51</v>
      </c>
      <c r="F53" s="26">
        <v>434</v>
      </c>
      <c r="G53" s="8" t="s">
        <v>38</v>
      </c>
      <c r="H53" s="6"/>
      <c r="I53" s="2"/>
    </row>
    <row r="54" spans="1:9" ht="17.100000000000001" customHeight="1" x14ac:dyDescent="0.2">
      <c r="A54" s="14"/>
      <c r="B54" s="22" t="s">
        <v>54</v>
      </c>
      <c r="C54" s="2"/>
      <c r="D54" s="2"/>
      <c r="E54" s="12" t="s">
        <v>51</v>
      </c>
      <c r="F54" s="26">
        <v>1093</v>
      </c>
      <c r="G54" s="8" t="s">
        <v>38</v>
      </c>
      <c r="H54" s="2"/>
      <c r="I54" s="2"/>
    </row>
    <row r="55" spans="1:9" ht="17.100000000000001" customHeight="1" x14ac:dyDescent="0.2">
      <c r="A55" s="14"/>
      <c r="B55" s="22" t="s">
        <v>55</v>
      </c>
      <c r="C55" s="2"/>
      <c r="D55" s="2"/>
      <c r="E55" s="12" t="s">
        <v>23</v>
      </c>
      <c r="F55" s="26">
        <v>662</v>
      </c>
      <c r="G55" s="8" t="s">
        <v>38</v>
      </c>
      <c r="H55" s="45" t="s">
        <v>56</v>
      </c>
      <c r="I55" s="45"/>
    </row>
    <row r="56" spans="1:9" ht="17.100000000000001" customHeight="1" x14ac:dyDescent="0.2">
      <c r="A56" s="14"/>
      <c r="B56" s="22" t="s">
        <v>57</v>
      </c>
      <c r="C56" s="2"/>
      <c r="D56" s="2"/>
      <c r="E56" s="12" t="s">
        <v>23</v>
      </c>
      <c r="F56" s="26">
        <v>954</v>
      </c>
      <c r="G56" s="8" t="s">
        <v>38</v>
      </c>
      <c r="H56" s="45" t="s">
        <v>58</v>
      </c>
      <c r="I56" s="45"/>
    </row>
    <row r="57" spans="1:9" ht="17.100000000000001" customHeight="1" x14ac:dyDescent="0.2">
      <c r="A57" s="14"/>
      <c r="B57" s="22" t="s">
        <v>59</v>
      </c>
      <c r="C57" s="2"/>
      <c r="D57" s="2"/>
      <c r="E57" s="12" t="s">
        <v>23</v>
      </c>
      <c r="F57" s="26">
        <v>1724</v>
      </c>
      <c r="G57" s="8" t="s">
        <v>38</v>
      </c>
      <c r="H57" s="45" t="s">
        <v>60</v>
      </c>
      <c r="I57" s="45"/>
    </row>
    <row r="58" spans="1:9" ht="17.100000000000001" customHeight="1" x14ac:dyDescent="0.2">
      <c r="A58" s="14"/>
      <c r="B58" s="22" t="s">
        <v>61</v>
      </c>
      <c r="C58" s="2"/>
      <c r="D58" s="2"/>
      <c r="E58" s="12" t="s">
        <v>62</v>
      </c>
      <c r="F58" s="26">
        <v>268</v>
      </c>
      <c r="G58" s="8" t="s">
        <v>38</v>
      </c>
      <c r="H58" s="21"/>
      <c r="I58" s="21"/>
    </row>
    <row r="59" spans="1:9" ht="17.100000000000001" customHeight="1" x14ac:dyDescent="0.2">
      <c r="A59" s="14"/>
      <c r="B59" s="22" t="s">
        <v>63</v>
      </c>
      <c r="C59" s="2"/>
      <c r="D59" s="2"/>
      <c r="E59" s="12" t="s">
        <v>62</v>
      </c>
      <c r="F59" s="26">
        <v>443</v>
      </c>
      <c r="G59" s="8" t="s">
        <v>38</v>
      </c>
      <c r="H59" s="21" t="s">
        <v>64</v>
      </c>
      <c r="I59" s="21"/>
    </row>
    <row r="60" spans="1:9" ht="15" customHeight="1" x14ac:dyDescent="0.2">
      <c r="B60" s="22" t="s">
        <v>66</v>
      </c>
      <c r="C60" s="2"/>
      <c r="D60" s="2"/>
      <c r="E60" s="12" t="s">
        <v>23</v>
      </c>
      <c r="F60" s="26">
        <v>1580</v>
      </c>
      <c r="G60" s="8" t="s">
        <v>38</v>
      </c>
      <c r="H60" s="15"/>
      <c r="I60" s="15"/>
    </row>
    <row r="61" spans="1:9" ht="15" customHeight="1" x14ac:dyDescent="0.2">
      <c r="B61" s="15"/>
      <c r="C61" s="15"/>
      <c r="D61" s="15"/>
      <c r="E61" s="15"/>
      <c r="F61" s="15"/>
      <c r="G61" s="15"/>
      <c r="H61" s="15"/>
      <c r="I61" s="15"/>
    </row>
    <row r="62" spans="1:9" ht="15" customHeight="1" x14ac:dyDescent="0.2">
      <c r="B62" s="15"/>
      <c r="C62" s="15"/>
      <c r="D62" s="15"/>
      <c r="E62" s="15"/>
      <c r="F62" s="15"/>
      <c r="G62" s="15"/>
      <c r="H62" s="15"/>
      <c r="I62" s="15"/>
    </row>
    <row r="63" spans="1:9" ht="15" customHeight="1" x14ac:dyDescent="0.2">
      <c r="B63" s="15"/>
      <c r="C63" s="15"/>
      <c r="D63" s="15"/>
      <c r="E63" s="15"/>
      <c r="F63" s="15"/>
      <c r="G63" s="15"/>
      <c r="H63" s="15"/>
      <c r="I63" s="15"/>
    </row>
    <row r="64" spans="1:9" ht="15" customHeight="1" x14ac:dyDescent="0.2">
      <c r="B64" s="15"/>
      <c r="C64" s="15"/>
      <c r="D64" s="15"/>
      <c r="E64" s="15"/>
      <c r="F64" s="15"/>
      <c r="G64" s="15"/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/>
    <row r="151" spans="2:9" ht="15" customHeight="1" x14ac:dyDescent="0.2"/>
    <row r="152" spans="2:9" ht="15" customHeight="1" x14ac:dyDescent="0.2"/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</sheetData>
  <sheetProtection selectLockedCells="1" selectUnlockedCells="1"/>
  <mergeCells count="3">
    <mergeCell ref="H55:I55"/>
    <mergeCell ref="H56:I56"/>
    <mergeCell ref="H57:I57"/>
  </mergeCells>
  <pageMargins left="0.54" right="0.42986111111111114" top="0.46" bottom="0.27013888888888887" header="0.4" footer="0.31"/>
  <pageSetup paperSize="9" scale="86" firstPageNumber="0" orientation="portrait" copies="9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057F-34F4-4121-9E44-1BD1BB4DB25B}">
  <sheetPr>
    <pageSetUpPr fitToPage="1"/>
  </sheetPr>
  <dimension ref="A1:K203"/>
  <sheetViews>
    <sheetView workbookViewId="0">
      <selection activeCell="F21" sqref="F21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278</v>
      </c>
      <c r="H5" s="2"/>
      <c r="I5" s="2"/>
    </row>
    <row r="6" spans="2:11" ht="15" customHeight="1" x14ac:dyDescent="0.2">
      <c r="B6" s="3" t="s">
        <v>0</v>
      </c>
      <c r="C6" s="4" t="s">
        <v>243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277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279</v>
      </c>
      <c r="G13" s="16"/>
      <c r="H13" s="13" t="s">
        <v>142</v>
      </c>
      <c r="I13" s="4" t="s">
        <v>280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17" t="s">
        <v>257</v>
      </c>
      <c r="F16" s="30" t="s">
        <v>281</v>
      </c>
      <c r="G16" s="2"/>
      <c r="H16" s="2"/>
      <c r="I16" s="2"/>
      <c r="J16" s="32"/>
      <c r="K16" s="32"/>
    </row>
    <row r="17" spans="2:9" ht="17.100000000000001" customHeight="1" x14ac:dyDescent="0.2">
      <c r="B17" s="2" t="s">
        <v>9</v>
      </c>
      <c r="C17" s="2"/>
      <c r="D17" s="2"/>
      <c r="E17" s="17" t="s">
        <v>67</v>
      </c>
      <c r="G17" s="2"/>
      <c r="H17" s="6"/>
      <c r="I17" s="2"/>
    </row>
    <row r="18" spans="2:9" ht="17.100000000000001" customHeight="1" x14ac:dyDescent="0.2">
      <c r="B18" s="2" t="s">
        <v>10</v>
      </c>
      <c r="C18" s="2"/>
      <c r="D18" s="2"/>
      <c r="E18" s="17" t="s">
        <v>67</v>
      </c>
      <c r="G18" s="2"/>
      <c r="H18" s="2"/>
      <c r="I18" s="2"/>
    </row>
    <row r="19" spans="2:9" ht="17.100000000000001" customHeight="1" x14ac:dyDescent="0.2">
      <c r="B19" s="2" t="s">
        <v>11</v>
      </c>
      <c r="C19" s="2"/>
      <c r="D19" s="2"/>
      <c r="E19" s="17" t="s">
        <v>67</v>
      </c>
      <c r="G19" s="2"/>
      <c r="H19" s="9"/>
    </row>
    <row r="20" spans="2:9" ht="17.100000000000001" customHeight="1" x14ac:dyDescent="0.2">
      <c r="B20" s="2" t="s">
        <v>12</v>
      </c>
      <c r="C20" s="2"/>
      <c r="D20" s="2"/>
      <c r="E20" s="17" t="s">
        <v>282</v>
      </c>
      <c r="F20" t="s">
        <v>285</v>
      </c>
      <c r="G20" s="2"/>
      <c r="H20" s="9"/>
    </row>
    <row r="21" spans="2:9" ht="12.95" customHeight="1" x14ac:dyDescent="0.2">
      <c r="B21" s="2"/>
      <c r="C21" s="2"/>
      <c r="D21" s="2"/>
      <c r="E21" s="2"/>
      <c r="G21" s="2"/>
      <c r="H21" s="2"/>
      <c r="I21" s="2"/>
    </row>
    <row r="22" spans="2:9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9" ht="17.100000000000001" customHeight="1" x14ac:dyDescent="0.2">
      <c r="B23" s="2" t="s">
        <v>14</v>
      </c>
      <c r="C23" s="2"/>
      <c r="D23" s="2"/>
      <c r="E23" s="18" t="s">
        <v>283</v>
      </c>
      <c r="F23" s="2"/>
      <c r="G23" s="2"/>
      <c r="H23" s="2"/>
      <c r="I23" s="2"/>
    </row>
    <row r="24" spans="2:9" ht="17.100000000000001" customHeight="1" x14ac:dyDescent="0.2">
      <c r="B24" s="2" t="s">
        <v>15</v>
      </c>
      <c r="C24" s="2"/>
      <c r="D24" s="2"/>
      <c r="E24" s="19" t="s">
        <v>284</v>
      </c>
      <c r="F24" s="2"/>
      <c r="G24" s="2"/>
      <c r="H24" s="2"/>
      <c r="I24" s="2"/>
    </row>
    <row r="25" spans="2:9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v>31050</v>
      </c>
      <c r="I25" s="2"/>
    </row>
    <row r="26" spans="2:9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v>34080</v>
      </c>
      <c r="I26" s="2"/>
    </row>
    <row r="27" spans="2:9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9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</row>
    <row r="29" spans="2:9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31050</v>
      </c>
      <c r="G29" s="11" t="s">
        <v>22</v>
      </c>
      <c r="H29" s="25">
        <f>+D29*F29</f>
        <v>13972.5</v>
      </c>
      <c r="I29" s="2" t="s">
        <v>23</v>
      </c>
    </row>
    <row r="30" spans="2:9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31050</v>
      </c>
      <c r="G30" s="11" t="s">
        <v>22</v>
      </c>
      <c r="H30" s="25">
        <f>+D30*F30</f>
        <v>11799</v>
      </c>
      <c r="I30" s="2" t="s">
        <v>23</v>
      </c>
    </row>
    <row r="31" spans="2:9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34080</v>
      </c>
      <c r="G31" s="11" t="s">
        <v>22</v>
      </c>
      <c r="H31" s="25">
        <f>+D31*F31</f>
        <v>18744</v>
      </c>
      <c r="I31" s="2" t="s">
        <v>23</v>
      </c>
    </row>
    <row r="32" spans="2:9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9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9" ht="17.100000000000001" customHeight="1" x14ac:dyDescent="0.2">
      <c r="B34" s="2" t="s">
        <v>27</v>
      </c>
      <c r="C34" s="2"/>
      <c r="D34" s="2"/>
      <c r="E34" s="12" t="s">
        <v>28</v>
      </c>
      <c r="F34" s="26">
        <v>902</v>
      </c>
      <c r="G34" s="2"/>
      <c r="H34" s="2"/>
      <c r="I34" s="2"/>
    </row>
    <row r="35" spans="2:9" ht="17.100000000000001" customHeight="1" x14ac:dyDescent="0.2">
      <c r="B35" s="2" t="s">
        <v>29</v>
      </c>
      <c r="C35" s="2"/>
      <c r="D35" s="2"/>
      <c r="E35" s="12" t="s">
        <v>28</v>
      </c>
      <c r="F35" s="26">
        <v>2485</v>
      </c>
      <c r="G35" s="2"/>
      <c r="H35" s="2"/>
      <c r="I35" s="2"/>
    </row>
    <row r="36" spans="2:9" ht="17.100000000000001" customHeight="1" x14ac:dyDescent="0.2">
      <c r="B36" s="2" t="s">
        <v>30</v>
      </c>
      <c r="C36" s="2"/>
      <c r="D36" s="2"/>
      <c r="E36" s="12" t="s">
        <v>28</v>
      </c>
      <c r="F36" s="26">
        <v>2199</v>
      </c>
      <c r="G36" s="8"/>
      <c r="H36" s="6"/>
      <c r="I36" s="2"/>
    </row>
    <row r="37" spans="2:9" ht="17.100000000000001" customHeight="1" x14ac:dyDescent="0.2">
      <c r="B37" s="2" t="s">
        <v>31</v>
      </c>
      <c r="C37" s="2"/>
      <c r="D37" s="2"/>
      <c r="E37" s="12" t="s">
        <v>28</v>
      </c>
      <c r="F37" s="26">
        <v>1908</v>
      </c>
      <c r="G37" s="8"/>
      <c r="H37" s="6"/>
      <c r="I37" s="2"/>
    </row>
    <row r="38" spans="2:9" ht="17.100000000000001" customHeight="1" x14ac:dyDescent="0.2">
      <c r="B38" s="2" t="s">
        <v>32</v>
      </c>
      <c r="C38" s="2"/>
      <c r="D38" s="2"/>
      <c r="E38" s="12" t="s">
        <v>33</v>
      </c>
      <c r="F38" s="26">
        <v>12560</v>
      </c>
      <c r="G38" t="s">
        <v>275</v>
      </c>
      <c r="H38" s="2"/>
      <c r="I38" s="2"/>
    </row>
    <row r="39" spans="2:9" ht="17.100000000000001" customHeight="1" x14ac:dyDescent="0.2">
      <c r="B39" s="2" t="s">
        <v>32</v>
      </c>
      <c r="C39" s="2"/>
      <c r="D39" s="2"/>
      <c r="E39" s="13"/>
      <c r="F39" s="20" t="s">
        <v>65</v>
      </c>
      <c r="G39" s="2"/>
      <c r="H39" s="2"/>
      <c r="I39" s="2"/>
    </row>
    <row r="40" spans="2:9" ht="17.100000000000001" customHeight="1" x14ac:dyDescent="0.2">
      <c r="B40" s="2" t="s">
        <v>34</v>
      </c>
      <c r="C40" s="2"/>
      <c r="D40" s="2"/>
      <c r="E40" s="13"/>
      <c r="F40" s="20" t="s">
        <v>35</v>
      </c>
      <c r="G40" s="2"/>
      <c r="H40" s="2"/>
      <c r="I40" s="2"/>
    </row>
    <row r="41" spans="2:9" ht="17.100000000000001" customHeight="1" x14ac:dyDescent="0.2">
      <c r="B41" s="2" t="s">
        <v>36</v>
      </c>
      <c r="C41" s="2"/>
      <c r="D41" s="2"/>
      <c r="E41" s="12" t="s">
        <v>37</v>
      </c>
      <c r="F41" s="26">
        <v>93125</v>
      </c>
      <c r="G41" s="8" t="s">
        <v>38</v>
      </c>
      <c r="H41" s="2"/>
      <c r="I41" s="2"/>
    </row>
    <row r="42" spans="2:9" ht="17.100000000000001" customHeight="1" x14ac:dyDescent="0.2">
      <c r="B42" s="2" t="s">
        <v>39</v>
      </c>
      <c r="C42" s="2"/>
      <c r="D42" s="2"/>
      <c r="E42" s="12" t="s">
        <v>37</v>
      </c>
      <c r="F42" s="26">
        <v>82560</v>
      </c>
      <c r="G42" s="8" t="s">
        <v>38</v>
      </c>
      <c r="H42" s="2"/>
      <c r="I42" s="2"/>
    </row>
    <row r="43" spans="2:9" ht="17.100000000000001" customHeight="1" x14ac:dyDescent="0.2">
      <c r="B43" s="2" t="s">
        <v>40</v>
      </c>
      <c r="C43" s="2"/>
      <c r="D43" s="2"/>
      <c r="E43" s="12" t="s">
        <v>41</v>
      </c>
      <c r="F43" s="26">
        <v>181</v>
      </c>
      <c r="G43" s="8" t="s">
        <v>38</v>
      </c>
      <c r="H43" s="2"/>
      <c r="I43" s="2"/>
    </row>
    <row r="44" spans="2:9" ht="17.100000000000001" customHeight="1" x14ac:dyDescent="0.2">
      <c r="B44" s="2" t="s">
        <v>42</v>
      </c>
      <c r="C44" s="2"/>
      <c r="D44" s="2"/>
      <c r="E44" s="12" t="s">
        <v>28</v>
      </c>
      <c r="F44" s="26">
        <v>3515</v>
      </c>
      <c r="G44" s="8" t="s">
        <v>38</v>
      </c>
      <c r="H44" s="2"/>
      <c r="I44" s="2"/>
    </row>
    <row r="45" spans="2:9" ht="17.100000000000001" customHeight="1" x14ac:dyDescent="0.2">
      <c r="B45" s="2" t="s">
        <v>43</v>
      </c>
      <c r="C45" s="2"/>
      <c r="D45" s="2"/>
      <c r="E45" s="12" t="s">
        <v>28</v>
      </c>
      <c r="F45" s="26">
        <v>440</v>
      </c>
      <c r="G45" s="2"/>
      <c r="H45" s="2"/>
      <c r="I45" s="2"/>
    </row>
    <row r="46" spans="2:9" ht="17.100000000000001" customHeight="1" x14ac:dyDescent="0.2">
      <c r="B46" s="2" t="s">
        <v>44</v>
      </c>
      <c r="C46" s="2"/>
      <c r="D46" s="2"/>
      <c r="E46" s="12" t="s">
        <v>41</v>
      </c>
      <c r="F46" s="6" t="s">
        <v>276</v>
      </c>
      <c r="G46" s="20"/>
      <c r="H46" s="2"/>
      <c r="I46" s="2"/>
    </row>
    <row r="47" spans="2:9" ht="17.100000000000001" customHeight="1" x14ac:dyDescent="0.2">
      <c r="B47" s="2" t="s">
        <v>45</v>
      </c>
      <c r="C47" s="2"/>
      <c r="D47" s="2"/>
      <c r="E47" s="12" t="s">
        <v>46</v>
      </c>
      <c r="F47" s="6" t="s">
        <v>47</v>
      </c>
      <c r="G47" s="2"/>
      <c r="H47" s="2"/>
      <c r="I47" s="2"/>
    </row>
    <row r="48" spans="2:9" ht="4.3499999999999996" customHeight="1" x14ac:dyDescent="0.2">
      <c r="B48" s="2"/>
      <c r="C48" s="2"/>
      <c r="D48" s="2"/>
      <c r="E48" s="2"/>
      <c r="F48" s="2"/>
      <c r="G48" s="2"/>
      <c r="H48" s="2"/>
      <c r="I48" s="2"/>
    </row>
    <row r="49" spans="1:9" ht="17.100000000000001" customHeight="1" x14ac:dyDescent="0.2">
      <c r="B49" s="7" t="s">
        <v>48</v>
      </c>
      <c r="C49" s="2"/>
      <c r="D49" s="2"/>
      <c r="E49" s="2"/>
      <c r="F49" s="2"/>
      <c r="G49" s="2"/>
      <c r="H49" s="2"/>
      <c r="I49" s="2"/>
    </row>
    <row r="50" spans="1:9" ht="17.100000000000001" customHeight="1" x14ac:dyDescent="0.2">
      <c r="A50" s="14"/>
      <c r="B50" s="22" t="s">
        <v>49</v>
      </c>
      <c r="C50" s="2"/>
      <c r="D50" s="2"/>
      <c r="E50" s="12" t="s">
        <v>23</v>
      </c>
      <c r="F50" s="26">
        <v>7355</v>
      </c>
      <c r="G50" s="8" t="s">
        <v>38</v>
      </c>
      <c r="H50" s="2"/>
      <c r="I50" s="2"/>
    </row>
    <row r="51" spans="1:9" ht="17.100000000000001" customHeight="1" x14ac:dyDescent="0.2">
      <c r="A51" s="14"/>
      <c r="B51" s="22" t="s">
        <v>50</v>
      </c>
      <c r="C51" s="2"/>
      <c r="D51" s="2"/>
      <c r="E51" s="12" t="s">
        <v>51</v>
      </c>
      <c r="F51" s="26">
        <v>322</v>
      </c>
      <c r="G51" s="8" t="s">
        <v>38</v>
      </c>
      <c r="H51" s="2"/>
      <c r="I51" s="2"/>
    </row>
    <row r="52" spans="1:9" ht="17.100000000000001" customHeight="1" x14ac:dyDescent="0.2">
      <c r="A52" s="14"/>
      <c r="B52" s="22" t="s">
        <v>52</v>
      </c>
      <c r="C52" s="2"/>
      <c r="D52" s="2"/>
      <c r="E52" s="12" t="s">
        <v>51</v>
      </c>
      <c r="F52" s="26">
        <v>592</v>
      </c>
      <c r="G52" s="8" t="s">
        <v>38</v>
      </c>
      <c r="H52" s="6"/>
      <c r="I52" s="2"/>
    </row>
    <row r="53" spans="1:9" ht="17.100000000000001" customHeight="1" x14ac:dyDescent="0.2">
      <c r="A53" s="14"/>
      <c r="B53" s="22" t="s">
        <v>53</v>
      </c>
      <c r="C53" s="2"/>
      <c r="D53" s="2"/>
      <c r="E53" s="12" t="s">
        <v>51</v>
      </c>
      <c r="F53" s="26">
        <v>440</v>
      </c>
      <c r="G53" s="8" t="s">
        <v>38</v>
      </c>
      <c r="H53" s="6"/>
      <c r="I53" s="2"/>
    </row>
    <row r="54" spans="1:9" ht="17.100000000000001" customHeight="1" x14ac:dyDescent="0.2">
      <c r="A54" s="14"/>
      <c r="B54" s="22" t="s">
        <v>54</v>
      </c>
      <c r="C54" s="2"/>
      <c r="D54" s="2"/>
      <c r="E54" s="12" t="s">
        <v>51</v>
      </c>
      <c r="F54" s="26">
        <v>1109</v>
      </c>
      <c r="G54" s="8" t="s">
        <v>38</v>
      </c>
      <c r="H54" s="2"/>
      <c r="I54" s="2"/>
    </row>
    <row r="55" spans="1:9" ht="17.100000000000001" customHeight="1" x14ac:dyDescent="0.2">
      <c r="A55" s="14"/>
      <c r="B55" s="22" t="s">
        <v>55</v>
      </c>
      <c r="C55" s="2"/>
      <c r="D55" s="2"/>
      <c r="E55" s="12" t="s">
        <v>23</v>
      </c>
      <c r="F55" s="26">
        <v>671</v>
      </c>
      <c r="G55" s="8" t="s">
        <v>38</v>
      </c>
      <c r="H55" s="45" t="s">
        <v>56</v>
      </c>
      <c r="I55" s="45"/>
    </row>
    <row r="56" spans="1:9" ht="17.100000000000001" customHeight="1" x14ac:dyDescent="0.2">
      <c r="A56" s="14"/>
      <c r="B56" s="22" t="s">
        <v>57</v>
      </c>
      <c r="C56" s="2"/>
      <c r="D56" s="2"/>
      <c r="E56" s="12" t="s">
        <v>23</v>
      </c>
      <c r="F56" s="26">
        <v>968</v>
      </c>
      <c r="G56" s="8" t="s">
        <v>38</v>
      </c>
      <c r="H56" s="45" t="s">
        <v>58</v>
      </c>
      <c r="I56" s="45"/>
    </row>
    <row r="57" spans="1:9" ht="17.100000000000001" customHeight="1" x14ac:dyDescent="0.2">
      <c r="A57" s="14"/>
      <c r="B57" s="22" t="s">
        <v>59</v>
      </c>
      <c r="C57" s="2"/>
      <c r="D57" s="2"/>
      <c r="E57" s="12" t="s">
        <v>23</v>
      </c>
      <c r="F57" s="26">
        <v>1749</v>
      </c>
      <c r="G57" s="8" t="s">
        <v>38</v>
      </c>
      <c r="H57" s="45" t="s">
        <v>60</v>
      </c>
      <c r="I57" s="45"/>
    </row>
    <row r="58" spans="1:9" ht="17.100000000000001" customHeight="1" x14ac:dyDescent="0.2">
      <c r="A58" s="14"/>
      <c r="B58" s="22" t="s">
        <v>61</v>
      </c>
      <c r="C58" s="2"/>
      <c r="D58" s="2"/>
      <c r="E58" s="12" t="s">
        <v>62</v>
      </c>
      <c r="F58" s="26">
        <v>272</v>
      </c>
      <c r="G58" s="8" t="s">
        <v>38</v>
      </c>
      <c r="H58" s="21"/>
      <c r="I58" s="21"/>
    </row>
    <row r="59" spans="1:9" ht="17.100000000000001" customHeight="1" x14ac:dyDescent="0.2">
      <c r="A59" s="14"/>
      <c r="B59" s="22" t="s">
        <v>63</v>
      </c>
      <c r="C59" s="2"/>
      <c r="D59" s="2"/>
      <c r="E59" s="12" t="s">
        <v>62</v>
      </c>
      <c r="F59" s="26">
        <v>449</v>
      </c>
      <c r="G59" s="8" t="s">
        <v>38</v>
      </c>
      <c r="H59" s="21" t="s">
        <v>64</v>
      </c>
      <c r="I59" s="21"/>
    </row>
    <row r="60" spans="1:9" ht="15" customHeight="1" x14ac:dyDescent="0.2">
      <c r="B60" s="22" t="s">
        <v>66</v>
      </c>
      <c r="C60" s="2"/>
      <c r="D60" s="2"/>
      <c r="E60" s="12" t="s">
        <v>23</v>
      </c>
      <c r="F60" s="26">
        <v>1603</v>
      </c>
      <c r="G60" s="8" t="s">
        <v>38</v>
      </c>
      <c r="H60" s="15"/>
      <c r="I60" s="15"/>
    </row>
    <row r="61" spans="1:9" ht="15" customHeight="1" x14ac:dyDescent="0.2">
      <c r="B61" s="15"/>
      <c r="C61" s="15"/>
      <c r="D61" s="15"/>
      <c r="E61" s="15"/>
      <c r="F61" s="15"/>
      <c r="G61" s="15"/>
      <c r="H61" s="15"/>
      <c r="I61" s="15"/>
    </row>
    <row r="62" spans="1:9" ht="15" customHeight="1" x14ac:dyDescent="0.2">
      <c r="B62" s="15"/>
      <c r="C62" s="15"/>
      <c r="D62" s="15"/>
      <c r="E62" s="15"/>
      <c r="F62" s="15"/>
      <c r="G62" s="15"/>
      <c r="H62" s="15"/>
      <c r="I62" s="15"/>
    </row>
    <row r="63" spans="1:9" ht="15" customHeight="1" x14ac:dyDescent="0.2">
      <c r="B63" s="15"/>
      <c r="C63" s="15"/>
      <c r="D63" s="15"/>
      <c r="E63" s="15"/>
      <c r="F63" s="15"/>
      <c r="G63" s="15"/>
      <c r="H63" s="15"/>
      <c r="I63" s="15"/>
    </row>
    <row r="64" spans="1:9" ht="15" customHeight="1" x14ac:dyDescent="0.2">
      <c r="B64" s="15"/>
      <c r="C64" s="15"/>
      <c r="D64" s="15"/>
      <c r="E64" s="15"/>
      <c r="F64" s="15"/>
      <c r="G64" s="15"/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/>
    <row r="151" spans="2:9" ht="15" customHeight="1" x14ac:dyDescent="0.2"/>
    <row r="152" spans="2:9" ht="15" customHeight="1" x14ac:dyDescent="0.2"/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</sheetData>
  <sheetProtection selectLockedCells="1" selectUnlockedCells="1"/>
  <mergeCells count="3">
    <mergeCell ref="H55:I55"/>
    <mergeCell ref="H56:I56"/>
    <mergeCell ref="H57:I57"/>
  </mergeCells>
  <pageMargins left="0.54" right="0.42986111111111114" top="0.46" bottom="0.27013888888888887" header="0.4" footer="0.31"/>
  <pageSetup paperSize="9" scale="86" firstPageNumber="0" orientation="portrait" copies="9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12073-8BFD-41E1-B16E-1AEC38753EAE}">
  <sheetPr>
    <pageSetUpPr fitToPage="1"/>
  </sheetPr>
  <dimension ref="A1:K203"/>
  <sheetViews>
    <sheetView topLeftCell="A25" workbookViewId="0">
      <selection activeCell="E17" sqref="E17:F17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292</v>
      </c>
      <c r="H5" s="2"/>
      <c r="I5" s="2"/>
    </row>
    <row r="6" spans="2:11" ht="15" customHeight="1" x14ac:dyDescent="0.2">
      <c r="B6" s="3" t="s">
        <v>0</v>
      </c>
      <c r="C6" s="4" t="s">
        <v>243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277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293</v>
      </c>
      <c r="G13" s="16"/>
      <c r="H13" s="13" t="s">
        <v>142</v>
      </c>
      <c r="I13" s="4" t="s">
        <v>286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3.7100000000000001E-2</v>
      </c>
      <c r="F16" s="30" t="s">
        <v>287</v>
      </c>
      <c r="G16" s="2"/>
      <c r="H16" s="2"/>
      <c r="I16" s="2"/>
      <c r="J16" s="32"/>
      <c r="K16" s="32"/>
    </row>
    <row r="17" spans="2:9" ht="17.100000000000001" customHeight="1" x14ac:dyDescent="0.2">
      <c r="B17" s="2" t="s">
        <v>9</v>
      </c>
      <c r="C17" s="2"/>
      <c r="D17" s="2"/>
      <c r="E17" s="33">
        <v>9.1999999999999998E-2</v>
      </c>
      <c r="F17" t="s">
        <v>288</v>
      </c>
      <c r="G17" s="2"/>
      <c r="H17" s="6"/>
      <c r="I17" s="2"/>
    </row>
    <row r="18" spans="2:9" ht="17.100000000000001" customHeight="1" x14ac:dyDescent="0.2">
      <c r="B18" s="2" t="s">
        <v>10</v>
      </c>
      <c r="C18" s="2"/>
      <c r="D18" s="2"/>
      <c r="E18" s="33">
        <v>9.1999999999999998E-2</v>
      </c>
      <c r="F18" t="s">
        <v>288</v>
      </c>
      <c r="G18" s="2"/>
      <c r="H18" s="2"/>
      <c r="I18" s="2"/>
    </row>
    <row r="19" spans="2:9" ht="17.100000000000001" customHeight="1" x14ac:dyDescent="0.2">
      <c r="B19" s="2" t="s">
        <v>11</v>
      </c>
      <c r="C19" s="2"/>
      <c r="D19" s="2"/>
      <c r="E19" s="17" t="s">
        <v>67</v>
      </c>
      <c r="G19" s="2"/>
      <c r="H19" s="9"/>
    </row>
    <row r="20" spans="2:9" ht="17.100000000000001" customHeight="1" x14ac:dyDescent="0.2">
      <c r="B20" s="2" t="s">
        <v>12</v>
      </c>
      <c r="C20" s="2"/>
      <c r="D20" s="2"/>
      <c r="E20" s="33">
        <v>0.10340000000000001</v>
      </c>
      <c r="F20" t="s">
        <v>289</v>
      </c>
      <c r="G20" s="2"/>
      <c r="H20" s="9"/>
    </row>
    <row r="21" spans="2:9" ht="12.95" customHeight="1" x14ac:dyDescent="0.2">
      <c r="B21" s="2"/>
      <c r="C21" s="2"/>
      <c r="D21" s="2"/>
      <c r="E21" s="2"/>
      <c r="F21" t="s">
        <v>290</v>
      </c>
      <c r="G21" s="2"/>
      <c r="H21" s="2"/>
      <c r="I21" s="2"/>
    </row>
    <row r="22" spans="2:9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9" ht="17.100000000000001" customHeight="1" x14ac:dyDescent="0.2">
      <c r="B23" s="2" t="s">
        <v>14</v>
      </c>
      <c r="C23" s="2"/>
      <c r="D23" s="2"/>
      <c r="E23" s="34" t="s">
        <v>294</v>
      </c>
      <c r="G23" s="2"/>
      <c r="H23" s="2"/>
      <c r="I23" s="2"/>
    </row>
    <row r="24" spans="2:9" ht="17.100000000000001" customHeight="1" x14ac:dyDescent="0.2">
      <c r="B24" s="2" t="s">
        <v>15</v>
      </c>
      <c r="C24" s="2"/>
      <c r="D24" s="2"/>
      <c r="E24" s="19" t="s">
        <v>291</v>
      </c>
      <c r="F24" s="2"/>
      <c r="G24" s="2"/>
      <c r="H24" s="2"/>
      <c r="I24" s="2"/>
    </row>
    <row r="25" spans="2:9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v>32400</v>
      </c>
      <c r="I25" s="2"/>
    </row>
    <row r="26" spans="2:9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v>35570</v>
      </c>
      <c r="I26" s="2"/>
    </row>
    <row r="27" spans="2:9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9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</row>
    <row r="29" spans="2:9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32400</v>
      </c>
      <c r="G29" s="11" t="s">
        <v>22</v>
      </c>
      <c r="H29" s="25">
        <f>+D29*F29</f>
        <v>14580</v>
      </c>
      <c r="I29" s="2" t="s">
        <v>23</v>
      </c>
    </row>
    <row r="30" spans="2:9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32400</v>
      </c>
      <c r="G30" s="11" t="s">
        <v>22</v>
      </c>
      <c r="H30" s="25">
        <f>+D30*F30</f>
        <v>12312</v>
      </c>
      <c r="I30" s="2" t="s">
        <v>23</v>
      </c>
    </row>
    <row r="31" spans="2:9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35570</v>
      </c>
      <c r="G31" s="11" t="s">
        <v>22</v>
      </c>
      <c r="H31" s="25">
        <f>+D31*F31</f>
        <v>19563.5</v>
      </c>
      <c r="I31" s="2" t="s">
        <v>23</v>
      </c>
    </row>
    <row r="32" spans="2:9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9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9" ht="17.100000000000001" customHeight="1" x14ac:dyDescent="0.2">
      <c r="B34" s="2" t="s">
        <v>27</v>
      </c>
      <c r="C34" s="2"/>
      <c r="D34" s="2"/>
      <c r="E34" s="12" t="s">
        <v>28</v>
      </c>
      <c r="F34" s="26">
        <v>995</v>
      </c>
      <c r="G34" s="2"/>
      <c r="H34" s="2"/>
      <c r="I34" s="2"/>
    </row>
    <row r="35" spans="2:9" ht="17.100000000000001" customHeight="1" x14ac:dyDescent="0.2">
      <c r="B35" s="2" t="s">
        <v>29</v>
      </c>
      <c r="C35" s="2"/>
      <c r="D35" s="2"/>
      <c r="E35" s="12" t="s">
        <v>28</v>
      </c>
      <c r="F35" s="26">
        <v>2593</v>
      </c>
      <c r="G35" s="2"/>
      <c r="H35" s="2"/>
      <c r="I35" s="2"/>
    </row>
    <row r="36" spans="2:9" ht="17.100000000000001" customHeight="1" x14ac:dyDescent="0.2">
      <c r="B36" s="2" t="s">
        <v>30</v>
      </c>
      <c r="C36" s="2"/>
      <c r="D36" s="2"/>
      <c r="E36" s="12" t="s">
        <v>28</v>
      </c>
      <c r="F36" s="26">
        <v>2295</v>
      </c>
      <c r="G36" s="8"/>
      <c r="H36" s="6"/>
      <c r="I36" s="2"/>
    </row>
    <row r="37" spans="2:9" ht="17.100000000000001" customHeight="1" x14ac:dyDescent="0.2">
      <c r="B37" s="2" t="s">
        <v>31</v>
      </c>
      <c r="C37" s="2"/>
      <c r="D37" s="2"/>
      <c r="E37" s="12" t="s">
        <v>28</v>
      </c>
      <c r="F37" s="26">
        <v>1991</v>
      </c>
      <c r="G37" s="8"/>
      <c r="H37" s="6"/>
      <c r="I37" s="2"/>
    </row>
    <row r="38" spans="2:9" ht="17.100000000000001" customHeight="1" x14ac:dyDescent="0.2">
      <c r="B38" s="2" t="s">
        <v>32</v>
      </c>
      <c r="C38" s="2"/>
      <c r="D38" s="2"/>
      <c r="E38" s="12" t="s">
        <v>33</v>
      </c>
      <c r="F38" s="26">
        <v>12560</v>
      </c>
      <c r="G38" t="s">
        <v>275</v>
      </c>
      <c r="H38" s="2"/>
      <c r="I38" s="2"/>
    </row>
    <row r="39" spans="2:9" ht="17.100000000000001" customHeight="1" x14ac:dyDescent="0.2">
      <c r="B39" s="2" t="s">
        <v>32</v>
      </c>
      <c r="C39" s="2"/>
      <c r="D39" s="2"/>
      <c r="E39" s="13"/>
      <c r="F39" s="20" t="s">
        <v>65</v>
      </c>
      <c r="G39" s="2"/>
      <c r="H39" s="2"/>
      <c r="I39" s="2"/>
    </row>
    <row r="40" spans="2:9" ht="17.100000000000001" customHeight="1" x14ac:dyDescent="0.2">
      <c r="B40" s="2" t="s">
        <v>34</v>
      </c>
      <c r="C40" s="2"/>
      <c r="D40" s="2"/>
      <c r="E40" s="13"/>
      <c r="F40" s="20" t="s">
        <v>35</v>
      </c>
      <c r="G40" s="2"/>
      <c r="H40" s="2"/>
      <c r="I40" s="2"/>
    </row>
    <row r="41" spans="2:9" ht="17.100000000000001" customHeight="1" x14ac:dyDescent="0.2">
      <c r="B41" s="2" t="s">
        <v>36</v>
      </c>
      <c r="C41" s="2"/>
      <c r="D41" s="2"/>
      <c r="E41" s="12" t="s">
        <v>37</v>
      </c>
      <c r="F41" s="26">
        <v>93125</v>
      </c>
      <c r="G41" s="8" t="s">
        <v>38</v>
      </c>
      <c r="H41" s="2"/>
      <c r="I41" s="2"/>
    </row>
    <row r="42" spans="2:9" ht="17.100000000000001" customHeight="1" x14ac:dyDescent="0.2">
      <c r="B42" s="2" t="s">
        <v>39</v>
      </c>
      <c r="C42" s="2"/>
      <c r="D42" s="2"/>
      <c r="E42" s="12" t="s">
        <v>37</v>
      </c>
      <c r="F42" s="26">
        <v>91100</v>
      </c>
      <c r="G42" s="8" t="s">
        <v>38</v>
      </c>
      <c r="H42" s="2"/>
      <c r="I42" s="2"/>
    </row>
    <row r="43" spans="2:9" ht="17.100000000000001" customHeight="1" x14ac:dyDescent="0.2">
      <c r="B43" s="2" t="s">
        <v>40</v>
      </c>
      <c r="C43" s="2"/>
      <c r="D43" s="2"/>
      <c r="E43" s="12" t="s">
        <v>41</v>
      </c>
      <c r="F43" s="26">
        <v>200</v>
      </c>
      <c r="G43" s="8" t="s">
        <v>38</v>
      </c>
      <c r="H43" s="2"/>
      <c r="I43" s="2"/>
    </row>
    <row r="44" spans="2:9" ht="17.100000000000001" customHeight="1" x14ac:dyDescent="0.2">
      <c r="B44" s="2" t="s">
        <v>42</v>
      </c>
      <c r="C44" s="2"/>
      <c r="D44" s="2"/>
      <c r="E44" s="12" t="s">
        <v>28</v>
      </c>
      <c r="F44" s="26">
        <v>3685</v>
      </c>
      <c r="G44" s="8" t="s">
        <v>38</v>
      </c>
      <c r="H44" s="2"/>
      <c r="I44" s="2"/>
    </row>
    <row r="45" spans="2:9" ht="17.100000000000001" customHeight="1" x14ac:dyDescent="0.2">
      <c r="B45" s="2" t="s">
        <v>43</v>
      </c>
      <c r="C45" s="2"/>
      <c r="D45" s="2"/>
      <c r="E45" s="12" t="s">
        <v>28</v>
      </c>
      <c r="F45" s="26">
        <v>440</v>
      </c>
      <c r="G45" s="2"/>
      <c r="H45" s="2"/>
      <c r="I45" s="2"/>
    </row>
    <row r="46" spans="2:9" ht="17.100000000000001" customHeight="1" x14ac:dyDescent="0.2">
      <c r="B46" s="2" t="s">
        <v>44</v>
      </c>
      <c r="C46" s="2"/>
      <c r="D46" s="2"/>
      <c r="E46" s="12" t="s">
        <v>41</v>
      </c>
      <c r="F46" s="6" t="s">
        <v>295</v>
      </c>
      <c r="G46" s="20"/>
      <c r="H46" s="2"/>
      <c r="I46" s="2"/>
    </row>
    <row r="47" spans="2:9" ht="17.100000000000001" customHeight="1" x14ac:dyDescent="0.2">
      <c r="B47" s="2" t="s">
        <v>45</v>
      </c>
      <c r="C47" s="2"/>
      <c r="D47" s="2"/>
      <c r="E47" s="12" t="s">
        <v>46</v>
      </c>
      <c r="F47" s="6" t="s">
        <v>47</v>
      </c>
      <c r="G47" s="2"/>
      <c r="H47" s="2"/>
      <c r="I47" s="2"/>
    </row>
    <row r="48" spans="2:9" ht="4.3499999999999996" customHeight="1" x14ac:dyDescent="0.2">
      <c r="B48" s="2"/>
      <c r="C48" s="2"/>
      <c r="D48" s="2"/>
      <c r="E48" s="2"/>
      <c r="F48" s="2"/>
      <c r="G48" s="2"/>
      <c r="H48" s="2"/>
      <c r="I48" s="2"/>
    </row>
    <row r="49" spans="1:9" ht="17.100000000000001" customHeight="1" x14ac:dyDescent="0.2">
      <c r="B49" s="7" t="s">
        <v>48</v>
      </c>
      <c r="C49" s="2"/>
      <c r="D49" s="2"/>
      <c r="E49" s="2"/>
      <c r="F49" s="2"/>
      <c r="G49" s="2"/>
      <c r="H49" s="2"/>
      <c r="I49" s="2"/>
    </row>
    <row r="50" spans="1:9" ht="17.100000000000001" customHeight="1" x14ac:dyDescent="0.2">
      <c r="A50" s="14"/>
      <c r="B50" s="22" t="s">
        <v>49</v>
      </c>
      <c r="C50" s="2"/>
      <c r="D50" s="2"/>
      <c r="E50" s="12" t="s">
        <v>23</v>
      </c>
      <c r="F50" s="26">
        <v>7676</v>
      </c>
      <c r="G50" s="8" t="s">
        <v>38</v>
      </c>
      <c r="H50" s="2"/>
      <c r="I50" s="2"/>
    </row>
    <row r="51" spans="1:9" ht="17.100000000000001" customHeight="1" x14ac:dyDescent="0.2">
      <c r="A51" s="14"/>
      <c r="B51" s="22" t="s">
        <v>50</v>
      </c>
      <c r="C51" s="2"/>
      <c r="D51" s="2"/>
      <c r="E51" s="12" t="s">
        <v>51</v>
      </c>
      <c r="F51" s="26">
        <v>336</v>
      </c>
      <c r="G51" s="8" t="s">
        <v>38</v>
      </c>
      <c r="H51" s="2"/>
      <c r="I51" s="2"/>
    </row>
    <row r="52" spans="1:9" ht="17.100000000000001" customHeight="1" x14ac:dyDescent="0.2">
      <c r="A52" s="14"/>
      <c r="B52" s="22" t="s">
        <v>52</v>
      </c>
      <c r="C52" s="2"/>
      <c r="D52" s="2"/>
      <c r="E52" s="12" t="s">
        <v>51</v>
      </c>
      <c r="F52" s="26">
        <v>618</v>
      </c>
      <c r="G52" s="8" t="s">
        <v>38</v>
      </c>
      <c r="H52" s="6"/>
      <c r="I52" s="2"/>
    </row>
    <row r="53" spans="1:9" ht="17.100000000000001" customHeight="1" x14ac:dyDescent="0.2">
      <c r="A53" s="14"/>
      <c r="B53" s="22" t="s">
        <v>53</v>
      </c>
      <c r="C53" s="2"/>
      <c r="D53" s="2"/>
      <c r="E53" s="12" t="s">
        <v>51</v>
      </c>
      <c r="F53" s="26">
        <v>459</v>
      </c>
      <c r="G53" s="8" t="s">
        <v>38</v>
      </c>
      <c r="H53" s="6"/>
      <c r="I53" s="2"/>
    </row>
    <row r="54" spans="1:9" ht="17.100000000000001" customHeight="1" x14ac:dyDescent="0.2">
      <c r="A54" s="14"/>
      <c r="B54" s="22" t="s">
        <v>54</v>
      </c>
      <c r="C54" s="2"/>
      <c r="D54" s="2"/>
      <c r="E54" s="12" t="s">
        <v>51</v>
      </c>
      <c r="F54" s="26">
        <v>1159</v>
      </c>
      <c r="G54" s="8" t="s">
        <v>38</v>
      </c>
      <c r="H54" s="2"/>
      <c r="I54" s="2"/>
    </row>
    <row r="55" spans="1:9" ht="17.100000000000001" customHeight="1" x14ac:dyDescent="0.2">
      <c r="A55" s="14"/>
      <c r="B55" s="22" t="s">
        <v>55</v>
      </c>
      <c r="C55" s="2"/>
      <c r="D55" s="2"/>
      <c r="E55" s="12" t="s">
        <v>23</v>
      </c>
      <c r="F55" s="26">
        <v>700</v>
      </c>
      <c r="G55" s="8" t="s">
        <v>38</v>
      </c>
      <c r="H55" s="45" t="s">
        <v>56</v>
      </c>
      <c r="I55" s="45"/>
    </row>
    <row r="56" spans="1:9" ht="17.100000000000001" customHeight="1" x14ac:dyDescent="0.2">
      <c r="A56" s="14"/>
      <c r="B56" s="22" t="s">
        <v>57</v>
      </c>
      <c r="C56" s="2"/>
      <c r="D56" s="2"/>
      <c r="E56" s="12" t="s">
        <v>23</v>
      </c>
      <c r="F56" s="26">
        <v>1010</v>
      </c>
      <c r="G56" s="8" t="s">
        <v>38</v>
      </c>
      <c r="H56" s="45" t="s">
        <v>58</v>
      </c>
      <c r="I56" s="45"/>
    </row>
    <row r="57" spans="1:9" ht="17.100000000000001" customHeight="1" x14ac:dyDescent="0.2">
      <c r="A57" s="14"/>
      <c r="B57" s="22" t="s">
        <v>59</v>
      </c>
      <c r="C57" s="2"/>
      <c r="D57" s="2"/>
      <c r="E57" s="12" t="s">
        <v>23</v>
      </c>
      <c r="F57" s="26">
        <v>1825</v>
      </c>
      <c r="G57" s="8" t="s">
        <v>38</v>
      </c>
      <c r="H57" s="45" t="s">
        <v>60</v>
      </c>
      <c r="I57" s="45"/>
    </row>
    <row r="58" spans="1:9" ht="17.100000000000001" customHeight="1" x14ac:dyDescent="0.2">
      <c r="A58" s="14"/>
      <c r="B58" s="22" t="s">
        <v>61</v>
      </c>
      <c r="C58" s="2"/>
      <c r="D58" s="2"/>
      <c r="E58" s="12" t="s">
        <v>62</v>
      </c>
      <c r="F58" s="26">
        <v>282</v>
      </c>
      <c r="G58" s="8" t="s">
        <v>38</v>
      </c>
      <c r="H58" s="21"/>
      <c r="I58" s="21"/>
    </row>
    <row r="59" spans="1:9" ht="17.100000000000001" customHeight="1" x14ac:dyDescent="0.2">
      <c r="A59" s="14"/>
      <c r="B59" s="22" t="s">
        <v>63</v>
      </c>
      <c r="C59" s="2"/>
      <c r="D59" s="2"/>
      <c r="E59" s="12" t="s">
        <v>62</v>
      </c>
      <c r="F59" s="26">
        <v>469</v>
      </c>
      <c r="G59" s="8" t="s">
        <v>38</v>
      </c>
      <c r="H59" s="21" t="s">
        <v>64</v>
      </c>
      <c r="I59" s="21"/>
    </row>
    <row r="60" spans="1:9" ht="15" customHeight="1" x14ac:dyDescent="0.2">
      <c r="B60" s="22" t="s">
        <v>66</v>
      </c>
      <c r="C60" s="2"/>
      <c r="D60" s="2"/>
      <c r="E60" s="12" t="s">
        <v>23</v>
      </c>
      <c r="F60" s="26">
        <v>1673</v>
      </c>
      <c r="G60" s="8" t="s">
        <v>38</v>
      </c>
      <c r="H60" s="15"/>
      <c r="I60" s="15"/>
    </row>
    <row r="61" spans="1:9" ht="15" customHeight="1" x14ac:dyDescent="0.2">
      <c r="B61" s="15"/>
      <c r="C61" s="15"/>
      <c r="D61" s="15"/>
      <c r="E61" s="15"/>
      <c r="F61" s="15"/>
      <c r="G61" s="15"/>
      <c r="H61" s="15"/>
      <c r="I61" s="15"/>
    </row>
    <row r="62" spans="1:9" ht="15" customHeight="1" x14ac:dyDescent="0.2">
      <c r="B62" s="15"/>
      <c r="C62" s="15"/>
      <c r="D62" s="15"/>
      <c r="E62" s="15"/>
      <c r="F62" s="15"/>
      <c r="G62" s="15"/>
      <c r="H62" s="15"/>
      <c r="I62" s="15"/>
    </row>
    <row r="63" spans="1:9" ht="15" customHeight="1" x14ac:dyDescent="0.2">
      <c r="B63" s="15"/>
      <c r="C63" s="15"/>
      <c r="D63" s="15"/>
      <c r="E63" s="15"/>
      <c r="F63" s="15"/>
      <c r="G63" s="15"/>
      <c r="H63" s="15"/>
      <c r="I63" s="15"/>
    </row>
    <row r="64" spans="1:9" ht="15" customHeight="1" x14ac:dyDescent="0.2">
      <c r="B64" s="15"/>
      <c r="C64" s="15"/>
      <c r="D64" s="15"/>
      <c r="E64" s="15"/>
      <c r="F64" s="15"/>
      <c r="G64" s="15"/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/>
    <row r="151" spans="2:9" ht="15" customHeight="1" x14ac:dyDescent="0.2"/>
    <row r="152" spans="2:9" ht="15" customHeight="1" x14ac:dyDescent="0.2"/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</sheetData>
  <sheetProtection selectLockedCells="1" selectUnlockedCells="1"/>
  <mergeCells count="3">
    <mergeCell ref="H55:I55"/>
    <mergeCell ref="H56:I56"/>
    <mergeCell ref="H57:I57"/>
  </mergeCells>
  <pageMargins left="0.54" right="0.42986111111111114" top="0.46" bottom="0.27013888888888887" header="0.4" footer="0.31"/>
  <pageSetup paperSize="9" scale="86" firstPageNumber="0" orientation="portrait" copies="9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84EE-8F2F-45A8-9E42-D0A941E6E651}">
  <sheetPr>
    <pageSetUpPr fitToPage="1"/>
  </sheetPr>
  <dimension ref="A1:K203"/>
  <sheetViews>
    <sheetView topLeftCell="A20" workbookViewId="0">
      <selection activeCell="F61" sqref="F61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296</v>
      </c>
      <c r="H5" s="2"/>
      <c r="I5" s="2"/>
    </row>
    <row r="6" spans="2:11" ht="15" customHeight="1" x14ac:dyDescent="0.2">
      <c r="B6" s="3" t="s">
        <v>0</v>
      </c>
      <c r="C6" s="4" t="s">
        <v>243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277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297</v>
      </c>
      <c r="G13" s="16"/>
      <c r="H13" s="13" t="s">
        <v>142</v>
      </c>
      <c r="I13" s="4" t="s">
        <v>298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0.03</v>
      </c>
      <c r="F16" s="30" t="s">
        <v>299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17" t="s">
        <v>67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17" t="s">
        <v>67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3">
        <v>0.08</v>
      </c>
      <c r="F19" t="s">
        <v>300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3">
        <v>5.4699999999999999E-2</v>
      </c>
      <c r="F20" t="s">
        <v>301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4.1500000000000002E-2</v>
      </c>
      <c r="G23" s="2"/>
      <c r="H23" s="2"/>
      <c r="I23" s="2"/>
    </row>
    <row r="24" spans="2:11" ht="17.100000000000001" customHeight="1" x14ac:dyDescent="0.2">
      <c r="B24" s="2" t="s">
        <v>15</v>
      </c>
      <c r="C24" s="2"/>
      <c r="D24" s="2"/>
      <c r="E24" s="36">
        <v>153.24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v>33750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v>37050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33750</v>
      </c>
      <c r="G29" s="11" t="s">
        <v>22</v>
      </c>
      <c r="H29" s="25">
        <f>+D29*F29</f>
        <v>15187.5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33750</v>
      </c>
      <c r="G30" s="11" t="s">
        <v>22</v>
      </c>
      <c r="H30" s="25">
        <f>+D30*F30</f>
        <v>12825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37050</v>
      </c>
      <c r="G31" s="11" t="s">
        <v>22</v>
      </c>
      <c r="H31" s="25">
        <f>+D31*F31</f>
        <v>20377.5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9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9" ht="17.100000000000001" customHeight="1" x14ac:dyDescent="0.2">
      <c r="B34" s="2" t="s">
        <v>27</v>
      </c>
      <c r="C34" s="2"/>
      <c r="D34" s="2"/>
      <c r="E34" s="12" t="s">
        <v>28</v>
      </c>
      <c r="F34" s="26">
        <v>1049</v>
      </c>
      <c r="G34" s="2"/>
      <c r="H34" s="2"/>
      <c r="I34" s="2"/>
    </row>
    <row r="35" spans="2:9" ht="17.100000000000001" customHeight="1" x14ac:dyDescent="0.2">
      <c r="B35" s="2" t="s">
        <v>29</v>
      </c>
      <c r="C35" s="2"/>
      <c r="D35" s="2"/>
      <c r="E35" s="12" t="s">
        <v>28</v>
      </c>
      <c r="F35" s="26">
        <v>2701</v>
      </c>
      <c r="G35" s="2"/>
      <c r="H35" s="2"/>
      <c r="I35" s="2"/>
    </row>
    <row r="36" spans="2:9" ht="17.100000000000001" customHeight="1" x14ac:dyDescent="0.2">
      <c r="B36" s="2" t="s">
        <v>30</v>
      </c>
      <c r="C36" s="2"/>
      <c r="D36" s="2"/>
      <c r="E36" s="12" t="s">
        <v>28</v>
      </c>
      <c r="F36" s="26">
        <v>2390</v>
      </c>
      <c r="G36" s="8"/>
      <c r="H36" s="6"/>
      <c r="I36" s="2"/>
    </row>
    <row r="37" spans="2:9" ht="17.100000000000001" customHeight="1" x14ac:dyDescent="0.2">
      <c r="B37" s="2" t="s">
        <v>31</v>
      </c>
      <c r="C37" s="2"/>
      <c r="D37" s="2"/>
      <c r="E37" s="12" t="s">
        <v>28</v>
      </c>
      <c r="F37" s="26">
        <v>2074</v>
      </c>
      <c r="G37" s="8"/>
      <c r="H37" s="6"/>
      <c r="I37" s="2"/>
    </row>
    <row r="38" spans="2:9" ht="17.100000000000001" customHeight="1" x14ac:dyDescent="0.2">
      <c r="B38" s="2" t="s">
        <v>32</v>
      </c>
      <c r="C38" s="2"/>
      <c r="D38" s="2"/>
      <c r="E38" s="12" t="s">
        <v>33</v>
      </c>
      <c r="F38" s="26">
        <v>13565</v>
      </c>
      <c r="G38" t="s">
        <v>275</v>
      </c>
      <c r="H38" s="2"/>
      <c r="I38" s="2"/>
    </row>
    <row r="39" spans="2:9" ht="17.100000000000001" customHeight="1" x14ac:dyDescent="0.2">
      <c r="B39" s="2" t="s">
        <v>32</v>
      </c>
      <c r="C39" s="2"/>
      <c r="D39" s="2"/>
      <c r="E39" s="13"/>
      <c r="F39" s="20" t="s">
        <v>65</v>
      </c>
      <c r="G39" s="2"/>
      <c r="H39" s="2"/>
      <c r="I39" s="2"/>
    </row>
    <row r="40" spans="2:9" ht="17.100000000000001" customHeight="1" x14ac:dyDescent="0.2">
      <c r="B40" s="2" t="s">
        <v>34</v>
      </c>
      <c r="C40" s="2"/>
      <c r="D40" s="2"/>
      <c r="E40" s="13"/>
      <c r="F40" s="20" t="s">
        <v>35</v>
      </c>
      <c r="G40" s="2"/>
      <c r="H40" s="2"/>
      <c r="I40" s="2"/>
    </row>
    <row r="41" spans="2:9" ht="17.100000000000001" customHeight="1" x14ac:dyDescent="0.2">
      <c r="B41" s="2" t="s">
        <v>36</v>
      </c>
      <c r="C41" s="2"/>
      <c r="D41" s="2"/>
      <c r="E41" s="12" t="s">
        <v>37</v>
      </c>
      <c r="F41" s="26">
        <v>100575</v>
      </c>
      <c r="G41" s="8" t="s">
        <v>38</v>
      </c>
      <c r="H41" s="2"/>
      <c r="I41" s="2"/>
    </row>
    <row r="42" spans="2:9" ht="17.100000000000001" customHeight="1" x14ac:dyDescent="0.2">
      <c r="B42" s="2" t="s">
        <v>39</v>
      </c>
      <c r="C42" s="2"/>
      <c r="D42" s="2"/>
      <c r="E42" s="12" t="s">
        <v>37</v>
      </c>
      <c r="F42" s="26">
        <v>97350</v>
      </c>
      <c r="G42" s="8" t="s">
        <v>38</v>
      </c>
      <c r="H42" s="2"/>
      <c r="I42" s="2"/>
    </row>
    <row r="43" spans="2:9" ht="17.100000000000001" customHeight="1" x14ac:dyDescent="0.2">
      <c r="B43" s="2" t="s">
        <v>40</v>
      </c>
      <c r="C43" s="2"/>
      <c r="D43" s="2"/>
      <c r="E43" s="12" t="s">
        <v>41</v>
      </c>
      <c r="F43" s="26">
        <v>208</v>
      </c>
      <c r="G43" s="8" t="s">
        <v>38</v>
      </c>
      <c r="H43" s="2"/>
      <c r="I43" s="2"/>
    </row>
    <row r="44" spans="2:9" ht="17.100000000000001" customHeight="1" x14ac:dyDescent="0.2">
      <c r="B44" s="2" t="s">
        <v>42</v>
      </c>
      <c r="C44" s="2"/>
      <c r="D44" s="2"/>
      <c r="E44" s="12" t="s">
        <v>28</v>
      </c>
      <c r="F44" s="26">
        <v>3960</v>
      </c>
      <c r="G44" s="8" t="s">
        <v>38</v>
      </c>
      <c r="H44" s="2"/>
      <c r="I44" s="2"/>
    </row>
    <row r="45" spans="2:9" ht="17.100000000000001" customHeight="1" x14ac:dyDescent="0.2">
      <c r="B45" s="2" t="s">
        <v>43</v>
      </c>
      <c r="C45" s="2"/>
      <c r="D45" s="2"/>
      <c r="E45" s="12" t="s">
        <v>28</v>
      </c>
      <c r="F45" s="26">
        <v>475</v>
      </c>
      <c r="G45" s="2"/>
      <c r="H45" s="2"/>
      <c r="I45" s="2"/>
    </row>
    <row r="46" spans="2:9" ht="17.100000000000001" customHeight="1" x14ac:dyDescent="0.2">
      <c r="B46" s="2" t="s">
        <v>44</v>
      </c>
      <c r="C46" s="2"/>
      <c r="D46" s="2"/>
      <c r="E46" s="12" t="s">
        <v>41</v>
      </c>
      <c r="F46" s="6" t="s">
        <v>302</v>
      </c>
      <c r="G46" s="20"/>
      <c r="H46" s="2"/>
      <c r="I46" s="2"/>
    </row>
    <row r="47" spans="2:9" ht="17.100000000000001" customHeight="1" x14ac:dyDescent="0.2">
      <c r="B47" s="2" t="s">
        <v>45</v>
      </c>
      <c r="C47" s="2"/>
      <c r="D47" s="2"/>
      <c r="E47" s="12" t="s">
        <v>46</v>
      </c>
      <c r="F47" s="6" t="s">
        <v>47</v>
      </c>
      <c r="G47" s="2"/>
      <c r="H47" s="2"/>
      <c r="I47" s="2"/>
    </row>
    <row r="48" spans="2:9" ht="4.3499999999999996" customHeight="1" x14ac:dyDescent="0.2">
      <c r="B48" s="2"/>
      <c r="C48" s="2"/>
      <c r="D48" s="2"/>
      <c r="E48" s="2"/>
      <c r="F48" s="2"/>
      <c r="G48" s="2"/>
      <c r="H48" s="2"/>
      <c r="I48" s="2"/>
    </row>
    <row r="49" spans="1:9" ht="17.100000000000001" customHeight="1" x14ac:dyDescent="0.2">
      <c r="B49" s="7" t="s">
        <v>48</v>
      </c>
      <c r="C49" s="2"/>
      <c r="D49" s="2"/>
      <c r="E49" s="2"/>
      <c r="F49" s="2"/>
      <c r="G49" s="2"/>
      <c r="H49" s="2"/>
      <c r="I49" s="2"/>
    </row>
    <row r="50" spans="1:9" ht="17.100000000000001" customHeight="1" x14ac:dyDescent="0.2">
      <c r="A50" s="14"/>
      <c r="B50" s="22" t="s">
        <v>49</v>
      </c>
      <c r="C50" s="2"/>
      <c r="D50" s="2"/>
      <c r="E50" s="12" t="s">
        <v>23</v>
      </c>
      <c r="F50" s="26">
        <v>7995</v>
      </c>
      <c r="G50" s="8" t="s">
        <v>38</v>
      </c>
      <c r="H50" s="2"/>
      <c r="I50" s="2"/>
    </row>
    <row r="51" spans="1:9" ht="17.100000000000001" customHeight="1" x14ac:dyDescent="0.2">
      <c r="A51" s="14"/>
      <c r="B51" s="22" t="s">
        <v>50</v>
      </c>
      <c r="C51" s="2"/>
      <c r="D51" s="2"/>
      <c r="E51" s="12" t="s">
        <v>51</v>
      </c>
      <c r="F51" s="26">
        <v>350</v>
      </c>
      <c r="G51" s="8" t="s">
        <v>38</v>
      </c>
      <c r="H51" s="2"/>
      <c r="I51" s="2"/>
    </row>
    <row r="52" spans="1:9" ht="17.100000000000001" customHeight="1" x14ac:dyDescent="0.2">
      <c r="A52" s="14"/>
      <c r="B52" s="22" t="s">
        <v>52</v>
      </c>
      <c r="C52" s="2"/>
      <c r="D52" s="2"/>
      <c r="E52" s="12" t="s">
        <v>51</v>
      </c>
      <c r="F52" s="26">
        <v>644</v>
      </c>
      <c r="G52" s="8" t="s">
        <v>38</v>
      </c>
      <c r="H52" s="6"/>
      <c r="I52" s="2"/>
    </row>
    <row r="53" spans="1:9" ht="17.100000000000001" customHeight="1" x14ac:dyDescent="0.2">
      <c r="A53" s="14"/>
      <c r="B53" s="22" t="s">
        <v>53</v>
      </c>
      <c r="C53" s="2"/>
      <c r="D53" s="2"/>
      <c r="E53" s="12" t="s">
        <v>51</v>
      </c>
      <c r="F53" s="26">
        <v>478</v>
      </c>
      <c r="G53" s="8" t="s">
        <v>38</v>
      </c>
      <c r="H53" s="6"/>
      <c r="I53" s="2"/>
    </row>
    <row r="54" spans="1:9" ht="17.100000000000001" customHeight="1" x14ac:dyDescent="0.2">
      <c r="A54" s="14"/>
      <c r="B54" s="22" t="s">
        <v>54</v>
      </c>
      <c r="C54" s="2"/>
      <c r="D54" s="2"/>
      <c r="E54" s="12" t="s">
        <v>51</v>
      </c>
      <c r="F54" s="26">
        <v>1207</v>
      </c>
      <c r="G54" s="8" t="s">
        <v>38</v>
      </c>
      <c r="H54" s="2"/>
      <c r="I54" s="2"/>
    </row>
    <row r="55" spans="1:9" ht="17.100000000000001" customHeight="1" x14ac:dyDescent="0.2">
      <c r="A55" s="14"/>
      <c r="B55" s="22" t="s">
        <v>55</v>
      </c>
      <c r="C55" s="2"/>
      <c r="D55" s="2"/>
      <c r="E55" s="12" t="s">
        <v>23</v>
      </c>
      <c r="F55" s="26">
        <v>729</v>
      </c>
      <c r="G55" s="8" t="s">
        <v>38</v>
      </c>
      <c r="H55" s="45" t="s">
        <v>56</v>
      </c>
      <c r="I55" s="45"/>
    </row>
    <row r="56" spans="1:9" ht="17.100000000000001" customHeight="1" x14ac:dyDescent="0.2">
      <c r="A56" s="14"/>
      <c r="B56" s="22" t="s">
        <v>57</v>
      </c>
      <c r="C56" s="2"/>
      <c r="D56" s="2"/>
      <c r="E56" s="12" t="s">
        <v>23</v>
      </c>
      <c r="F56" s="26">
        <v>1052</v>
      </c>
      <c r="G56" s="8" t="s">
        <v>38</v>
      </c>
      <c r="H56" s="45" t="s">
        <v>58</v>
      </c>
      <c r="I56" s="45"/>
    </row>
    <row r="57" spans="1:9" ht="17.100000000000001" customHeight="1" x14ac:dyDescent="0.2">
      <c r="A57" s="14"/>
      <c r="B57" s="22" t="s">
        <v>59</v>
      </c>
      <c r="C57" s="2"/>
      <c r="D57" s="2"/>
      <c r="E57" s="12" t="s">
        <v>23</v>
      </c>
      <c r="F57" s="26">
        <v>1901</v>
      </c>
      <c r="G57" s="8" t="s">
        <v>38</v>
      </c>
      <c r="H57" s="45" t="s">
        <v>60</v>
      </c>
      <c r="I57" s="45"/>
    </row>
    <row r="58" spans="1:9" ht="17.100000000000001" customHeight="1" x14ac:dyDescent="0.2">
      <c r="A58" s="14"/>
      <c r="B58" s="22" t="s">
        <v>61</v>
      </c>
      <c r="C58" s="2"/>
      <c r="D58" s="2"/>
      <c r="E58" s="12" t="s">
        <v>62</v>
      </c>
      <c r="F58" s="26">
        <v>294</v>
      </c>
      <c r="G58" s="8" t="s">
        <v>38</v>
      </c>
      <c r="H58" s="21"/>
      <c r="I58" s="21"/>
    </row>
    <row r="59" spans="1:9" ht="17.100000000000001" customHeight="1" x14ac:dyDescent="0.2">
      <c r="A59" s="14"/>
      <c r="B59" s="22" t="s">
        <v>63</v>
      </c>
      <c r="C59" s="2"/>
      <c r="D59" s="2"/>
      <c r="E59" s="12" t="s">
        <v>62</v>
      </c>
      <c r="F59" s="26">
        <v>488</v>
      </c>
      <c r="G59" s="8" t="s">
        <v>38</v>
      </c>
      <c r="H59" s="21" t="s">
        <v>64</v>
      </c>
      <c r="I59" s="21"/>
    </row>
    <row r="60" spans="1:9" ht="15" customHeight="1" x14ac:dyDescent="0.2">
      <c r="B60" s="22" t="s">
        <v>66</v>
      </c>
      <c r="C60" s="2"/>
      <c r="D60" s="2"/>
      <c r="E60" s="12" t="s">
        <v>23</v>
      </c>
      <c r="F60" s="26">
        <v>1742</v>
      </c>
      <c r="G60" s="8" t="s">
        <v>38</v>
      </c>
      <c r="H60" s="15"/>
      <c r="I60" s="15"/>
    </row>
    <row r="61" spans="1:9" ht="15" customHeight="1" x14ac:dyDescent="0.2">
      <c r="B61" s="15"/>
      <c r="C61" s="15"/>
      <c r="D61" s="15"/>
      <c r="E61" s="15"/>
      <c r="F61" s="15"/>
      <c r="G61" s="15"/>
      <c r="H61" s="15"/>
      <c r="I61" s="15"/>
    </row>
    <row r="62" spans="1:9" ht="15" customHeight="1" x14ac:dyDescent="0.2">
      <c r="B62" s="15"/>
      <c r="C62" s="15"/>
      <c r="D62" s="15"/>
      <c r="E62" s="15"/>
      <c r="F62" s="15"/>
      <c r="G62" s="15"/>
      <c r="H62" s="15"/>
      <c r="I62" s="15"/>
    </row>
    <row r="63" spans="1:9" ht="15" customHeight="1" x14ac:dyDescent="0.2">
      <c r="B63" s="15"/>
      <c r="C63" s="15"/>
      <c r="D63" s="15"/>
      <c r="E63" s="15"/>
      <c r="F63" s="15"/>
      <c r="G63" s="15"/>
      <c r="H63" s="15"/>
      <c r="I63" s="15"/>
    </row>
    <row r="64" spans="1:9" ht="15" customHeight="1" x14ac:dyDescent="0.2">
      <c r="B64" s="15"/>
      <c r="C64" s="15"/>
      <c r="D64" s="15"/>
      <c r="E64" s="15"/>
      <c r="F64" s="15"/>
      <c r="G64" s="15"/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/>
    <row r="151" spans="2:9" ht="15" customHeight="1" x14ac:dyDescent="0.2"/>
    <row r="152" spans="2:9" ht="15" customHeight="1" x14ac:dyDescent="0.2"/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</sheetData>
  <sheetProtection selectLockedCells="1" selectUnlockedCells="1"/>
  <mergeCells count="3">
    <mergeCell ref="H55:I55"/>
    <mergeCell ref="H56:I56"/>
    <mergeCell ref="H57:I57"/>
  </mergeCells>
  <pageMargins left="0.54" right="0.42986111111111114" top="0.46" bottom="0.27013888888888887" header="0.4" footer="0.31"/>
  <pageSetup paperSize="9" scale="86" firstPageNumber="0" orientation="portrait" copies="9" r:id="rId1"/>
  <headerFooter alignWithMargins="0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A663-5B76-453A-BA90-7D8DC20A864C}">
  <sheetPr>
    <pageSetUpPr fitToPage="1"/>
  </sheetPr>
  <dimension ref="A1:K203"/>
  <sheetViews>
    <sheetView topLeftCell="A10" workbookViewId="0">
      <selection activeCell="G39" sqref="G39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306</v>
      </c>
      <c r="H5" s="2"/>
      <c r="I5" s="2"/>
    </row>
    <row r="6" spans="2:11" ht="15" customHeight="1" x14ac:dyDescent="0.2">
      <c r="B6" s="3" t="s">
        <v>0</v>
      </c>
      <c r="C6" s="4" t="s">
        <v>243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277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307</v>
      </c>
      <c r="G13" s="16"/>
      <c r="H13" s="13" t="s">
        <v>142</v>
      </c>
      <c r="I13" s="4" t="s">
        <v>308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1.6E-2</v>
      </c>
      <c r="F16" s="30" t="s">
        <v>304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>
        <v>0.05</v>
      </c>
      <c r="F17" t="s">
        <v>303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>
        <v>0.05</v>
      </c>
      <c r="F18" t="s">
        <v>303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3" t="s">
        <v>67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3">
        <v>1.2E-2</v>
      </c>
      <c r="F20" t="s">
        <v>305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1.7600000000000001E-2</v>
      </c>
      <c r="G23" s="2"/>
      <c r="H23" s="2"/>
      <c r="I23" s="2"/>
    </row>
    <row r="24" spans="2:11" ht="17.100000000000001" customHeight="1" x14ac:dyDescent="0.2">
      <c r="B24" s="2" t="s">
        <v>15</v>
      </c>
      <c r="C24" s="2"/>
      <c r="D24" s="2"/>
      <c r="E24" s="36">
        <v>155.94999999999999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v>34345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v>37700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34345</v>
      </c>
      <c r="G29" s="11" t="s">
        <v>22</v>
      </c>
      <c r="H29" s="25">
        <f>+D29*F29</f>
        <v>15455.25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34345</v>
      </c>
      <c r="G30" s="11" t="s">
        <v>22</v>
      </c>
      <c r="H30" s="25">
        <f>+D30*F30</f>
        <v>13051.1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37700</v>
      </c>
      <c r="G31" s="11" t="s">
        <v>22</v>
      </c>
      <c r="H31" s="25">
        <f>+D31*F31</f>
        <v>20735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9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9" ht="17.100000000000001" customHeight="1" x14ac:dyDescent="0.2">
      <c r="B34" s="2" t="s">
        <v>27</v>
      </c>
      <c r="C34" s="2"/>
      <c r="D34" s="2"/>
      <c r="E34" s="12" t="s">
        <v>28</v>
      </c>
      <c r="F34" s="26">
        <v>1062</v>
      </c>
      <c r="G34" s="2"/>
      <c r="H34" s="2"/>
      <c r="I34" s="2"/>
    </row>
    <row r="35" spans="2:9" ht="17.100000000000001" customHeight="1" x14ac:dyDescent="0.2">
      <c r="B35" s="2" t="s">
        <v>29</v>
      </c>
      <c r="C35" s="2"/>
      <c r="D35" s="2"/>
      <c r="E35" s="12" t="s">
        <v>28</v>
      </c>
      <c r="F35" s="26">
        <v>2749</v>
      </c>
      <c r="G35" s="2"/>
      <c r="H35" s="2"/>
      <c r="I35" s="2"/>
    </row>
    <row r="36" spans="2:9" ht="17.100000000000001" customHeight="1" x14ac:dyDescent="0.2">
      <c r="B36" s="2" t="s">
        <v>30</v>
      </c>
      <c r="C36" s="2"/>
      <c r="D36" s="2"/>
      <c r="E36" s="12" t="s">
        <v>28</v>
      </c>
      <c r="F36" s="26">
        <v>2432</v>
      </c>
      <c r="G36" s="8"/>
      <c r="H36" s="6"/>
      <c r="I36" s="2"/>
    </row>
    <row r="37" spans="2:9" ht="17.100000000000001" customHeight="1" x14ac:dyDescent="0.2">
      <c r="B37" s="2" t="s">
        <v>31</v>
      </c>
      <c r="C37" s="2"/>
      <c r="D37" s="2"/>
      <c r="E37" s="12" t="s">
        <v>28</v>
      </c>
      <c r="F37" s="26">
        <v>2110</v>
      </c>
      <c r="G37" s="8"/>
      <c r="H37" s="6"/>
      <c r="I37" s="2"/>
    </row>
    <row r="38" spans="2:9" ht="17.100000000000001" customHeight="1" x14ac:dyDescent="0.2">
      <c r="B38" s="2" t="s">
        <v>32</v>
      </c>
      <c r="C38" s="2"/>
      <c r="D38" s="2"/>
      <c r="E38" s="12" t="s">
        <v>33</v>
      </c>
      <c r="F38" s="26">
        <v>13565</v>
      </c>
      <c r="G38" t="s">
        <v>309</v>
      </c>
      <c r="H38" s="2"/>
      <c r="I38" s="2"/>
    </row>
    <row r="39" spans="2:9" ht="17.100000000000001" customHeight="1" x14ac:dyDescent="0.2">
      <c r="B39" s="2" t="s">
        <v>32</v>
      </c>
      <c r="C39" s="2"/>
      <c r="D39" s="2"/>
      <c r="E39" s="13"/>
      <c r="F39" s="20" t="s">
        <v>65</v>
      </c>
      <c r="G39" s="2"/>
      <c r="H39" s="2"/>
      <c r="I39" s="2"/>
    </row>
    <row r="40" spans="2:9" ht="17.100000000000001" customHeight="1" x14ac:dyDescent="0.2">
      <c r="B40" s="2" t="s">
        <v>34</v>
      </c>
      <c r="C40" s="2"/>
      <c r="D40" s="2"/>
      <c r="E40" s="13"/>
      <c r="F40" s="20" t="s">
        <v>35</v>
      </c>
      <c r="G40" s="2"/>
      <c r="H40" s="2"/>
      <c r="I40" s="2"/>
    </row>
    <row r="41" spans="2:9" ht="17.100000000000001" customHeight="1" x14ac:dyDescent="0.2">
      <c r="B41" s="2" t="s">
        <v>36</v>
      </c>
      <c r="C41" s="2"/>
      <c r="D41" s="2"/>
      <c r="E41" s="12" t="s">
        <v>37</v>
      </c>
      <c r="F41" s="26">
        <v>100575</v>
      </c>
      <c r="G41" s="8" t="s">
        <v>38</v>
      </c>
      <c r="H41" s="2"/>
      <c r="I41" s="2"/>
    </row>
    <row r="42" spans="2:9" ht="17.100000000000001" customHeight="1" x14ac:dyDescent="0.2">
      <c r="B42" s="2" t="s">
        <v>39</v>
      </c>
      <c r="C42" s="2"/>
      <c r="D42" s="2"/>
      <c r="E42" s="12" t="s">
        <v>37</v>
      </c>
      <c r="F42" s="26">
        <v>98520</v>
      </c>
      <c r="G42" s="8" t="s">
        <v>38</v>
      </c>
      <c r="H42" s="2"/>
      <c r="I42" s="2"/>
    </row>
    <row r="43" spans="2:9" ht="17.100000000000001" customHeight="1" x14ac:dyDescent="0.2">
      <c r="B43" s="2" t="s">
        <v>40</v>
      </c>
      <c r="C43" s="2"/>
      <c r="D43" s="2"/>
      <c r="E43" s="12" t="s">
        <v>41</v>
      </c>
      <c r="F43" s="26">
        <v>210</v>
      </c>
      <c r="G43" s="8" t="s">
        <v>38</v>
      </c>
      <c r="H43" s="2"/>
      <c r="I43" s="2"/>
    </row>
    <row r="44" spans="2:9" ht="17.100000000000001" customHeight="1" x14ac:dyDescent="0.2">
      <c r="B44" s="2" t="s">
        <v>42</v>
      </c>
      <c r="C44" s="2"/>
      <c r="D44" s="2"/>
      <c r="E44" s="12" t="s">
        <v>28</v>
      </c>
      <c r="F44" s="26">
        <v>3982</v>
      </c>
      <c r="G44" s="8" t="s">
        <v>38</v>
      </c>
      <c r="H44" s="2"/>
      <c r="I44" s="2"/>
    </row>
    <row r="45" spans="2:9" ht="17.100000000000001" customHeight="1" x14ac:dyDescent="0.2">
      <c r="B45" s="2" t="s">
        <v>43</v>
      </c>
      <c r="C45" s="2"/>
      <c r="D45" s="2"/>
      <c r="E45" s="12" t="s">
        <v>28</v>
      </c>
      <c r="F45" s="26">
        <v>475</v>
      </c>
      <c r="G45" s="2"/>
      <c r="H45" s="2"/>
      <c r="I45" s="2"/>
    </row>
    <row r="46" spans="2:9" ht="17.100000000000001" customHeight="1" x14ac:dyDescent="0.2">
      <c r="B46" s="2" t="s">
        <v>44</v>
      </c>
      <c r="C46" s="2"/>
      <c r="D46" s="2"/>
      <c r="E46" s="12" t="s">
        <v>41</v>
      </c>
      <c r="F46" s="6" t="s">
        <v>302</v>
      </c>
      <c r="G46" s="20"/>
      <c r="H46" s="2"/>
      <c r="I46" s="2"/>
    </row>
    <row r="47" spans="2:9" ht="17.100000000000001" customHeight="1" x14ac:dyDescent="0.2">
      <c r="B47" s="2" t="s">
        <v>45</v>
      </c>
      <c r="C47" s="2"/>
      <c r="D47" s="2"/>
      <c r="E47" s="12" t="s">
        <v>46</v>
      </c>
      <c r="F47" s="6" t="s">
        <v>47</v>
      </c>
      <c r="G47" s="2"/>
      <c r="H47" s="2"/>
      <c r="I47" s="2"/>
    </row>
    <row r="48" spans="2:9" ht="4.3499999999999996" customHeight="1" x14ac:dyDescent="0.2">
      <c r="B48" s="2"/>
      <c r="C48" s="2"/>
      <c r="D48" s="2"/>
      <c r="E48" s="2"/>
      <c r="F48" s="2"/>
      <c r="G48" s="2"/>
      <c r="H48" s="2"/>
      <c r="I48" s="2"/>
    </row>
    <row r="49" spans="1:9" ht="17.100000000000001" customHeight="1" x14ac:dyDescent="0.2">
      <c r="B49" s="7" t="s">
        <v>48</v>
      </c>
      <c r="C49" s="2"/>
      <c r="D49" s="2"/>
      <c r="E49" s="2"/>
      <c r="F49" s="2"/>
      <c r="G49" s="2"/>
      <c r="H49" s="2"/>
      <c r="I49" s="2"/>
    </row>
    <row r="50" spans="1:9" ht="17.100000000000001" customHeight="1" x14ac:dyDescent="0.2">
      <c r="A50" s="14"/>
      <c r="B50" s="22" t="s">
        <v>49</v>
      </c>
      <c r="C50" s="2"/>
      <c r="D50" s="2"/>
      <c r="E50" s="12" t="s">
        <v>23</v>
      </c>
      <c r="F50" s="26">
        <v>8136</v>
      </c>
      <c r="G50" s="8" t="s">
        <v>38</v>
      </c>
      <c r="H50" s="2"/>
      <c r="I50" s="2"/>
    </row>
    <row r="51" spans="1:9" ht="17.100000000000001" customHeight="1" x14ac:dyDescent="0.2">
      <c r="A51" s="14"/>
      <c r="B51" s="22" t="s">
        <v>50</v>
      </c>
      <c r="C51" s="2"/>
      <c r="D51" s="2"/>
      <c r="E51" s="12" t="s">
        <v>51</v>
      </c>
      <c r="F51" s="26">
        <v>356</v>
      </c>
      <c r="G51" s="8" t="s">
        <v>38</v>
      </c>
      <c r="H51" s="2"/>
      <c r="I51" s="2"/>
    </row>
    <row r="52" spans="1:9" ht="17.100000000000001" customHeight="1" x14ac:dyDescent="0.2">
      <c r="A52" s="14"/>
      <c r="B52" s="22" t="s">
        <v>52</v>
      </c>
      <c r="C52" s="2"/>
      <c r="D52" s="2"/>
      <c r="E52" s="12" t="s">
        <v>51</v>
      </c>
      <c r="F52" s="26">
        <v>655</v>
      </c>
      <c r="G52" s="8" t="s">
        <v>38</v>
      </c>
      <c r="H52" s="6"/>
      <c r="I52" s="2"/>
    </row>
    <row r="53" spans="1:9" ht="17.100000000000001" customHeight="1" x14ac:dyDescent="0.2">
      <c r="A53" s="14"/>
      <c r="B53" s="22" t="s">
        <v>53</v>
      </c>
      <c r="C53" s="2"/>
      <c r="D53" s="2"/>
      <c r="E53" s="12" t="s">
        <v>51</v>
      </c>
      <c r="F53" s="26">
        <v>486</v>
      </c>
      <c r="G53" s="8" t="s">
        <v>38</v>
      </c>
      <c r="H53" s="6"/>
      <c r="I53" s="2"/>
    </row>
    <row r="54" spans="1:9" ht="17.100000000000001" customHeight="1" x14ac:dyDescent="0.2">
      <c r="A54" s="14"/>
      <c r="B54" s="22" t="s">
        <v>54</v>
      </c>
      <c r="C54" s="2"/>
      <c r="D54" s="2"/>
      <c r="E54" s="12" t="s">
        <v>51</v>
      </c>
      <c r="F54" s="26">
        <v>1228</v>
      </c>
      <c r="G54" s="8" t="s">
        <v>38</v>
      </c>
      <c r="H54" s="2"/>
      <c r="I54" s="2"/>
    </row>
    <row r="55" spans="1:9" ht="17.100000000000001" customHeight="1" x14ac:dyDescent="0.2">
      <c r="A55" s="14"/>
      <c r="B55" s="22" t="s">
        <v>55</v>
      </c>
      <c r="C55" s="2"/>
      <c r="D55" s="2"/>
      <c r="E55" s="12" t="s">
        <v>23</v>
      </c>
      <c r="F55" s="26">
        <v>742</v>
      </c>
      <c r="G55" s="8" t="s">
        <v>38</v>
      </c>
      <c r="H55" s="45" t="s">
        <v>56</v>
      </c>
      <c r="I55" s="45"/>
    </row>
    <row r="56" spans="1:9" ht="17.100000000000001" customHeight="1" x14ac:dyDescent="0.2">
      <c r="A56" s="14"/>
      <c r="B56" s="22" t="s">
        <v>57</v>
      </c>
      <c r="C56" s="2"/>
      <c r="D56" s="2"/>
      <c r="E56" s="12" t="s">
        <v>23</v>
      </c>
      <c r="F56" s="26">
        <v>1070</v>
      </c>
      <c r="G56" s="8" t="s">
        <v>38</v>
      </c>
      <c r="H56" s="45" t="s">
        <v>58</v>
      </c>
      <c r="I56" s="45"/>
    </row>
    <row r="57" spans="1:9" ht="17.100000000000001" customHeight="1" x14ac:dyDescent="0.2">
      <c r="A57" s="14"/>
      <c r="B57" s="22" t="s">
        <v>59</v>
      </c>
      <c r="C57" s="2"/>
      <c r="D57" s="2"/>
      <c r="E57" s="12" t="s">
        <v>23</v>
      </c>
      <c r="F57" s="26">
        <v>1934</v>
      </c>
      <c r="G57" s="8" t="s">
        <v>38</v>
      </c>
      <c r="H57" s="45" t="s">
        <v>60</v>
      </c>
      <c r="I57" s="45"/>
    </row>
    <row r="58" spans="1:9" ht="17.100000000000001" customHeight="1" x14ac:dyDescent="0.2">
      <c r="A58" s="14"/>
      <c r="B58" s="22" t="s">
        <v>61</v>
      </c>
      <c r="C58" s="2"/>
      <c r="D58" s="2"/>
      <c r="E58" s="12" t="s">
        <v>62</v>
      </c>
      <c r="F58" s="26">
        <v>299</v>
      </c>
      <c r="G58" s="8" t="s">
        <v>38</v>
      </c>
      <c r="H58" s="21"/>
      <c r="I58" s="21"/>
    </row>
    <row r="59" spans="1:9" ht="17.100000000000001" customHeight="1" x14ac:dyDescent="0.2">
      <c r="A59" s="14"/>
      <c r="B59" s="22" t="s">
        <v>63</v>
      </c>
      <c r="C59" s="2"/>
      <c r="D59" s="2"/>
      <c r="E59" s="12" t="s">
        <v>62</v>
      </c>
      <c r="F59" s="26">
        <v>497</v>
      </c>
      <c r="G59" s="8" t="s">
        <v>38</v>
      </c>
      <c r="H59" s="21" t="s">
        <v>64</v>
      </c>
      <c r="I59" s="21"/>
    </row>
    <row r="60" spans="1:9" ht="15" customHeight="1" x14ac:dyDescent="0.2">
      <c r="B60" s="22" t="s">
        <v>66</v>
      </c>
      <c r="C60" s="2"/>
      <c r="D60" s="2"/>
      <c r="E60" s="12" t="s">
        <v>23</v>
      </c>
      <c r="F60" s="26">
        <v>1773</v>
      </c>
      <c r="G60" s="8" t="s">
        <v>38</v>
      </c>
      <c r="H60" s="15"/>
      <c r="I60" s="15"/>
    </row>
    <row r="61" spans="1:9" ht="15" customHeight="1" x14ac:dyDescent="0.2">
      <c r="B61" s="15"/>
      <c r="C61" s="15"/>
      <c r="D61" s="15"/>
      <c r="E61" s="15"/>
      <c r="F61" s="15"/>
      <c r="G61" s="15"/>
      <c r="H61" s="15"/>
      <c r="I61" s="15"/>
    </row>
    <row r="62" spans="1:9" ht="15" customHeight="1" x14ac:dyDescent="0.2">
      <c r="B62" s="15"/>
      <c r="C62" s="15"/>
      <c r="D62" s="15"/>
      <c r="E62" s="15"/>
      <c r="F62" s="15"/>
      <c r="G62" s="15"/>
      <c r="H62" s="15"/>
      <c r="I62" s="15"/>
    </row>
    <row r="63" spans="1:9" ht="15" customHeight="1" x14ac:dyDescent="0.2">
      <c r="B63" s="15"/>
      <c r="C63" s="15"/>
      <c r="D63" s="15"/>
      <c r="E63" s="15"/>
      <c r="F63" s="15"/>
      <c r="G63" s="15"/>
      <c r="H63" s="15"/>
      <c r="I63" s="15"/>
    </row>
    <row r="64" spans="1:9" ht="15" customHeight="1" x14ac:dyDescent="0.2">
      <c r="B64" s="15"/>
      <c r="C64" s="15"/>
      <c r="D64" s="15"/>
      <c r="E64" s="15"/>
      <c r="F64" s="15"/>
      <c r="G64" s="15"/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/>
    <row r="151" spans="2:9" ht="15" customHeight="1" x14ac:dyDescent="0.2"/>
    <row r="152" spans="2:9" ht="15" customHeight="1" x14ac:dyDescent="0.2"/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</sheetData>
  <sheetProtection selectLockedCells="1" selectUnlockedCells="1"/>
  <mergeCells count="3">
    <mergeCell ref="H55:I55"/>
    <mergeCell ref="H56:I56"/>
    <mergeCell ref="H57:I57"/>
  </mergeCells>
  <pageMargins left="0.54" right="0.42986111111111114" top="0.46" bottom="0.27013888888888887" header="0.4" footer="0.31"/>
  <pageSetup paperSize="9" scale="86" firstPageNumber="0" orientation="portrait" copies="9" r:id="rId1"/>
  <headerFooter alignWithMargins="0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1965-EF16-401B-AD8E-78F9666D040A}">
  <sheetPr>
    <pageSetUpPr fitToPage="1"/>
  </sheetPr>
  <dimension ref="A1:K203"/>
  <sheetViews>
    <sheetView workbookViewId="0">
      <selection activeCell="E19" sqref="E19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310</v>
      </c>
      <c r="H5" s="2"/>
      <c r="I5" s="2"/>
    </row>
    <row r="6" spans="2:11" ht="15" customHeight="1" x14ac:dyDescent="0.2">
      <c r="B6" s="3" t="s">
        <v>0</v>
      </c>
      <c r="C6" s="4" t="s">
        <v>243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277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311</v>
      </c>
      <c r="G13" s="16"/>
      <c r="H13" s="13" t="s">
        <v>142</v>
      </c>
      <c r="I13" s="4" t="s">
        <v>312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2.9000000000000001E-2</v>
      </c>
      <c r="F16" s="30" t="s">
        <v>313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>
        <v>0.04</v>
      </c>
      <c r="F17" t="s">
        <v>314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>
        <v>0.04</v>
      </c>
      <c r="F18" t="s">
        <v>314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3" t="s">
        <v>67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3">
        <v>7.0000000000000007E-2</v>
      </c>
      <c r="F20" t="s">
        <v>315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2.6599999999999999E-2</v>
      </c>
      <c r="G23" s="2"/>
      <c r="H23" s="2"/>
      <c r="I23" s="2"/>
    </row>
    <row r="24" spans="2:11" ht="17.100000000000001" customHeight="1" x14ac:dyDescent="0.2">
      <c r="B24" s="2" t="s">
        <v>15</v>
      </c>
      <c r="C24" s="2"/>
      <c r="D24" s="2"/>
      <c r="E24" s="36">
        <v>160.12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v>35260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v>38705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35260</v>
      </c>
      <c r="G29" s="11" t="s">
        <v>22</v>
      </c>
      <c r="H29" s="25">
        <f>+D29*F29</f>
        <v>15867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35260</v>
      </c>
      <c r="G30" s="11" t="s">
        <v>22</v>
      </c>
      <c r="H30" s="25">
        <f>+D30*F30</f>
        <v>13398.8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38705</v>
      </c>
      <c r="G31" s="11" t="s">
        <v>22</v>
      </c>
      <c r="H31" s="25">
        <f>+D31*F31</f>
        <v>21287.75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9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9" ht="17.100000000000001" customHeight="1" x14ac:dyDescent="0.2">
      <c r="B34" s="2" t="s">
        <v>27</v>
      </c>
      <c r="C34" s="2"/>
      <c r="D34" s="2"/>
      <c r="E34" s="12" t="s">
        <v>28</v>
      </c>
      <c r="F34" s="26">
        <v>1136</v>
      </c>
      <c r="G34" s="2"/>
      <c r="H34" s="2"/>
      <c r="I34" s="2"/>
    </row>
    <row r="35" spans="2:9" ht="17.100000000000001" customHeight="1" x14ac:dyDescent="0.2">
      <c r="B35" s="2" t="s">
        <v>29</v>
      </c>
      <c r="C35" s="2"/>
      <c r="D35" s="2"/>
      <c r="E35" s="12" t="s">
        <v>28</v>
      </c>
      <c r="F35" s="26">
        <v>2822</v>
      </c>
      <c r="G35" s="2"/>
      <c r="H35" s="2"/>
      <c r="I35" s="2"/>
    </row>
    <row r="36" spans="2:9" ht="17.100000000000001" customHeight="1" x14ac:dyDescent="0.2">
      <c r="B36" s="2" t="s">
        <v>30</v>
      </c>
      <c r="C36" s="2"/>
      <c r="D36" s="2"/>
      <c r="E36" s="12" t="s">
        <v>28</v>
      </c>
      <c r="F36" s="26">
        <v>2497</v>
      </c>
      <c r="G36" s="8"/>
      <c r="H36" s="6"/>
      <c r="I36" s="2"/>
    </row>
    <row r="37" spans="2:9" ht="17.100000000000001" customHeight="1" x14ac:dyDescent="0.2">
      <c r="B37" s="2" t="s">
        <v>31</v>
      </c>
      <c r="C37" s="2"/>
      <c r="D37" s="2"/>
      <c r="E37" s="12" t="s">
        <v>28</v>
      </c>
      <c r="F37" s="26">
        <v>2166</v>
      </c>
      <c r="G37" s="8"/>
      <c r="H37" s="6"/>
      <c r="I37" s="2"/>
    </row>
    <row r="38" spans="2:9" ht="17.100000000000001" customHeight="1" x14ac:dyDescent="0.2">
      <c r="B38" s="2" t="s">
        <v>32</v>
      </c>
      <c r="C38" s="2"/>
      <c r="D38" s="2"/>
      <c r="E38" s="12" t="s">
        <v>33</v>
      </c>
      <c r="F38" s="26">
        <v>13565</v>
      </c>
      <c r="G38" t="s">
        <v>309</v>
      </c>
      <c r="H38" s="2"/>
      <c r="I38" s="2"/>
    </row>
    <row r="39" spans="2:9" ht="17.100000000000001" customHeight="1" x14ac:dyDescent="0.2">
      <c r="B39" s="2" t="s">
        <v>32</v>
      </c>
      <c r="C39" s="2"/>
      <c r="D39" s="2"/>
      <c r="E39" s="13"/>
      <c r="F39" s="20" t="s">
        <v>65</v>
      </c>
      <c r="G39" s="2"/>
      <c r="H39" s="2"/>
      <c r="I39" s="2"/>
    </row>
    <row r="40" spans="2:9" ht="17.100000000000001" customHeight="1" x14ac:dyDescent="0.2">
      <c r="B40" s="2" t="s">
        <v>34</v>
      </c>
      <c r="C40" s="2"/>
      <c r="D40" s="2"/>
      <c r="E40" s="13"/>
      <c r="F40" s="20" t="s">
        <v>35</v>
      </c>
      <c r="G40" s="2"/>
      <c r="H40" s="2"/>
      <c r="I40" s="2"/>
    </row>
    <row r="41" spans="2:9" ht="17.100000000000001" customHeight="1" x14ac:dyDescent="0.2">
      <c r="B41" s="2" t="s">
        <v>36</v>
      </c>
      <c r="C41" s="2"/>
      <c r="D41" s="2"/>
      <c r="E41" s="12" t="s">
        <v>37</v>
      </c>
      <c r="F41" s="26">
        <v>100575</v>
      </c>
      <c r="G41" s="8" t="s">
        <v>38</v>
      </c>
      <c r="H41" s="2"/>
      <c r="I41" s="2"/>
    </row>
    <row r="42" spans="2:9" ht="17.100000000000001" customHeight="1" x14ac:dyDescent="0.2">
      <c r="B42" s="2" t="s">
        <v>39</v>
      </c>
      <c r="C42" s="2"/>
      <c r="D42" s="2"/>
      <c r="E42" s="12" t="s">
        <v>37</v>
      </c>
      <c r="F42" s="26">
        <v>105420</v>
      </c>
      <c r="G42" s="8" t="s">
        <v>38</v>
      </c>
      <c r="H42" s="2"/>
      <c r="I42" s="2"/>
    </row>
    <row r="43" spans="2:9" ht="17.100000000000001" customHeight="1" x14ac:dyDescent="0.2">
      <c r="B43" s="2" t="s">
        <v>40</v>
      </c>
      <c r="C43" s="2"/>
      <c r="D43" s="2"/>
      <c r="E43" s="12" t="s">
        <v>41</v>
      </c>
      <c r="F43" s="26">
        <v>218</v>
      </c>
      <c r="G43" s="8" t="s">
        <v>38</v>
      </c>
      <c r="H43" s="2"/>
      <c r="I43" s="2"/>
    </row>
    <row r="44" spans="2:9" ht="17.100000000000001" customHeight="1" x14ac:dyDescent="0.2">
      <c r="B44" s="2" t="s">
        <v>42</v>
      </c>
      <c r="C44" s="2"/>
      <c r="D44" s="2"/>
      <c r="E44" s="12" t="s">
        <v>28</v>
      </c>
      <c r="F44" s="26">
        <v>4120</v>
      </c>
      <c r="G44" s="8" t="s">
        <v>38</v>
      </c>
      <c r="H44" s="2"/>
      <c r="I44" s="2"/>
    </row>
    <row r="45" spans="2:9" ht="17.100000000000001" customHeight="1" x14ac:dyDescent="0.2">
      <c r="B45" s="2" t="s">
        <v>43</v>
      </c>
      <c r="C45" s="2"/>
      <c r="D45" s="2"/>
      <c r="E45" s="12" t="s">
        <v>28</v>
      </c>
      <c r="F45" s="26">
        <v>475</v>
      </c>
      <c r="G45" s="2"/>
      <c r="H45" s="2"/>
      <c r="I45" s="2"/>
    </row>
    <row r="46" spans="2:9" ht="17.100000000000001" customHeight="1" x14ac:dyDescent="0.2">
      <c r="B46" s="2" t="s">
        <v>44</v>
      </c>
      <c r="C46" s="2"/>
      <c r="D46" s="2"/>
      <c r="E46" s="12" t="s">
        <v>41</v>
      </c>
      <c r="F46" s="6" t="s">
        <v>316</v>
      </c>
      <c r="G46" s="20"/>
      <c r="H46" s="2"/>
      <c r="I46" s="2"/>
    </row>
    <row r="47" spans="2:9" ht="17.100000000000001" customHeight="1" x14ac:dyDescent="0.2">
      <c r="B47" s="2" t="s">
        <v>45</v>
      </c>
      <c r="C47" s="2"/>
      <c r="D47" s="2"/>
      <c r="E47" s="12" t="s">
        <v>46</v>
      </c>
      <c r="F47" s="6" t="s">
        <v>47</v>
      </c>
      <c r="G47" s="2"/>
      <c r="H47" s="2"/>
      <c r="I47" s="2"/>
    </row>
    <row r="48" spans="2:9" ht="4.3499999999999996" customHeight="1" x14ac:dyDescent="0.2">
      <c r="B48" s="2"/>
      <c r="C48" s="2"/>
      <c r="D48" s="2"/>
      <c r="E48" s="2"/>
      <c r="F48" s="2"/>
      <c r="G48" s="2"/>
      <c r="H48" s="2"/>
      <c r="I48" s="2"/>
    </row>
    <row r="49" spans="1:9" ht="17.100000000000001" customHeight="1" x14ac:dyDescent="0.2">
      <c r="B49" s="7" t="s">
        <v>48</v>
      </c>
      <c r="C49" s="2"/>
      <c r="D49" s="2"/>
      <c r="E49" s="2"/>
      <c r="F49" s="2"/>
      <c r="G49" s="2"/>
      <c r="H49" s="2"/>
      <c r="I49" s="2"/>
    </row>
    <row r="50" spans="1:9" ht="17.100000000000001" customHeight="1" x14ac:dyDescent="0.2">
      <c r="A50" s="14"/>
      <c r="B50" s="22" t="s">
        <v>49</v>
      </c>
      <c r="C50" s="2"/>
      <c r="D50" s="2"/>
      <c r="E50" s="12" t="s">
        <v>23</v>
      </c>
      <c r="F50" s="26">
        <v>8352</v>
      </c>
      <c r="G50" s="8" t="s">
        <v>38</v>
      </c>
      <c r="H50" s="2"/>
      <c r="I50" s="2"/>
    </row>
    <row r="51" spans="1:9" ht="17.100000000000001" customHeight="1" x14ac:dyDescent="0.2">
      <c r="A51" s="14"/>
      <c r="B51" s="22" t="s">
        <v>50</v>
      </c>
      <c r="C51" s="2"/>
      <c r="D51" s="2"/>
      <c r="E51" s="12" t="s">
        <v>51</v>
      </c>
      <c r="F51" s="26">
        <v>365</v>
      </c>
      <c r="G51" s="8" t="s">
        <v>38</v>
      </c>
      <c r="H51" s="2"/>
      <c r="I51" s="2"/>
    </row>
    <row r="52" spans="1:9" ht="17.100000000000001" customHeight="1" x14ac:dyDescent="0.2">
      <c r="A52" s="14"/>
      <c r="B52" s="22" t="s">
        <v>52</v>
      </c>
      <c r="C52" s="2"/>
      <c r="D52" s="2"/>
      <c r="E52" s="12" t="s">
        <v>51</v>
      </c>
      <c r="F52" s="26">
        <v>672</v>
      </c>
      <c r="G52" s="8" t="s">
        <v>38</v>
      </c>
      <c r="H52" s="6"/>
      <c r="I52" s="2"/>
    </row>
    <row r="53" spans="1:9" ht="17.100000000000001" customHeight="1" x14ac:dyDescent="0.2">
      <c r="A53" s="14"/>
      <c r="B53" s="22" t="s">
        <v>53</v>
      </c>
      <c r="C53" s="2"/>
      <c r="D53" s="2"/>
      <c r="E53" s="12" t="s">
        <v>51</v>
      </c>
      <c r="F53" s="26">
        <v>499</v>
      </c>
      <c r="G53" s="8" t="s">
        <v>38</v>
      </c>
      <c r="H53" s="6"/>
      <c r="I53" s="2"/>
    </row>
    <row r="54" spans="1:9" ht="17.100000000000001" customHeight="1" x14ac:dyDescent="0.2">
      <c r="A54" s="14"/>
      <c r="B54" s="22" t="s">
        <v>54</v>
      </c>
      <c r="C54" s="2"/>
      <c r="D54" s="2"/>
      <c r="E54" s="12" t="s">
        <v>51</v>
      </c>
      <c r="F54" s="26">
        <v>1261</v>
      </c>
      <c r="G54" s="8" t="s">
        <v>38</v>
      </c>
      <c r="H54" s="2"/>
      <c r="I54" s="2"/>
    </row>
    <row r="55" spans="1:9" ht="17.100000000000001" customHeight="1" x14ac:dyDescent="0.2">
      <c r="A55" s="14"/>
      <c r="B55" s="22" t="s">
        <v>55</v>
      </c>
      <c r="C55" s="2"/>
      <c r="D55" s="2"/>
      <c r="E55" s="12" t="s">
        <v>23</v>
      </c>
      <c r="F55" s="26">
        <v>762</v>
      </c>
      <c r="G55" s="8" t="s">
        <v>38</v>
      </c>
      <c r="H55" s="45" t="s">
        <v>56</v>
      </c>
      <c r="I55" s="45"/>
    </row>
    <row r="56" spans="1:9" ht="17.100000000000001" customHeight="1" x14ac:dyDescent="0.2">
      <c r="A56" s="14"/>
      <c r="B56" s="22" t="s">
        <v>57</v>
      </c>
      <c r="C56" s="2"/>
      <c r="D56" s="2"/>
      <c r="E56" s="12" t="s">
        <v>23</v>
      </c>
      <c r="F56" s="26">
        <v>1098</v>
      </c>
      <c r="G56" s="8" t="s">
        <v>38</v>
      </c>
      <c r="H56" s="45" t="s">
        <v>58</v>
      </c>
      <c r="I56" s="45"/>
    </row>
    <row r="57" spans="1:9" ht="17.100000000000001" customHeight="1" x14ac:dyDescent="0.2">
      <c r="A57" s="14"/>
      <c r="B57" s="22" t="s">
        <v>59</v>
      </c>
      <c r="C57" s="2"/>
      <c r="D57" s="2"/>
      <c r="E57" s="12" t="s">
        <v>23</v>
      </c>
      <c r="F57" s="26">
        <v>1985</v>
      </c>
      <c r="G57" s="8" t="s">
        <v>38</v>
      </c>
      <c r="H57" s="45" t="s">
        <v>60</v>
      </c>
      <c r="I57" s="45"/>
    </row>
    <row r="58" spans="1:9" ht="17.100000000000001" customHeight="1" x14ac:dyDescent="0.2">
      <c r="A58" s="14"/>
      <c r="B58" s="22" t="s">
        <v>61</v>
      </c>
      <c r="C58" s="2"/>
      <c r="D58" s="2"/>
      <c r="E58" s="12" t="s">
        <v>62</v>
      </c>
      <c r="F58" s="26">
        <v>307</v>
      </c>
      <c r="G58" s="8" t="s">
        <v>38</v>
      </c>
      <c r="H58" s="21"/>
      <c r="I58" s="21"/>
    </row>
    <row r="59" spans="1:9" ht="17.100000000000001" customHeight="1" x14ac:dyDescent="0.2">
      <c r="A59" s="14"/>
      <c r="B59" s="22" t="s">
        <v>63</v>
      </c>
      <c r="C59" s="2"/>
      <c r="D59" s="2"/>
      <c r="E59" s="12" t="s">
        <v>62</v>
      </c>
      <c r="F59" s="26">
        <v>510</v>
      </c>
      <c r="G59" s="8" t="s">
        <v>38</v>
      </c>
      <c r="H59" s="21" t="s">
        <v>64</v>
      </c>
      <c r="I59" s="21"/>
    </row>
    <row r="60" spans="1:9" ht="15" customHeight="1" x14ac:dyDescent="0.2">
      <c r="B60" s="22" t="s">
        <v>66</v>
      </c>
      <c r="C60" s="2"/>
      <c r="D60" s="2"/>
      <c r="E60" s="12" t="s">
        <v>23</v>
      </c>
      <c r="F60" s="26">
        <v>1820</v>
      </c>
      <c r="G60" s="8" t="s">
        <v>38</v>
      </c>
      <c r="H60" s="15"/>
      <c r="I60" s="15"/>
    </row>
    <row r="61" spans="1:9" ht="15" customHeight="1" x14ac:dyDescent="0.2">
      <c r="B61" s="15"/>
      <c r="C61" s="15"/>
      <c r="D61" s="15"/>
      <c r="E61" s="15"/>
      <c r="F61" s="15"/>
      <c r="G61" s="15"/>
      <c r="H61" s="15"/>
      <c r="I61" s="15"/>
    </row>
    <row r="62" spans="1:9" ht="15" customHeight="1" x14ac:dyDescent="0.2">
      <c r="B62" s="15"/>
      <c r="C62" s="15"/>
      <c r="D62" s="15"/>
      <c r="E62" s="15"/>
      <c r="F62" s="15"/>
      <c r="G62" s="15"/>
      <c r="H62" s="15"/>
      <c r="I62" s="15"/>
    </row>
    <row r="63" spans="1:9" ht="15" customHeight="1" x14ac:dyDescent="0.2">
      <c r="B63" s="15"/>
      <c r="C63" s="15"/>
      <c r="D63" s="15"/>
      <c r="E63" s="15"/>
      <c r="F63" s="15"/>
      <c r="G63" s="15"/>
      <c r="H63" s="15"/>
      <c r="I63" s="15"/>
    </row>
    <row r="64" spans="1:9" ht="15" customHeight="1" x14ac:dyDescent="0.2">
      <c r="B64" s="15"/>
      <c r="C64" s="15"/>
      <c r="D64" s="15"/>
      <c r="E64" s="15"/>
      <c r="F64" s="15"/>
      <c r="G64" s="15"/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/>
    <row r="151" spans="2:9" ht="15" customHeight="1" x14ac:dyDescent="0.2"/>
    <row r="152" spans="2:9" ht="15" customHeight="1" x14ac:dyDescent="0.2"/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</sheetData>
  <sheetProtection selectLockedCells="1" selectUnlockedCells="1"/>
  <mergeCells count="3">
    <mergeCell ref="H55:I55"/>
    <mergeCell ref="H56:I56"/>
    <mergeCell ref="H57:I57"/>
  </mergeCells>
  <pageMargins left="0.54" right="0.42986111111111114" top="0.46" bottom="0.27013888888888887" header="0.4" footer="0.31"/>
  <pageSetup paperSize="9" scale="86" firstPageNumber="0" orientation="portrait" copies="9" r:id="rId1"/>
  <headerFooter alignWithMargins="0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0FAB2-545F-4FD0-8485-0148F2DD9C2F}">
  <sheetPr>
    <pageSetUpPr fitToPage="1"/>
  </sheetPr>
  <dimension ref="A1:K204"/>
  <sheetViews>
    <sheetView workbookViewId="0">
      <selection activeCell="F62" sqref="F62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317</v>
      </c>
      <c r="H5" s="2"/>
      <c r="I5" s="2"/>
    </row>
    <row r="6" spans="2:11" ht="15" customHeight="1" x14ac:dyDescent="0.2">
      <c r="B6" s="3" t="s">
        <v>0</v>
      </c>
      <c r="C6" s="4" t="s">
        <v>243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277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318</v>
      </c>
      <c r="G13" s="16"/>
      <c r="H13" s="13" t="s">
        <v>142</v>
      </c>
      <c r="I13" s="4" t="s">
        <v>319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1.2800000000000001E-2</v>
      </c>
      <c r="F16" s="30" t="s">
        <v>320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>
        <v>0.04</v>
      </c>
      <c r="F17" t="s">
        <v>321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>
        <v>0.04</v>
      </c>
      <c r="F18" t="s">
        <v>321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3">
        <v>0.12</v>
      </c>
      <c r="F19" t="s">
        <v>322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3">
        <v>0.06</v>
      </c>
      <c r="F20" t="s">
        <v>323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5.5100000000000003E-2</v>
      </c>
      <c r="G23" s="2"/>
      <c r="H23" s="2"/>
      <c r="I23" s="2"/>
    </row>
    <row r="24" spans="2:11" ht="17.100000000000001" customHeight="1" x14ac:dyDescent="0.2">
      <c r="B24" s="2" t="s">
        <v>15</v>
      </c>
      <c r="C24" s="2"/>
      <c r="D24" s="2"/>
      <c r="E24" s="36">
        <v>169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v>37203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v>40838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37203</v>
      </c>
      <c r="G29" s="11" t="s">
        <v>22</v>
      </c>
      <c r="H29" s="25">
        <f>+D29*F29</f>
        <v>16741.350000000002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37203</v>
      </c>
      <c r="G30" s="11" t="s">
        <v>22</v>
      </c>
      <c r="H30" s="25">
        <f>+D30*F30</f>
        <v>14137.14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40838</v>
      </c>
      <c r="G31" s="11" t="s">
        <v>22</v>
      </c>
      <c r="H31" s="25">
        <f>+D31*F31</f>
        <v>22460.9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9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9" ht="17.100000000000001" customHeight="1" x14ac:dyDescent="0.2">
      <c r="B34" s="2" t="s">
        <v>27</v>
      </c>
      <c r="C34" s="2"/>
      <c r="D34" s="2"/>
      <c r="E34" s="12" t="s">
        <v>28</v>
      </c>
      <c r="F34" s="26">
        <v>1204</v>
      </c>
      <c r="G34" s="2"/>
      <c r="H34" s="2"/>
      <c r="I34" s="2"/>
    </row>
    <row r="35" spans="2:9" ht="17.100000000000001" customHeight="1" x14ac:dyDescent="0.2">
      <c r="B35" s="2" t="s">
        <v>29</v>
      </c>
      <c r="C35" s="2"/>
      <c r="D35" s="2"/>
      <c r="E35" s="12" t="s">
        <v>28</v>
      </c>
      <c r="F35" s="26">
        <v>2977</v>
      </c>
      <c r="G35" s="2"/>
      <c r="H35" s="2"/>
      <c r="I35" s="2"/>
    </row>
    <row r="36" spans="2:9" ht="17.100000000000001" customHeight="1" x14ac:dyDescent="0.2">
      <c r="B36" s="2" t="s">
        <v>30</v>
      </c>
      <c r="C36" s="2"/>
      <c r="D36" s="2"/>
      <c r="E36" s="12" t="s">
        <v>28</v>
      </c>
      <c r="F36" s="26">
        <v>2635</v>
      </c>
      <c r="G36" s="8"/>
      <c r="H36" s="6"/>
      <c r="I36" s="2"/>
    </row>
    <row r="37" spans="2:9" ht="17.100000000000001" customHeight="1" x14ac:dyDescent="0.2">
      <c r="B37" s="2" t="s">
        <v>31</v>
      </c>
      <c r="C37" s="2"/>
      <c r="D37" s="2"/>
      <c r="E37" s="12" t="s">
        <v>28</v>
      </c>
      <c r="F37" s="26">
        <v>2285</v>
      </c>
      <c r="G37" s="8"/>
      <c r="H37" s="6"/>
      <c r="I37" s="2"/>
    </row>
    <row r="38" spans="2:9" ht="17.100000000000001" customHeight="1" x14ac:dyDescent="0.2">
      <c r="B38" s="2" t="s">
        <v>32</v>
      </c>
      <c r="C38" s="2"/>
      <c r="D38" s="2"/>
      <c r="E38" s="12" t="s">
        <v>33</v>
      </c>
      <c r="F38" s="26">
        <v>15195</v>
      </c>
      <c r="G38" t="s">
        <v>324</v>
      </c>
      <c r="H38" s="2"/>
      <c r="I38" s="2"/>
    </row>
    <row r="39" spans="2:9" ht="17.100000000000001" customHeight="1" x14ac:dyDescent="0.2">
      <c r="B39" s="2" t="s">
        <v>32</v>
      </c>
      <c r="C39" s="2"/>
      <c r="D39" s="2"/>
      <c r="E39" s="13"/>
      <c r="F39" s="20" t="s">
        <v>65</v>
      </c>
      <c r="G39" s="2"/>
      <c r="H39" s="2"/>
      <c r="I39" s="2"/>
    </row>
    <row r="40" spans="2:9" ht="17.100000000000001" customHeight="1" x14ac:dyDescent="0.2">
      <c r="B40" s="2" t="s">
        <v>34</v>
      </c>
      <c r="C40" s="2"/>
      <c r="D40" s="2"/>
      <c r="E40" s="13"/>
      <c r="F40" s="20" t="s">
        <v>35</v>
      </c>
      <c r="G40" s="2"/>
      <c r="H40" s="2"/>
      <c r="I40" s="2"/>
    </row>
    <row r="41" spans="2:9" ht="17.100000000000001" customHeight="1" x14ac:dyDescent="0.2">
      <c r="B41" s="2" t="s">
        <v>36</v>
      </c>
      <c r="C41" s="2"/>
      <c r="D41" s="2"/>
      <c r="E41" s="12" t="s">
        <v>37</v>
      </c>
      <c r="F41" s="26">
        <v>112645</v>
      </c>
      <c r="G41" s="8" t="s">
        <v>38</v>
      </c>
      <c r="H41" s="2"/>
      <c r="I41" s="2"/>
    </row>
    <row r="42" spans="2:9" ht="17.100000000000001" customHeight="1" x14ac:dyDescent="0.2">
      <c r="B42" s="2" t="s">
        <v>39</v>
      </c>
      <c r="C42" s="2"/>
      <c r="D42" s="2"/>
      <c r="E42" s="12" t="s">
        <v>37</v>
      </c>
      <c r="F42" s="26">
        <v>114910</v>
      </c>
      <c r="G42" s="8" t="s">
        <v>38</v>
      </c>
      <c r="H42" s="2"/>
      <c r="I42" s="2"/>
    </row>
    <row r="43" spans="2:9" ht="17.100000000000001" customHeight="1" x14ac:dyDescent="0.2">
      <c r="B43" s="2" t="s">
        <v>40</v>
      </c>
      <c r="C43" s="2"/>
      <c r="D43" s="2"/>
      <c r="E43" s="12" t="s">
        <v>41</v>
      </c>
      <c r="F43" s="26">
        <v>228</v>
      </c>
      <c r="G43" s="8" t="s">
        <v>38</v>
      </c>
      <c r="H43" s="2"/>
      <c r="I43" s="2"/>
    </row>
    <row r="44" spans="2:9" ht="17.100000000000001" customHeight="1" x14ac:dyDescent="0.2">
      <c r="B44" s="2" t="s">
        <v>42</v>
      </c>
      <c r="C44" s="2"/>
      <c r="D44" s="2"/>
      <c r="E44" s="12" t="s">
        <v>28</v>
      </c>
      <c r="F44" s="26">
        <v>4550</v>
      </c>
      <c r="G44" s="8" t="s">
        <v>38</v>
      </c>
      <c r="H44" s="2"/>
      <c r="I44" s="2"/>
    </row>
    <row r="45" spans="2:9" ht="17.100000000000001" customHeight="1" x14ac:dyDescent="0.2">
      <c r="B45" s="2" t="s">
        <v>43</v>
      </c>
      <c r="C45" s="2"/>
      <c r="D45" s="2"/>
      <c r="E45" s="12" t="s">
        <v>28</v>
      </c>
      <c r="F45" s="26">
        <v>535</v>
      </c>
      <c r="G45" s="2"/>
      <c r="H45" s="2"/>
      <c r="I45" s="2"/>
    </row>
    <row r="46" spans="2:9" ht="17.100000000000001" customHeight="1" x14ac:dyDescent="0.2">
      <c r="B46" s="2" t="s">
        <v>44</v>
      </c>
      <c r="C46" s="2"/>
      <c r="D46" s="2"/>
      <c r="E46" s="12" t="s">
        <v>41</v>
      </c>
      <c r="F46" s="6" t="s">
        <v>325</v>
      </c>
      <c r="G46" s="20"/>
      <c r="H46" s="2"/>
      <c r="I46" s="2"/>
    </row>
    <row r="47" spans="2:9" ht="17.100000000000001" customHeight="1" x14ac:dyDescent="0.2">
      <c r="B47" s="2" t="s">
        <v>45</v>
      </c>
      <c r="C47" s="2"/>
      <c r="D47" s="2"/>
      <c r="E47" s="12" t="s">
        <v>46</v>
      </c>
      <c r="F47" s="6" t="s">
        <v>47</v>
      </c>
      <c r="G47" s="2"/>
      <c r="H47" s="2"/>
      <c r="I47" s="2"/>
    </row>
    <row r="48" spans="2:9" ht="4.3499999999999996" customHeight="1" x14ac:dyDescent="0.2">
      <c r="B48" s="2"/>
      <c r="C48" s="2"/>
      <c r="D48" s="2"/>
      <c r="E48" s="2"/>
      <c r="F48" s="2"/>
      <c r="G48" s="2"/>
      <c r="H48" s="2"/>
      <c r="I48" s="2"/>
    </row>
    <row r="49" spans="1:9" ht="17.100000000000001" customHeight="1" x14ac:dyDescent="0.2">
      <c r="B49" s="7" t="s">
        <v>48</v>
      </c>
      <c r="C49" s="2"/>
      <c r="D49" s="2"/>
      <c r="E49" s="2"/>
      <c r="F49" s="2"/>
      <c r="G49" s="2"/>
      <c r="H49" s="2"/>
      <c r="I49" s="2"/>
    </row>
    <row r="50" spans="1:9" ht="17.100000000000001" customHeight="1" x14ac:dyDescent="0.2">
      <c r="A50" s="14"/>
      <c r="B50" s="22" t="s">
        <v>49</v>
      </c>
      <c r="C50" s="2"/>
      <c r="D50" s="2"/>
      <c r="E50" s="12" t="s">
        <v>23</v>
      </c>
      <c r="F50" s="26">
        <v>8812</v>
      </c>
      <c r="G50" s="8" t="s">
        <v>38</v>
      </c>
      <c r="H50" s="2"/>
      <c r="I50" s="2"/>
    </row>
    <row r="51" spans="1:9" ht="17.100000000000001" customHeight="1" x14ac:dyDescent="0.2">
      <c r="A51" s="14"/>
      <c r="B51" s="22" t="s">
        <v>50</v>
      </c>
      <c r="C51" s="2"/>
      <c r="D51" s="2"/>
      <c r="E51" s="12" t="s">
        <v>51</v>
      </c>
      <c r="F51" s="26">
        <v>385</v>
      </c>
      <c r="G51" s="8" t="s">
        <v>38</v>
      </c>
      <c r="H51" s="2"/>
      <c r="I51" s="2"/>
    </row>
    <row r="52" spans="1:9" ht="17.100000000000001" customHeight="1" x14ac:dyDescent="0.2">
      <c r="A52" s="14"/>
      <c r="B52" s="22" t="s">
        <v>52</v>
      </c>
      <c r="C52" s="2"/>
      <c r="D52" s="2"/>
      <c r="E52" s="12" t="s">
        <v>51</v>
      </c>
      <c r="F52" s="26">
        <v>709</v>
      </c>
      <c r="G52" s="8" t="s">
        <v>38</v>
      </c>
      <c r="H52" s="6"/>
      <c r="I52" s="2"/>
    </row>
    <row r="53" spans="1:9" ht="17.100000000000001" customHeight="1" x14ac:dyDescent="0.2">
      <c r="A53" s="14"/>
      <c r="B53" s="22" t="s">
        <v>53</v>
      </c>
      <c r="C53" s="2"/>
      <c r="D53" s="2"/>
      <c r="E53" s="12" t="s">
        <v>51</v>
      </c>
      <c r="F53" s="26">
        <v>526</v>
      </c>
      <c r="G53" s="8" t="s">
        <v>38</v>
      </c>
      <c r="H53" s="6"/>
      <c r="I53" s="2"/>
    </row>
    <row r="54" spans="1:9" ht="17.100000000000001" customHeight="1" x14ac:dyDescent="0.2">
      <c r="A54" s="14"/>
      <c r="B54" s="22" t="s">
        <v>326</v>
      </c>
      <c r="C54" s="2"/>
      <c r="D54" s="2"/>
      <c r="E54" s="12" t="s">
        <v>51</v>
      </c>
      <c r="F54" s="26">
        <v>757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54</v>
      </c>
      <c r="C55" s="2"/>
      <c r="D55" s="2"/>
      <c r="E55" s="12" t="s">
        <v>51</v>
      </c>
      <c r="F55" s="26">
        <v>1330</v>
      </c>
      <c r="G55" s="8" t="s">
        <v>38</v>
      </c>
      <c r="H55" s="2"/>
      <c r="I55" s="2"/>
    </row>
    <row r="56" spans="1:9" ht="17.100000000000001" customHeight="1" x14ac:dyDescent="0.2">
      <c r="A56" s="14"/>
      <c r="B56" s="22" t="s">
        <v>55</v>
      </c>
      <c r="C56" s="2"/>
      <c r="D56" s="2"/>
      <c r="E56" s="12" t="s">
        <v>23</v>
      </c>
      <c r="F56" s="26">
        <v>804</v>
      </c>
      <c r="G56" s="8" t="s">
        <v>38</v>
      </c>
      <c r="H56" s="45" t="s">
        <v>56</v>
      </c>
      <c r="I56" s="45"/>
    </row>
    <row r="57" spans="1:9" ht="17.100000000000001" customHeight="1" x14ac:dyDescent="0.2">
      <c r="A57" s="14"/>
      <c r="B57" s="22" t="s">
        <v>57</v>
      </c>
      <c r="C57" s="2"/>
      <c r="D57" s="2"/>
      <c r="E57" s="12" t="s">
        <v>23</v>
      </c>
      <c r="F57" s="26">
        <v>1158</v>
      </c>
      <c r="G57" s="8" t="s">
        <v>38</v>
      </c>
      <c r="H57" s="45" t="s">
        <v>58</v>
      </c>
      <c r="I57" s="45"/>
    </row>
    <row r="58" spans="1:9" ht="17.100000000000001" customHeight="1" x14ac:dyDescent="0.2">
      <c r="A58" s="14"/>
      <c r="B58" s="22" t="s">
        <v>59</v>
      </c>
      <c r="C58" s="2"/>
      <c r="D58" s="2"/>
      <c r="E58" s="12" t="s">
        <v>23</v>
      </c>
      <c r="F58" s="26">
        <v>2094</v>
      </c>
      <c r="G58" s="8" t="s">
        <v>38</v>
      </c>
      <c r="H58" s="45" t="s">
        <v>60</v>
      </c>
      <c r="I58" s="45"/>
    </row>
    <row r="59" spans="1:9" ht="17.100000000000001" customHeight="1" x14ac:dyDescent="0.2">
      <c r="A59" s="14"/>
      <c r="B59" s="22" t="s">
        <v>61</v>
      </c>
      <c r="C59" s="2"/>
      <c r="D59" s="2"/>
      <c r="E59" s="12" t="s">
        <v>62</v>
      </c>
      <c r="F59" s="26">
        <v>324</v>
      </c>
      <c r="G59" s="8" t="s">
        <v>38</v>
      </c>
      <c r="H59" s="21"/>
      <c r="I59" s="21"/>
    </row>
    <row r="60" spans="1:9" ht="17.100000000000001" customHeight="1" x14ac:dyDescent="0.2">
      <c r="A60" s="14"/>
      <c r="B60" s="22" t="s">
        <v>63</v>
      </c>
      <c r="C60" s="2"/>
      <c r="D60" s="2"/>
      <c r="E60" s="12" t="s">
        <v>62</v>
      </c>
      <c r="F60" s="26">
        <v>538</v>
      </c>
      <c r="G60" s="8" t="s">
        <v>38</v>
      </c>
      <c r="H60" s="21" t="s">
        <v>64</v>
      </c>
      <c r="I60" s="21"/>
    </row>
    <row r="61" spans="1:9" ht="15" customHeight="1" x14ac:dyDescent="0.2">
      <c r="B61" s="22" t="s">
        <v>66</v>
      </c>
      <c r="C61" s="2"/>
      <c r="D61" s="2"/>
      <c r="E61" s="12" t="s">
        <v>23</v>
      </c>
      <c r="F61" s="26">
        <v>1920</v>
      </c>
      <c r="G61" s="8" t="s">
        <v>38</v>
      </c>
      <c r="H61" s="15"/>
      <c r="I61" s="15"/>
    </row>
    <row r="62" spans="1:9" ht="15" customHeight="1" x14ac:dyDescent="0.2">
      <c r="B62" s="15"/>
      <c r="C62" s="15"/>
      <c r="D62" s="15"/>
      <c r="E62" s="15"/>
      <c r="F62" s="15"/>
      <c r="G62" s="15"/>
      <c r="H62" s="15"/>
      <c r="I62" s="15"/>
    </row>
    <row r="63" spans="1:9" ht="15" customHeight="1" x14ac:dyDescent="0.2">
      <c r="B63" s="15"/>
      <c r="C63" s="15"/>
      <c r="D63" s="15"/>
      <c r="E63" s="15"/>
      <c r="F63" s="15"/>
      <c r="G63" s="15"/>
      <c r="H63" s="15"/>
      <c r="I63" s="15"/>
    </row>
    <row r="64" spans="1:9" ht="15" customHeight="1" x14ac:dyDescent="0.2">
      <c r="B64" s="15"/>
      <c r="C64" s="15"/>
      <c r="D64" s="15"/>
      <c r="E64" s="15"/>
      <c r="F64" s="15"/>
      <c r="G64" s="15"/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/>
    <row r="152" spans="2:9" ht="15" customHeight="1" x14ac:dyDescent="0.2"/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</sheetData>
  <sheetProtection selectLockedCells="1" selectUnlockedCells="1"/>
  <mergeCells count="3">
    <mergeCell ref="H56:I56"/>
    <mergeCell ref="H57:I57"/>
    <mergeCell ref="H58:I58"/>
  </mergeCells>
  <pageMargins left="0.54" right="0.42986111111111114" top="0.46" bottom="0.27013888888888887" header="0.4" footer="0.31"/>
  <pageSetup paperSize="9" scale="86" firstPageNumber="0" orientation="portrait" copies="9" r:id="rId1"/>
  <headerFooter alignWithMargins="0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2E0-E9A7-4BA3-B531-CC73980E9A56}">
  <sheetPr>
    <pageSetUpPr fitToPage="1"/>
  </sheetPr>
  <dimension ref="A1:K204"/>
  <sheetViews>
    <sheetView workbookViewId="0">
      <selection activeCell="F19" sqref="F19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331</v>
      </c>
      <c r="H5" s="2"/>
      <c r="I5" s="2"/>
    </row>
    <row r="6" spans="2:11" ht="15" customHeight="1" x14ac:dyDescent="0.2">
      <c r="B6" s="3" t="s">
        <v>0</v>
      </c>
      <c r="C6" s="4" t="s">
        <v>243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277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332</v>
      </c>
      <c r="G13" s="16"/>
      <c r="H13" s="13" t="s">
        <v>142</v>
      </c>
      <c r="I13" s="4" t="s">
        <v>327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8.6599999999999996E-2</v>
      </c>
      <c r="F16" s="30" t="s">
        <v>333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 t="s">
        <v>67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 t="s">
        <v>67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3">
        <v>0.1</v>
      </c>
      <c r="F19" t="s">
        <v>328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3">
        <v>0.06</v>
      </c>
      <c r="F20" t="s">
        <v>329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7.1999999999999995E-2</v>
      </c>
      <c r="G23" s="2"/>
      <c r="H23" s="2"/>
      <c r="I23" s="2"/>
    </row>
    <row r="24" spans="2:11" ht="17.100000000000001" customHeight="1" x14ac:dyDescent="0.2">
      <c r="B24" s="2" t="s">
        <v>15</v>
      </c>
      <c r="C24" s="2"/>
      <c r="D24" s="2"/>
      <c r="E24" s="36">
        <v>181.19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v>39880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v>43780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39880</v>
      </c>
      <c r="G29" s="11" t="s">
        <v>22</v>
      </c>
      <c r="H29" s="25">
        <f>+D29*F29</f>
        <v>17946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39880</v>
      </c>
      <c r="G30" s="11" t="s">
        <v>22</v>
      </c>
      <c r="H30" s="25">
        <f>+D30*F30</f>
        <v>15154.4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43780</v>
      </c>
      <c r="G31" s="11" t="s">
        <v>22</v>
      </c>
      <c r="H31" s="25">
        <f>+D31*F31</f>
        <v>24079.000000000004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9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9" ht="17.100000000000001" customHeight="1" x14ac:dyDescent="0.2">
      <c r="B34" s="2" t="s">
        <v>27</v>
      </c>
      <c r="C34" s="2"/>
      <c r="D34" s="2"/>
      <c r="E34" s="12" t="s">
        <v>28</v>
      </c>
      <c r="F34" s="26">
        <v>1276</v>
      </c>
      <c r="G34" s="2"/>
      <c r="H34" s="2"/>
      <c r="I34" s="2"/>
    </row>
    <row r="35" spans="2:9" ht="17.100000000000001" customHeight="1" x14ac:dyDescent="0.2">
      <c r="B35" s="2" t="s">
        <v>29</v>
      </c>
      <c r="C35" s="2"/>
      <c r="D35" s="2"/>
      <c r="E35" s="12" t="s">
        <v>28</v>
      </c>
      <c r="F35" s="26">
        <v>3191</v>
      </c>
      <c r="G35" s="2"/>
      <c r="H35" s="2"/>
      <c r="I35" s="2"/>
    </row>
    <row r="36" spans="2:9" ht="17.100000000000001" customHeight="1" x14ac:dyDescent="0.2">
      <c r="B36" s="2" t="s">
        <v>30</v>
      </c>
      <c r="C36" s="2"/>
      <c r="D36" s="2"/>
      <c r="E36" s="12" t="s">
        <v>28</v>
      </c>
      <c r="F36" s="26">
        <v>2825</v>
      </c>
      <c r="G36" s="8"/>
      <c r="H36" s="6"/>
      <c r="I36" s="2"/>
    </row>
    <row r="37" spans="2:9" ht="17.100000000000001" customHeight="1" x14ac:dyDescent="0.2">
      <c r="B37" s="2" t="s">
        <v>31</v>
      </c>
      <c r="C37" s="2"/>
      <c r="D37" s="2"/>
      <c r="E37" s="12" t="s">
        <v>28</v>
      </c>
      <c r="F37" s="26">
        <v>2450</v>
      </c>
      <c r="G37" s="8"/>
      <c r="H37" s="6"/>
      <c r="I37" s="2"/>
    </row>
    <row r="38" spans="2:9" ht="17.100000000000001" customHeight="1" x14ac:dyDescent="0.2">
      <c r="B38" s="2" t="s">
        <v>32</v>
      </c>
      <c r="C38" s="2"/>
      <c r="D38" s="2"/>
      <c r="E38" s="12" t="s">
        <v>33</v>
      </c>
      <c r="F38" s="26">
        <v>16715</v>
      </c>
      <c r="G38" t="s">
        <v>330</v>
      </c>
      <c r="H38" s="2"/>
      <c r="I38" s="2"/>
    </row>
    <row r="39" spans="2:9" ht="17.100000000000001" customHeight="1" x14ac:dyDescent="0.2">
      <c r="B39" s="2" t="s">
        <v>32</v>
      </c>
      <c r="C39" s="2"/>
      <c r="D39" s="2"/>
      <c r="E39" s="13"/>
      <c r="F39" s="20" t="s">
        <v>65</v>
      </c>
      <c r="G39" s="2"/>
      <c r="H39" s="2"/>
      <c r="I39" s="2"/>
    </row>
    <row r="40" spans="2:9" ht="17.100000000000001" customHeight="1" x14ac:dyDescent="0.2">
      <c r="B40" s="2" t="s">
        <v>34</v>
      </c>
      <c r="C40" s="2"/>
      <c r="D40" s="2"/>
      <c r="E40" s="13"/>
      <c r="F40" s="20" t="s">
        <v>35</v>
      </c>
      <c r="G40" s="2"/>
      <c r="H40" s="2"/>
      <c r="I40" s="2"/>
    </row>
    <row r="41" spans="2:9" ht="17.100000000000001" customHeight="1" x14ac:dyDescent="0.2">
      <c r="B41" s="2" t="s">
        <v>36</v>
      </c>
      <c r="C41" s="2"/>
      <c r="D41" s="2"/>
      <c r="E41" s="12" t="s">
        <v>37</v>
      </c>
      <c r="F41" s="26">
        <v>123910</v>
      </c>
      <c r="G41" s="8" t="s">
        <v>38</v>
      </c>
      <c r="H41" s="2"/>
      <c r="I41" s="2"/>
    </row>
    <row r="42" spans="2:9" ht="17.100000000000001" customHeight="1" x14ac:dyDescent="0.2">
      <c r="B42" s="2" t="s">
        <v>39</v>
      </c>
      <c r="C42" s="2"/>
      <c r="D42" s="2"/>
      <c r="E42" s="12" t="s">
        <v>37</v>
      </c>
      <c r="F42" s="26">
        <v>126400</v>
      </c>
      <c r="G42" s="8" t="s">
        <v>38</v>
      </c>
      <c r="H42" s="2"/>
      <c r="I42" s="2"/>
    </row>
    <row r="43" spans="2:9" ht="17.100000000000001" customHeight="1" x14ac:dyDescent="0.2">
      <c r="B43" s="2" t="s">
        <v>40</v>
      </c>
      <c r="C43" s="2"/>
      <c r="D43" s="2"/>
      <c r="E43" s="12" t="s">
        <v>41</v>
      </c>
      <c r="F43" s="26">
        <v>228</v>
      </c>
      <c r="G43" s="8" t="s">
        <v>38</v>
      </c>
      <c r="H43" s="2"/>
      <c r="I43" s="2"/>
    </row>
    <row r="44" spans="2:9" ht="17.100000000000001" customHeight="1" x14ac:dyDescent="0.2">
      <c r="B44" s="2" t="s">
        <v>42</v>
      </c>
      <c r="C44" s="2"/>
      <c r="D44" s="2"/>
      <c r="E44" s="12" t="s">
        <v>28</v>
      </c>
      <c r="F44" s="26">
        <v>5006</v>
      </c>
      <c r="G44" s="8" t="s">
        <v>38</v>
      </c>
      <c r="H44" s="2"/>
      <c r="I44" s="2"/>
    </row>
    <row r="45" spans="2:9" ht="17.100000000000001" customHeight="1" x14ac:dyDescent="0.2">
      <c r="B45" s="2" t="s">
        <v>43</v>
      </c>
      <c r="C45" s="2"/>
      <c r="D45" s="2"/>
      <c r="E45" s="12" t="s">
        <v>28</v>
      </c>
      <c r="F45" s="26">
        <v>588</v>
      </c>
      <c r="G45" s="2"/>
      <c r="H45" s="2"/>
      <c r="I45" s="2"/>
    </row>
    <row r="46" spans="2:9" ht="17.100000000000001" customHeight="1" x14ac:dyDescent="0.2">
      <c r="B46" s="2" t="s">
        <v>44</v>
      </c>
      <c r="C46" s="2"/>
      <c r="D46" s="2"/>
      <c r="E46" s="12" t="s">
        <v>41</v>
      </c>
      <c r="F46" s="6" t="s">
        <v>325</v>
      </c>
      <c r="G46" s="20"/>
      <c r="H46" s="2"/>
      <c r="I46" s="2"/>
    </row>
    <row r="47" spans="2:9" ht="17.100000000000001" customHeight="1" x14ac:dyDescent="0.2">
      <c r="B47" s="2" t="s">
        <v>45</v>
      </c>
      <c r="C47" s="2"/>
      <c r="D47" s="2"/>
      <c r="E47" s="12" t="s">
        <v>46</v>
      </c>
      <c r="F47" s="6" t="s">
        <v>47</v>
      </c>
      <c r="G47" s="2"/>
      <c r="H47" s="2"/>
      <c r="I47" s="2"/>
    </row>
    <row r="48" spans="2:9" ht="4.3499999999999996" customHeight="1" x14ac:dyDescent="0.2">
      <c r="B48" s="2"/>
      <c r="C48" s="2"/>
      <c r="D48" s="2"/>
      <c r="E48" s="2"/>
      <c r="F48" s="2"/>
      <c r="G48" s="2"/>
      <c r="H48" s="2"/>
      <c r="I48" s="2"/>
    </row>
    <row r="49" spans="1:9" ht="17.100000000000001" customHeight="1" x14ac:dyDescent="0.2">
      <c r="B49" s="7" t="s">
        <v>48</v>
      </c>
      <c r="C49" s="2"/>
      <c r="D49" s="2"/>
      <c r="E49" s="2"/>
      <c r="F49" s="2"/>
      <c r="G49" s="2"/>
      <c r="H49" s="2"/>
      <c r="I49" s="2"/>
    </row>
    <row r="50" spans="1:9" ht="17.100000000000001" customHeight="1" x14ac:dyDescent="0.2">
      <c r="A50" s="14"/>
      <c r="B50" s="22" t="s">
        <v>49</v>
      </c>
      <c r="C50" s="2"/>
      <c r="D50" s="2"/>
      <c r="E50" s="12" t="s">
        <v>23</v>
      </c>
      <c r="F50" s="26">
        <v>9446</v>
      </c>
      <c r="G50" s="8" t="s">
        <v>38</v>
      </c>
      <c r="H50" s="2"/>
      <c r="I50" s="2"/>
    </row>
    <row r="51" spans="1:9" ht="17.100000000000001" customHeight="1" x14ac:dyDescent="0.2">
      <c r="A51" s="14"/>
      <c r="B51" s="22" t="s">
        <v>50</v>
      </c>
      <c r="C51" s="2"/>
      <c r="D51" s="2"/>
      <c r="E51" s="12" t="s">
        <v>51</v>
      </c>
      <c r="F51" s="26">
        <v>413</v>
      </c>
      <c r="G51" s="8" t="s">
        <v>38</v>
      </c>
      <c r="H51" s="2"/>
      <c r="I51" s="2"/>
    </row>
    <row r="52" spans="1:9" ht="17.100000000000001" customHeight="1" x14ac:dyDescent="0.2">
      <c r="A52" s="14"/>
      <c r="B52" s="22" t="s">
        <v>52</v>
      </c>
      <c r="C52" s="2"/>
      <c r="D52" s="2"/>
      <c r="E52" s="12" t="s">
        <v>51</v>
      </c>
      <c r="F52" s="26">
        <v>760</v>
      </c>
      <c r="G52" s="8" t="s">
        <v>38</v>
      </c>
      <c r="H52" s="6"/>
      <c r="I52" s="2"/>
    </row>
    <row r="53" spans="1:9" ht="17.100000000000001" customHeight="1" x14ac:dyDescent="0.2">
      <c r="A53" s="14"/>
      <c r="B53" s="22" t="s">
        <v>53</v>
      </c>
      <c r="C53" s="2"/>
      <c r="D53" s="2"/>
      <c r="E53" s="12" t="s">
        <v>51</v>
      </c>
      <c r="F53" s="26">
        <v>564</v>
      </c>
      <c r="G53" s="8" t="s">
        <v>38</v>
      </c>
      <c r="H53" s="6"/>
      <c r="I53" s="2"/>
    </row>
    <row r="54" spans="1:9" ht="17.100000000000001" customHeight="1" x14ac:dyDescent="0.2">
      <c r="A54" s="14"/>
      <c r="B54" s="22" t="s">
        <v>326</v>
      </c>
      <c r="C54" s="2"/>
      <c r="D54" s="2"/>
      <c r="E54" s="12" t="s">
        <v>51</v>
      </c>
      <c r="F54" s="26">
        <v>811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54</v>
      </c>
      <c r="C55" s="2"/>
      <c r="D55" s="2"/>
      <c r="E55" s="12" t="s">
        <v>51</v>
      </c>
      <c r="F55" s="26">
        <v>1425</v>
      </c>
      <c r="G55" s="8" t="s">
        <v>38</v>
      </c>
      <c r="H55" s="2"/>
      <c r="I55" s="2"/>
    </row>
    <row r="56" spans="1:9" ht="17.100000000000001" customHeight="1" x14ac:dyDescent="0.2">
      <c r="A56" s="14"/>
      <c r="B56" s="22" t="s">
        <v>55</v>
      </c>
      <c r="C56" s="2"/>
      <c r="D56" s="2"/>
      <c r="E56" s="12" t="s">
        <v>23</v>
      </c>
      <c r="F56" s="26">
        <v>862</v>
      </c>
      <c r="G56" s="8" t="s">
        <v>38</v>
      </c>
      <c r="H56" s="45" t="s">
        <v>56</v>
      </c>
      <c r="I56" s="45"/>
    </row>
    <row r="57" spans="1:9" ht="17.100000000000001" customHeight="1" x14ac:dyDescent="0.2">
      <c r="A57" s="14"/>
      <c r="B57" s="22" t="s">
        <v>57</v>
      </c>
      <c r="C57" s="2"/>
      <c r="D57" s="2"/>
      <c r="E57" s="12" t="s">
        <v>23</v>
      </c>
      <c r="F57" s="26">
        <v>1241</v>
      </c>
      <c r="G57" s="8" t="s">
        <v>38</v>
      </c>
      <c r="H57" s="45" t="s">
        <v>58</v>
      </c>
      <c r="I57" s="45"/>
    </row>
    <row r="58" spans="1:9" ht="17.100000000000001" customHeight="1" x14ac:dyDescent="0.2">
      <c r="A58" s="14"/>
      <c r="B58" s="22" t="s">
        <v>59</v>
      </c>
      <c r="C58" s="2"/>
      <c r="D58" s="2"/>
      <c r="E58" s="12" t="s">
        <v>23</v>
      </c>
      <c r="F58" s="26">
        <v>2245</v>
      </c>
      <c r="G58" s="8" t="s">
        <v>38</v>
      </c>
      <c r="H58" s="45" t="s">
        <v>60</v>
      </c>
      <c r="I58" s="45"/>
    </row>
    <row r="59" spans="1:9" ht="17.100000000000001" customHeight="1" x14ac:dyDescent="0.2">
      <c r="A59" s="14"/>
      <c r="B59" s="22" t="s">
        <v>61</v>
      </c>
      <c r="C59" s="2"/>
      <c r="D59" s="2"/>
      <c r="E59" s="12" t="s">
        <v>62</v>
      </c>
      <c r="F59" s="26">
        <v>347</v>
      </c>
      <c r="G59" s="8" t="s">
        <v>38</v>
      </c>
      <c r="H59" s="21"/>
      <c r="I59" s="21"/>
    </row>
    <row r="60" spans="1:9" ht="17.100000000000001" customHeight="1" x14ac:dyDescent="0.2">
      <c r="A60" s="14"/>
      <c r="B60" s="22" t="s">
        <v>63</v>
      </c>
      <c r="C60" s="2"/>
      <c r="D60" s="2"/>
      <c r="E60" s="12" t="s">
        <v>62</v>
      </c>
      <c r="F60" s="26">
        <v>577</v>
      </c>
      <c r="G60" s="8" t="s">
        <v>38</v>
      </c>
      <c r="H60" s="21" t="s">
        <v>64</v>
      </c>
      <c r="I60" s="21"/>
    </row>
    <row r="61" spans="1:9" ht="15" customHeight="1" x14ac:dyDescent="0.2">
      <c r="B61" s="22" t="s">
        <v>66</v>
      </c>
      <c r="C61" s="2"/>
      <c r="D61" s="2"/>
      <c r="E61" s="12" t="s">
        <v>23</v>
      </c>
      <c r="F61" s="26">
        <v>2058</v>
      </c>
      <c r="G61" s="8" t="s">
        <v>38</v>
      </c>
      <c r="H61" s="15"/>
      <c r="I61" s="15"/>
    </row>
    <row r="62" spans="1:9" ht="15" customHeight="1" x14ac:dyDescent="0.2">
      <c r="B62" s="15"/>
      <c r="C62" s="15"/>
      <c r="D62" s="15"/>
      <c r="E62" s="15"/>
      <c r="F62" s="15"/>
      <c r="G62" s="15"/>
      <c r="H62" s="15"/>
      <c r="I62" s="15"/>
    </row>
    <row r="63" spans="1:9" ht="15" customHeight="1" x14ac:dyDescent="0.2">
      <c r="B63" s="15"/>
      <c r="C63" s="15"/>
      <c r="D63" s="15"/>
      <c r="E63" s="15"/>
      <c r="F63" s="15"/>
      <c r="G63" s="15"/>
      <c r="H63" s="15"/>
      <c r="I63" s="15"/>
    </row>
    <row r="64" spans="1:9" ht="15" customHeight="1" x14ac:dyDescent="0.2">
      <c r="B64" s="15"/>
      <c r="C64" s="15"/>
      <c r="D64" s="15"/>
      <c r="E64" s="15"/>
      <c r="F64" s="15"/>
      <c r="G64" s="15"/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/>
    <row r="152" spans="2:9" ht="15" customHeight="1" x14ac:dyDescent="0.2"/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</sheetData>
  <sheetProtection selectLockedCells="1" selectUnlockedCells="1"/>
  <mergeCells count="3">
    <mergeCell ref="H56:I56"/>
    <mergeCell ref="H57:I57"/>
    <mergeCell ref="H58:I58"/>
  </mergeCells>
  <pageMargins left="0.54" right="0.42986111111111114" top="0.46" bottom="0.27013888888888887" header="0.4" footer="0.31"/>
  <pageSetup paperSize="9" scale="86" firstPageNumber="0" orientation="portrait" copies="9" r:id="rId1"/>
  <headerFooter alignWithMargins="0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93292-BDCA-4C29-BECF-1AD93D1B6FF2}">
  <sheetPr>
    <pageSetUpPr fitToPage="1"/>
  </sheetPr>
  <dimension ref="A1:K204"/>
  <sheetViews>
    <sheetView workbookViewId="0">
      <selection activeCell="F17" sqref="F17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334</v>
      </c>
      <c r="H5" s="2"/>
      <c r="I5" s="2"/>
    </row>
    <row r="6" spans="2:11" ht="15" customHeight="1" x14ac:dyDescent="0.2">
      <c r="B6" s="3" t="s">
        <v>0</v>
      </c>
      <c r="C6" s="4" t="s">
        <v>243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277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335</v>
      </c>
      <c r="G13" s="16"/>
      <c r="H13" s="13" t="s">
        <v>142</v>
      </c>
      <c r="I13" s="4" t="s">
        <v>336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0.05</v>
      </c>
      <c r="F16" s="30" t="s">
        <v>337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>
        <v>6.5000000000000002E-2</v>
      </c>
      <c r="F17" t="s">
        <v>338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>
        <v>6.5000000000000002E-2</v>
      </c>
      <c r="F18" t="s">
        <v>338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3" t="s">
        <v>67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3" t="s">
        <v>67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3.32E-2</v>
      </c>
      <c r="G23" s="2"/>
      <c r="H23" s="2"/>
      <c r="I23" s="2"/>
    </row>
    <row r="24" spans="2:11" ht="17.100000000000001" customHeight="1" x14ac:dyDescent="0.2">
      <c r="B24" s="2" t="s">
        <v>15</v>
      </c>
      <c r="C24" s="2"/>
      <c r="D24" s="2"/>
      <c r="E24" s="36">
        <v>187.24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v>41205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v>45235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41205</v>
      </c>
      <c r="G29" s="11" t="s">
        <v>22</v>
      </c>
      <c r="H29" s="25">
        <f>+D29*F29</f>
        <v>18542.25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41205</v>
      </c>
      <c r="G30" s="11" t="s">
        <v>22</v>
      </c>
      <c r="H30" s="25">
        <f>+D30*F30</f>
        <v>15657.9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45235</v>
      </c>
      <c r="G31" s="11" t="s">
        <v>22</v>
      </c>
      <c r="H31" s="25">
        <f>+D31*F31</f>
        <v>24879.250000000004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9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9" ht="17.100000000000001" customHeight="1" x14ac:dyDescent="0.2">
      <c r="B34" s="2" t="s">
        <v>27</v>
      </c>
      <c r="C34" s="2"/>
      <c r="D34" s="2"/>
      <c r="E34" s="12" t="s">
        <v>28</v>
      </c>
      <c r="F34" s="26">
        <v>1276</v>
      </c>
      <c r="G34" s="2"/>
      <c r="H34" s="2"/>
      <c r="I34" s="2"/>
    </row>
    <row r="35" spans="2:9" ht="17.100000000000001" customHeight="1" x14ac:dyDescent="0.2">
      <c r="B35" s="2" t="s">
        <v>29</v>
      </c>
      <c r="C35" s="2"/>
      <c r="D35" s="2"/>
      <c r="E35" s="12" t="s">
        <v>28</v>
      </c>
      <c r="F35" s="26">
        <v>3297</v>
      </c>
      <c r="G35" s="2"/>
      <c r="H35" s="2"/>
      <c r="I35" s="2"/>
    </row>
    <row r="36" spans="2:9" ht="17.100000000000001" customHeight="1" x14ac:dyDescent="0.2">
      <c r="B36" s="2" t="s">
        <v>30</v>
      </c>
      <c r="C36" s="2"/>
      <c r="D36" s="2"/>
      <c r="E36" s="12" t="s">
        <v>28</v>
      </c>
      <c r="F36" s="26">
        <v>2991</v>
      </c>
      <c r="G36" s="8"/>
      <c r="H36" s="6"/>
      <c r="I36" s="2"/>
    </row>
    <row r="37" spans="2:9" ht="17.100000000000001" customHeight="1" x14ac:dyDescent="0.2">
      <c r="B37" s="2" t="s">
        <v>31</v>
      </c>
      <c r="C37" s="2"/>
      <c r="D37" s="2"/>
      <c r="E37" s="12" t="s">
        <v>28</v>
      </c>
      <c r="F37" s="26">
        <v>2531</v>
      </c>
      <c r="G37" s="8"/>
      <c r="H37" s="6"/>
      <c r="I37" s="2"/>
    </row>
    <row r="38" spans="2:9" ht="17.100000000000001" customHeight="1" x14ac:dyDescent="0.2">
      <c r="B38" s="2" t="s">
        <v>32</v>
      </c>
      <c r="C38" s="2"/>
      <c r="D38" s="2"/>
      <c r="E38" s="12" t="s">
        <v>33</v>
      </c>
      <c r="F38" s="26">
        <v>16715</v>
      </c>
      <c r="G38" t="s">
        <v>330</v>
      </c>
      <c r="H38" s="2"/>
      <c r="I38" s="2"/>
    </row>
    <row r="39" spans="2:9" ht="17.100000000000001" customHeight="1" x14ac:dyDescent="0.2">
      <c r="B39" s="2" t="s">
        <v>32</v>
      </c>
      <c r="C39" s="2"/>
      <c r="D39" s="2"/>
      <c r="E39" s="13"/>
      <c r="F39" s="20" t="s">
        <v>65</v>
      </c>
      <c r="G39" s="2"/>
      <c r="H39" s="2"/>
      <c r="I39" s="2"/>
    </row>
    <row r="40" spans="2:9" ht="17.100000000000001" customHeight="1" x14ac:dyDescent="0.2">
      <c r="B40" s="2" t="s">
        <v>34</v>
      </c>
      <c r="C40" s="2"/>
      <c r="D40" s="2"/>
      <c r="E40" s="13"/>
      <c r="F40" s="20" t="s">
        <v>35</v>
      </c>
      <c r="G40" s="2"/>
      <c r="H40" s="2"/>
      <c r="I40" s="2"/>
    </row>
    <row r="41" spans="2:9" ht="17.100000000000001" customHeight="1" x14ac:dyDescent="0.2">
      <c r="B41" s="2" t="s">
        <v>36</v>
      </c>
      <c r="C41" s="2"/>
      <c r="D41" s="2"/>
      <c r="E41" s="12" t="s">
        <v>37</v>
      </c>
      <c r="F41" s="26">
        <v>123910</v>
      </c>
      <c r="G41" s="8" t="s">
        <v>38</v>
      </c>
      <c r="H41" s="2"/>
      <c r="I41" s="2"/>
    </row>
    <row r="42" spans="2:9" ht="17.100000000000001" customHeight="1" x14ac:dyDescent="0.2">
      <c r="B42" s="2" t="s">
        <v>39</v>
      </c>
      <c r="C42" s="2"/>
      <c r="D42" s="2"/>
      <c r="E42" s="12" t="s">
        <v>37</v>
      </c>
      <c r="F42" s="26">
        <v>130445</v>
      </c>
      <c r="G42" s="8" t="s">
        <v>38</v>
      </c>
      <c r="H42" s="2"/>
      <c r="I42" s="2"/>
    </row>
    <row r="43" spans="2:9" ht="17.100000000000001" customHeight="1" x14ac:dyDescent="0.2">
      <c r="B43" s="2" t="s">
        <v>40</v>
      </c>
      <c r="C43" s="2"/>
      <c r="D43" s="2"/>
      <c r="E43" s="12" t="s">
        <v>41</v>
      </c>
      <c r="F43" s="26">
        <v>235</v>
      </c>
      <c r="G43" s="8" t="s">
        <v>38</v>
      </c>
      <c r="H43" s="2"/>
      <c r="I43" s="2"/>
    </row>
    <row r="44" spans="2:9" ht="17.100000000000001" customHeight="1" x14ac:dyDescent="0.2">
      <c r="B44" s="2" t="s">
        <v>42</v>
      </c>
      <c r="C44" s="2"/>
      <c r="D44" s="2"/>
      <c r="E44" s="12" t="s">
        <v>28</v>
      </c>
      <c r="F44" s="26">
        <v>5087</v>
      </c>
      <c r="G44" s="8" t="s">
        <v>38</v>
      </c>
      <c r="H44" s="2"/>
      <c r="I44" s="2"/>
    </row>
    <row r="45" spans="2:9" ht="17.100000000000001" customHeight="1" x14ac:dyDescent="0.2">
      <c r="B45" s="2" t="s">
        <v>43</v>
      </c>
      <c r="C45" s="2"/>
      <c r="D45" s="2"/>
      <c r="E45" s="12" t="s">
        <v>28</v>
      </c>
      <c r="F45" s="26">
        <v>588</v>
      </c>
      <c r="G45" s="2"/>
      <c r="H45" s="2"/>
      <c r="I45" s="2"/>
    </row>
    <row r="46" spans="2:9" ht="17.100000000000001" customHeight="1" x14ac:dyDescent="0.2">
      <c r="B46" s="2" t="s">
        <v>44</v>
      </c>
      <c r="C46" s="2"/>
      <c r="D46" s="2"/>
      <c r="E46" s="12" t="s">
        <v>41</v>
      </c>
      <c r="F46" s="6" t="s">
        <v>339</v>
      </c>
      <c r="G46" s="20"/>
      <c r="H46" s="2"/>
      <c r="I46" s="2"/>
    </row>
    <row r="47" spans="2:9" ht="17.100000000000001" customHeight="1" x14ac:dyDescent="0.2">
      <c r="B47" s="2" t="s">
        <v>45</v>
      </c>
      <c r="C47" s="2"/>
      <c r="D47" s="2"/>
      <c r="E47" s="12" t="s">
        <v>46</v>
      </c>
      <c r="F47" s="6" t="s">
        <v>47</v>
      </c>
      <c r="G47" s="2"/>
      <c r="H47" s="2"/>
      <c r="I47" s="2"/>
    </row>
    <row r="48" spans="2:9" ht="4.3499999999999996" customHeight="1" x14ac:dyDescent="0.2">
      <c r="B48" s="2"/>
      <c r="C48" s="2"/>
      <c r="D48" s="2"/>
      <c r="E48" s="2"/>
      <c r="F48" s="2"/>
      <c r="G48" s="2"/>
      <c r="H48" s="2"/>
      <c r="I48" s="2"/>
    </row>
    <row r="49" spans="1:9" ht="17.100000000000001" customHeight="1" x14ac:dyDescent="0.2">
      <c r="B49" s="7" t="s">
        <v>48</v>
      </c>
      <c r="C49" s="2"/>
      <c r="D49" s="2"/>
      <c r="E49" s="2"/>
      <c r="F49" s="2"/>
      <c r="G49" s="2"/>
      <c r="H49" s="2"/>
      <c r="I49" s="2"/>
    </row>
    <row r="50" spans="1:9" ht="17.100000000000001" customHeight="1" x14ac:dyDescent="0.2">
      <c r="A50" s="14"/>
      <c r="B50" s="22" t="s">
        <v>49</v>
      </c>
      <c r="C50" s="2"/>
      <c r="D50" s="2"/>
      <c r="E50" s="12" t="s">
        <v>23</v>
      </c>
      <c r="F50" s="26">
        <v>9760</v>
      </c>
      <c r="G50" s="8" t="s">
        <v>38</v>
      </c>
      <c r="H50" s="2"/>
      <c r="I50" s="2"/>
    </row>
    <row r="51" spans="1:9" ht="17.100000000000001" customHeight="1" x14ac:dyDescent="0.2">
      <c r="A51" s="14"/>
      <c r="B51" s="22" t="s">
        <v>50</v>
      </c>
      <c r="C51" s="2"/>
      <c r="D51" s="2"/>
      <c r="E51" s="12" t="s">
        <v>51</v>
      </c>
      <c r="F51" s="26">
        <v>427</v>
      </c>
      <c r="G51" s="8" t="s">
        <v>38</v>
      </c>
      <c r="H51" s="2"/>
      <c r="I51" s="2"/>
    </row>
    <row r="52" spans="1:9" ht="17.100000000000001" customHeight="1" x14ac:dyDescent="0.2">
      <c r="A52" s="14"/>
      <c r="B52" s="22" t="s">
        <v>52</v>
      </c>
      <c r="C52" s="2"/>
      <c r="D52" s="2"/>
      <c r="E52" s="12" t="s">
        <v>51</v>
      </c>
      <c r="F52" s="26">
        <v>785</v>
      </c>
      <c r="G52" s="8" t="s">
        <v>38</v>
      </c>
      <c r="H52" s="6"/>
      <c r="I52" s="2"/>
    </row>
    <row r="53" spans="1:9" ht="17.100000000000001" customHeight="1" x14ac:dyDescent="0.2">
      <c r="A53" s="14"/>
      <c r="B53" s="22" t="s">
        <v>53</v>
      </c>
      <c r="C53" s="2"/>
      <c r="D53" s="2"/>
      <c r="E53" s="12" t="s">
        <v>51</v>
      </c>
      <c r="F53" s="26">
        <v>583</v>
      </c>
      <c r="G53" s="8" t="s">
        <v>38</v>
      </c>
      <c r="H53" s="6"/>
      <c r="I53" s="2"/>
    </row>
    <row r="54" spans="1:9" ht="17.100000000000001" customHeight="1" x14ac:dyDescent="0.2">
      <c r="A54" s="14"/>
      <c r="B54" s="22" t="s">
        <v>326</v>
      </c>
      <c r="C54" s="2"/>
      <c r="D54" s="2"/>
      <c r="E54" s="12" t="s">
        <v>51</v>
      </c>
      <c r="F54" s="26">
        <v>838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54</v>
      </c>
      <c r="C55" s="2"/>
      <c r="D55" s="2"/>
      <c r="E55" s="12" t="s">
        <v>51</v>
      </c>
      <c r="F55" s="26">
        <v>1472</v>
      </c>
      <c r="G55" s="8" t="s">
        <v>38</v>
      </c>
      <c r="H55" s="2"/>
      <c r="I55" s="2"/>
    </row>
    <row r="56" spans="1:9" ht="17.100000000000001" customHeight="1" x14ac:dyDescent="0.2">
      <c r="A56" s="14"/>
      <c r="B56" s="22" t="s">
        <v>55</v>
      </c>
      <c r="C56" s="2"/>
      <c r="D56" s="2"/>
      <c r="E56" s="12" t="s">
        <v>23</v>
      </c>
      <c r="F56" s="26">
        <v>891</v>
      </c>
      <c r="G56" s="8" t="s">
        <v>38</v>
      </c>
      <c r="H56" s="45" t="s">
        <v>56</v>
      </c>
      <c r="I56" s="45"/>
    </row>
    <row r="57" spans="1:9" ht="17.100000000000001" customHeight="1" x14ac:dyDescent="0.2">
      <c r="A57" s="14"/>
      <c r="B57" s="22" t="s">
        <v>57</v>
      </c>
      <c r="C57" s="2"/>
      <c r="D57" s="2"/>
      <c r="E57" s="12" t="s">
        <v>23</v>
      </c>
      <c r="F57" s="26">
        <v>1282</v>
      </c>
      <c r="G57" s="8" t="s">
        <v>38</v>
      </c>
      <c r="H57" s="45" t="s">
        <v>58</v>
      </c>
      <c r="I57" s="45"/>
    </row>
    <row r="58" spans="1:9" ht="17.100000000000001" customHeight="1" x14ac:dyDescent="0.2">
      <c r="A58" s="14"/>
      <c r="B58" s="22" t="s">
        <v>59</v>
      </c>
      <c r="C58" s="2"/>
      <c r="D58" s="2"/>
      <c r="E58" s="12" t="s">
        <v>23</v>
      </c>
      <c r="F58" s="26">
        <v>2320</v>
      </c>
      <c r="G58" s="8" t="s">
        <v>38</v>
      </c>
      <c r="H58" s="45" t="s">
        <v>60</v>
      </c>
      <c r="I58" s="45"/>
    </row>
    <row r="59" spans="1:9" ht="17.100000000000001" customHeight="1" x14ac:dyDescent="0.2">
      <c r="A59" s="14"/>
      <c r="B59" s="22" t="s">
        <v>61</v>
      </c>
      <c r="C59" s="2"/>
      <c r="D59" s="2"/>
      <c r="E59" s="12" t="s">
        <v>62</v>
      </c>
      <c r="F59" s="26">
        <v>359</v>
      </c>
      <c r="G59" s="8" t="s">
        <v>38</v>
      </c>
      <c r="H59" s="21"/>
      <c r="I59" s="21"/>
    </row>
    <row r="60" spans="1:9" ht="17.100000000000001" customHeight="1" x14ac:dyDescent="0.2">
      <c r="A60" s="14"/>
      <c r="B60" s="22" t="s">
        <v>63</v>
      </c>
      <c r="C60" s="2"/>
      <c r="D60" s="2"/>
      <c r="E60" s="12" t="s">
        <v>62</v>
      </c>
      <c r="F60" s="26">
        <v>596</v>
      </c>
      <c r="G60" s="8" t="s">
        <v>38</v>
      </c>
      <c r="H60" s="21" t="s">
        <v>64</v>
      </c>
      <c r="I60" s="21"/>
    </row>
    <row r="61" spans="1:9" ht="15" customHeight="1" x14ac:dyDescent="0.2">
      <c r="B61" s="22" t="s">
        <v>66</v>
      </c>
      <c r="C61" s="2"/>
      <c r="D61" s="2"/>
      <c r="E61" s="12" t="s">
        <v>23</v>
      </c>
      <c r="F61" s="26">
        <v>2126</v>
      </c>
      <c r="G61" s="8" t="s">
        <v>38</v>
      </c>
      <c r="H61" s="15"/>
      <c r="I61" s="15"/>
    </row>
    <row r="62" spans="1:9" ht="15" customHeight="1" x14ac:dyDescent="0.2">
      <c r="B62" s="15"/>
      <c r="C62" s="15"/>
      <c r="D62" s="15"/>
      <c r="E62" s="15"/>
      <c r="F62" s="15"/>
      <c r="G62" s="15"/>
      <c r="H62" s="15"/>
      <c r="I62" s="15"/>
    </row>
    <row r="63" spans="1:9" ht="15" customHeight="1" x14ac:dyDescent="0.2">
      <c r="B63" s="15"/>
      <c r="C63" s="15"/>
      <c r="D63" s="15"/>
      <c r="E63" s="15"/>
      <c r="F63" s="15"/>
      <c r="G63" s="15"/>
      <c r="H63" s="15"/>
      <c r="I63" s="15"/>
    </row>
    <row r="64" spans="1:9" ht="15" customHeight="1" x14ac:dyDescent="0.2">
      <c r="B64" s="15"/>
      <c r="C64" s="15"/>
      <c r="D64" s="15"/>
      <c r="E64" s="15"/>
      <c r="F64" s="15"/>
      <c r="G64" s="15"/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/>
    <row r="152" spans="2:9" ht="15" customHeight="1" x14ac:dyDescent="0.2"/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</sheetData>
  <sheetProtection selectLockedCells="1" selectUnlockedCells="1"/>
  <mergeCells count="3">
    <mergeCell ref="H56:I56"/>
    <mergeCell ref="H57:I57"/>
    <mergeCell ref="H58:I58"/>
  </mergeCells>
  <pageMargins left="0.54" right="0.42986111111111114" top="0.46" bottom="0.27013888888888887" header="0.4" footer="0.31"/>
  <pageSetup paperSize="9" scale="86" firstPageNumber="0" orientation="portrait" copies="9" r:id="rId1"/>
  <headerFooter alignWithMargins="0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1144-B2ED-4486-BFF0-75091DBA3082}">
  <sheetPr>
    <pageSetUpPr fitToPage="1"/>
  </sheetPr>
  <dimension ref="A1:K204"/>
  <sheetViews>
    <sheetView workbookViewId="0">
      <selection activeCell="F22" sqref="F22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340</v>
      </c>
      <c r="H5" s="2"/>
      <c r="I5" s="2"/>
    </row>
    <row r="6" spans="2:11" ht="15" customHeight="1" x14ac:dyDescent="0.2">
      <c r="B6" s="3" t="s">
        <v>0</v>
      </c>
      <c r="C6" s="4" t="s">
        <v>243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277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341</v>
      </c>
      <c r="G13" s="16"/>
      <c r="H13" s="13" t="s">
        <v>142</v>
      </c>
      <c r="I13" s="4" t="s">
        <v>342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4.2700000000000002E-2</v>
      </c>
      <c r="F16" s="30" t="s">
        <v>343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 t="s">
        <v>67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 t="s">
        <v>67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3" t="s">
        <v>67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3" t="s">
        <v>67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1.7100000000000001E-2</v>
      </c>
      <c r="G23" s="2"/>
      <c r="H23" s="2"/>
      <c r="I23" s="2"/>
    </row>
    <row r="24" spans="2:11" ht="17.100000000000001" customHeight="1" x14ac:dyDescent="0.2">
      <c r="B24" s="2" t="s">
        <v>15</v>
      </c>
      <c r="C24" s="2"/>
      <c r="D24" s="2"/>
      <c r="E24" s="36">
        <v>190.46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v>41910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v>46010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41910</v>
      </c>
      <c r="G29" s="11" t="s">
        <v>22</v>
      </c>
      <c r="H29" s="25">
        <f>+D29*F29</f>
        <v>18859.5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41910</v>
      </c>
      <c r="G30" s="11" t="s">
        <v>22</v>
      </c>
      <c r="H30" s="25">
        <f>+D30*F30</f>
        <v>15925.800000000001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46010</v>
      </c>
      <c r="G31" s="11" t="s">
        <v>22</v>
      </c>
      <c r="H31" s="25">
        <f>+D31*F31</f>
        <v>25305.500000000004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9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9" ht="17.100000000000001" customHeight="1" x14ac:dyDescent="0.2">
      <c r="B34" s="2" t="s">
        <v>27</v>
      </c>
      <c r="C34" s="2"/>
      <c r="D34" s="2"/>
      <c r="E34" s="12" t="s">
        <v>28</v>
      </c>
      <c r="F34" s="26">
        <v>1276</v>
      </c>
      <c r="G34" s="2"/>
      <c r="H34" s="2"/>
      <c r="I34" s="2"/>
    </row>
    <row r="35" spans="2:9" ht="17.100000000000001" customHeight="1" x14ac:dyDescent="0.2">
      <c r="B35" s="2" t="s">
        <v>29</v>
      </c>
      <c r="C35" s="2"/>
      <c r="D35" s="2"/>
      <c r="E35" s="12" t="s">
        <v>28</v>
      </c>
      <c r="F35" s="26">
        <v>3353</v>
      </c>
      <c r="G35" s="2"/>
      <c r="H35" s="2"/>
      <c r="I35" s="2"/>
    </row>
    <row r="36" spans="2:9" ht="17.100000000000001" customHeight="1" x14ac:dyDescent="0.2">
      <c r="B36" s="2" t="s">
        <v>30</v>
      </c>
      <c r="C36" s="2"/>
      <c r="D36" s="2"/>
      <c r="E36" s="12" t="s">
        <v>28</v>
      </c>
      <c r="F36" s="26">
        <v>3042</v>
      </c>
      <c r="G36" s="8"/>
      <c r="H36" s="6"/>
      <c r="I36" s="2"/>
    </row>
    <row r="37" spans="2:9" ht="17.100000000000001" customHeight="1" x14ac:dyDescent="0.2">
      <c r="B37" s="2" t="s">
        <v>31</v>
      </c>
      <c r="C37" s="2"/>
      <c r="D37" s="2"/>
      <c r="E37" s="12" t="s">
        <v>28</v>
      </c>
      <c r="F37" s="26">
        <v>2574</v>
      </c>
      <c r="G37" s="8"/>
      <c r="H37" s="6"/>
      <c r="I37" s="2"/>
    </row>
    <row r="38" spans="2:9" ht="17.100000000000001" customHeight="1" x14ac:dyDescent="0.2">
      <c r="B38" s="2" t="s">
        <v>32</v>
      </c>
      <c r="C38" s="2"/>
      <c r="D38" s="2"/>
      <c r="E38" s="12" t="s">
        <v>33</v>
      </c>
      <c r="F38" s="26">
        <v>16715</v>
      </c>
      <c r="G38" t="s">
        <v>330</v>
      </c>
      <c r="H38" s="2"/>
      <c r="I38" s="2"/>
    </row>
    <row r="39" spans="2:9" ht="17.100000000000001" customHeight="1" x14ac:dyDescent="0.2">
      <c r="B39" s="2" t="s">
        <v>32</v>
      </c>
      <c r="C39" s="2"/>
      <c r="D39" s="2"/>
      <c r="E39" s="13"/>
      <c r="F39" s="20" t="s">
        <v>65</v>
      </c>
      <c r="G39" s="2"/>
      <c r="H39" s="2"/>
      <c r="I39" s="2"/>
    </row>
    <row r="40" spans="2:9" ht="17.100000000000001" customHeight="1" x14ac:dyDescent="0.2">
      <c r="B40" s="2" t="s">
        <v>34</v>
      </c>
      <c r="C40" s="2"/>
      <c r="D40" s="2"/>
      <c r="E40" s="13"/>
      <c r="F40" s="20" t="s">
        <v>35</v>
      </c>
      <c r="G40" s="2"/>
      <c r="H40" s="2"/>
      <c r="I40" s="2"/>
    </row>
    <row r="41" spans="2:9" ht="17.100000000000001" customHeight="1" x14ac:dyDescent="0.2">
      <c r="B41" s="2" t="s">
        <v>36</v>
      </c>
      <c r="C41" s="2"/>
      <c r="D41" s="2"/>
      <c r="E41" s="12" t="s">
        <v>37</v>
      </c>
      <c r="F41" s="26">
        <v>123910</v>
      </c>
      <c r="G41" s="8" t="s">
        <v>38</v>
      </c>
      <c r="H41" s="2"/>
      <c r="I41" s="2"/>
    </row>
    <row r="42" spans="2:9" ht="17.100000000000001" customHeight="1" x14ac:dyDescent="0.2">
      <c r="B42" s="2" t="s">
        <v>39</v>
      </c>
      <c r="C42" s="2"/>
      <c r="D42" s="2"/>
      <c r="E42" s="12" t="s">
        <v>37</v>
      </c>
      <c r="F42" s="26">
        <v>130445</v>
      </c>
      <c r="G42" s="8" t="s">
        <v>38</v>
      </c>
      <c r="H42" s="2"/>
      <c r="I42" s="2"/>
    </row>
    <row r="43" spans="2:9" ht="17.100000000000001" customHeight="1" x14ac:dyDescent="0.2">
      <c r="B43" s="2" t="s">
        <v>40</v>
      </c>
      <c r="C43" s="2"/>
      <c r="D43" s="2"/>
      <c r="E43" s="12" t="s">
        <v>41</v>
      </c>
      <c r="F43" s="26">
        <v>235</v>
      </c>
      <c r="G43" s="8" t="s">
        <v>38</v>
      </c>
      <c r="H43" s="2"/>
      <c r="I43" s="2"/>
    </row>
    <row r="44" spans="2:9" ht="17.100000000000001" customHeight="1" x14ac:dyDescent="0.2">
      <c r="B44" s="2" t="s">
        <v>42</v>
      </c>
      <c r="C44" s="2"/>
      <c r="D44" s="2"/>
      <c r="E44" s="12" t="s">
        <v>28</v>
      </c>
      <c r="F44" s="26">
        <v>5087</v>
      </c>
      <c r="G44" s="8" t="s">
        <v>38</v>
      </c>
      <c r="H44" s="2"/>
      <c r="I44" s="2"/>
    </row>
    <row r="45" spans="2:9" ht="17.100000000000001" customHeight="1" x14ac:dyDescent="0.2">
      <c r="B45" s="2" t="s">
        <v>43</v>
      </c>
      <c r="C45" s="2"/>
      <c r="D45" s="2"/>
      <c r="E45" s="12" t="s">
        <v>28</v>
      </c>
      <c r="F45" s="26">
        <v>588</v>
      </c>
      <c r="G45" s="2"/>
      <c r="H45" s="2"/>
      <c r="I45" s="2"/>
    </row>
    <row r="46" spans="2:9" ht="17.100000000000001" customHeight="1" x14ac:dyDescent="0.2">
      <c r="B46" s="2" t="s">
        <v>44</v>
      </c>
      <c r="C46" s="2"/>
      <c r="D46" s="2"/>
      <c r="E46" s="12" t="s">
        <v>41</v>
      </c>
      <c r="F46" s="6" t="s">
        <v>339</v>
      </c>
      <c r="G46" s="20"/>
      <c r="H46" s="2"/>
      <c r="I46" s="2"/>
    </row>
    <row r="47" spans="2:9" ht="17.100000000000001" customHeight="1" x14ac:dyDescent="0.2">
      <c r="B47" s="2" t="s">
        <v>45</v>
      </c>
      <c r="C47" s="2"/>
      <c r="D47" s="2"/>
      <c r="E47" s="12" t="s">
        <v>46</v>
      </c>
      <c r="F47" s="6" t="s">
        <v>47</v>
      </c>
      <c r="G47" s="2"/>
      <c r="H47" s="2"/>
      <c r="I47" s="2"/>
    </row>
    <row r="48" spans="2:9" ht="4.3499999999999996" customHeight="1" x14ac:dyDescent="0.2">
      <c r="B48" s="2"/>
      <c r="C48" s="2"/>
      <c r="D48" s="2"/>
      <c r="E48" s="2"/>
      <c r="F48" s="2"/>
      <c r="G48" s="2"/>
      <c r="H48" s="2"/>
      <c r="I48" s="2"/>
    </row>
    <row r="49" spans="1:9" ht="17.100000000000001" customHeight="1" x14ac:dyDescent="0.2">
      <c r="B49" s="7" t="s">
        <v>48</v>
      </c>
      <c r="C49" s="2"/>
      <c r="D49" s="2"/>
      <c r="E49" s="2"/>
      <c r="F49" s="2"/>
      <c r="G49" s="2"/>
      <c r="H49" s="2"/>
      <c r="I49" s="2"/>
    </row>
    <row r="50" spans="1:9" ht="17.100000000000001" customHeight="1" x14ac:dyDescent="0.2">
      <c r="A50" s="14"/>
      <c r="B50" s="22" t="s">
        <v>49</v>
      </c>
      <c r="C50" s="2"/>
      <c r="D50" s="2"/>
      <c r="E50" s="12" t="s">
        <v>23</v>
      </c>
      <c r="F50" s="26">
        <v>9927</v>
      </c>
      <c r="G50" s="8" t="s">
        <v>38</v>
      </c>
      <c r="H50" s="2"/>
      <c r="I50" s="2"/>
    </row>
    <row r="51" spans="1:9" ht="17.100000000000001" customHeight="1" x14ac:dyDescent="0.2">
      <c r="A51" s="14"/>
      <c r="B51" s="22" t="s">
        <v>50</v>
      </c>
      <c r="C51" s="2"/>
      <c r="D51" s="2"/>
      <c r="E51" s="12" t="s">
        <v>51</v>
      </c>
      <c r="F51" s="26">
        <v>434</v>
      </c>
      <c r="G51" s="8" t="s">
        <v>38</v>
      </c>
      <c r="H51" s="2"/>
      <c r="I51" s="2"/>
    </row>
    <row r="52" spans="1:9" ht="17.100000000000001" customHeight="1" x14ac:dyDescent="0.2">
      <c r="A52" s="14"/>
      <c r="B52" s="22" t="s">
        <v>52</v>
      </c>
      <c r="C52" s="2"/>
      <c r="D52" s="2"/>
      <c r="E52" s="12" t="s">
        <v>51</v>
      </c>
      <c r="F52" s="26">
        <v>798</v>
      </c>
      <c r="G52" s="8" t="s">
        <v>38</v>
      </c>
      <c r="H52" s="6"/>
      <c r="I52" s="2"/>
    </row>
    <row r="53" spans="1:9" ht="17.100000000000001" customHeight="1" x14ac:dyDescent="0.2">
      <c r="A53" s="14"/>
      <c r="B53" s="22" t="s">
        <v>53</v>
      </c>
      <c r="C53" s="2"/>
      <c r="D53" s="2"/>
      <c r="E53" s="12" t="s">
        <v>51</v>
      </c>
      <c r="F53" s="26">
        <v>593</v>
      </c>
      <c r="G53" s="8" t="s">
        <v>38</v>
      </c>
      <c r="H53" s="6"/>
      <c r="I53" s="2"/>
    </row>
    <row r="54" spans="1:9" ht="17.100000000000001" customHeight="1" x14ac:dyDescent="0.2">
      <c r="A54" s="14"/>
      <c r="B54" s="22" t="s">
        <v>326</v>
      </c>
      <c r="C54" s="2"/>
      <c r="D54" s="2"/>
      <c r="E54" s="12" t="s">
        <v>51</v>
      </c>
      <c r="F54" s="26">
        <v>852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54</v>
      </c>
      <c r="C55" s="2"/>
      <c r="D55" s="2"/>
      <c r="E55" s="12" t="s">
        <v>51</v>
      </c>
      <c r="F55" s="26">
        <v>1497</v>
      </c>
      <c r="G55" s="8" t="s">
        <v>38</v>
      </c>
      <c r="H55" s="2"/>
      <c r="I55" s="2"/>
    </row>
    <row r="56" spans="1:9" ht="17.100000000000001" customHeight="1" x14ac:dyDescent="0.2">
      <c r="A56" s="14"/>
      <c r="B56" s="22" t="s">
        <v>55</v>
      </c>
      <c r="C56" s="2"/>
      <c r="D56" s="2"/>
      <c r="E56" s="12" t="s">
        <v>23</v>
      </c>
      <c r="F56" s="26">
        <v>906</v>
      </c>
      <c r="G56" s="8" t="s">
        <v>38</v>
      </c>
      <c r="H56" s="45" t="s">
        <v>56</v>
      </c>
      <c r="I56" s="45"/>
    </row>
    <row r="57" spans="1:9" ht="17.100000000000001" customHeight="1" x14ac:dyDescent="0.2">
      <c r="A57" s="14"/>
      <c r="B57" s="22" t="s">
        <v>57</v>
      </c>
      <c r="C57" s="2"/>
      <c r="D57" s="2"/>
      <c r="E57" s="12" t="s">
        <v>23</v>
      </c>
      <c r="F57" s="26">
        <v>1304</v>
      </c>
      <c r="G57" s="8" t="s">
        <v>38</v>
      </c>
      <c r="H57" s="45" t="s">
        <v>58</v>
      </c>
      <c r="I57" s="45"/>
    </row>
    <row r="58" spans="1:9" ht="17.100000000000001" customHeight="1" x14ac:dyDescent="0.2">
      <c r="A58" s="14"/>
      <c r="B58" s="22" t="s">
        <v>59</v>
      </c>
      <c r="C58" s="2"/>
      <c r="D58" s="2"/>
      <c r="E58" s="12" t="s">
        <v>23</v>
      </c>
      <c r="F58" s="26">
        <v>2360</v>
      </c>
      <c r="G58" s="8" t="s">
        <v>38</v>
      </c>
      <c r="H58" s="45" t="s">
        <v>60</v>
      </c>
      <c r="I58" s="45"/>
    </row>
    <row r="59" spans="1:9" ht="17.100000000000001" customHeight="1" x14ac:dyDescent="0.2">
      <c r="A59" s="14"/>
      <c r="B59" s="22" t="s">
        <v>61</v>
      </c>
      <c r="C59" s="2"/>
      <c r="D59" s="2"/>
      <c r="E59" s="12" t="s">
        <v>62</v>
      </c>
      <c r="F59" s="26">
        <v>365</v>
      </c>
      <c r="G59" s="8" t="s">
        <v>38</v>
      </c>
      <c r="H59" s="21"/>
      <c r="I59" s="21"/>
    </row>
    <row r="60" spans="1:9" ht="17.100000000000001" customHeight="1" x14ac:dyDescent="0.2">
      <c r="A60" s="14"/>
      <c r="B60" s="22" t="s">
        <v>63</v>
      </c>
      <c r="C60" s="2"/>
      <c r="D60" s="2"/>
      <c r="E60" s="12" t="s">
        <v>62</v>
      </c>
      <c r="F60" s="26">
        <v>606</v>
      </c>
      <c r="G60" s="8" t="s">
        <v>38</v>
      </c>
      <c r="H60" s="21" t="s">
        <v>64</v>
      </c>
      <c r="I60" s="21"/>
    </row>
    <row r="61" spans="1:9" ht="15" customHeight="1" x14ac:dyDescent="0.2">
      <c r="B61" s="22" t="s">
        <v>66</v>
      </c>
      <c r="C61" s="2"/>
      <c r="D61" s="2"/>
      <c r="E61" s="12" t="s">
        <v>23</v>
      </c>
      <c r="F61" s="26">
        <v>2162</v>
      </c>
      <c r="G61" s="8" t="s">
        <v>38</v>
      </c>
      <c r="H61" s="15"/>
      <c r="I61" s="15"/>
    </row>
    <row r="62" spans="1:9" ht="15" customHeight="1" x14ac:dyDescent="0.2">
      <c r="B62" s="15"/>
      <c r="C62" s="15"/>
      <c r="D62" s="15"/>
      <c r="E62" s="15"/>
      <c r="F62" s="15"/>
      <c r="G62" s="15"/>
      <c r="H62" s="15"/>
      <c r="I62" s="15"/>
    </row>
    <row r="63" spans="1:9" ht="15" customHeight="1" x14ac:dyDescent="0.2">
      <c r="B63" s="15"/>
      <c r="C63" s="15"/>
      <c r="D63" s="15"/>
      <c r="E63" s="15"/>
      <c r="F63" s="15"/>
      <c r="G63" s="15"/>
      <c r="H63" s="15"/>
      <c r="I63" s="15"/>
    </row>
    <row r="64" spans="1:9" ht="15" customHeight="1" x14ac:dyDescent="0.2">
      <c r="B64" s="15"/>
      <c r="C64" s="15"/>
      <c r="D64" s="15"/>
      <c r="E64" s="15"/>
      <c r="F64" s="15"/>
      <c r="G64" s="15"/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/>
    <row r="152" spans="2:9" ht="15" customHeight="1" x14ac:dyDescent="0.2"/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</sheetData>
  <sheetProtection selectLockedCells="1" selectUnlockedCells="1"/>
  <mergeCells count="3">
    <mergeCell ref="H56:I56"/>
    <mergeCell ref="H57:I57"/>
    <mergeCell ref="H58:I58"/>
  </mergeCells>
  <pageMargins left="0.54" right="0.42986111111111114" top="0.46" bottom="0.27013888888888887" header="0.4" footer="0.31"/>
  <pageSetup paperSize="9" scale="85" firstPageNumber="0" orientation="portrait" copies="9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8B26B-BA48-4D49-89E6-DFA04BE1E76D}">
  <sheetPr>
    <pageSetUpPr fitToPage="1"/>
  </sheetPr>
  <dimension ref="A1:I203"/>
  <sheetViews>
    <sheetView topLeftCell="A46" workbookViewId="0">
      <selection activeCell="F58" sqref="F58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</cols>
  <sheetData>
    <row r="1" spans="2:9" ht="15" customHeight="1" x14ac:dyDescent="0.2"/>
    <row r="2" spans="2:9" ht="15" customHeight="1" x14ac:dyDescent="0.2"/>
    <row r="3" spans="2:9" ht="15" customHeight="1" x14ac:dyDescent="0.2">
      <c r="B3" s="1"/>
      <c r="C3" s="1"/>
      <c r="D3" s="1"/>
      <c r="E3" s="1"/>
      <c r="F3" s="1"/>
      <c r="G3" s="1"/>
      <c r="H3" s="1"/>
      <c r="I3" s="1"/>
    </row>
    <row r="4" spans="2:9" ht="5.0999999999999996" customHeight="1" x14ac:dyDescent="0.2"/>
    <row r="5" spans="2:9" ht="15" customHeight="1" x14ac:dyDescent="0.2">
      <c r="B5" s="2"/>
      <c r="C5" s="2"/>
      <c r="D5" s="2"/>
      <c r="E5" s="2"/>
      <c r="F5" s="2"/>
      <c r="G5" s="27" t="s">
        <v>87</v>
      </c>
      <c r="H5" s="2"/>
      <c r="I5" s="2"/>
    </row>
    <row r="6" spans="2:9" ht="15" customHeight="1" x14ac:dyDescent="0.2">
      <c r="B6" s="3" t="s">
        <v>0</v>
      </c>
      <c r="C6" s="4" t="s">
        <v>1</v>
      </c>
      <c r="D6" s="2"/>
      <c r="E6" s="2"/>
      <c r="F6" s="2"/>
      <c r="G6" s="2"/>
      <c r="H6" s="2"/>
      <c r="I6" s="2"/>
    </row>
    <row r="7" spans="2:9" ht="3.95" customHeight="1" x14ac:dyDescent="0.2">
      <c r="B7" s="5"/>
      <c r="C7" s="2"/>
      <c r="D7" s="2"/>
      <c r="E7" s="2"/>
      <c r="F7" s="2"/>
      <c r="G7" s="2"/>
      <c r="H7" s="2"/>
      <c r="I7" s="2"/>
    </row>
    <row r="8" spans="2:9" ht="15" customHeight="1" x14ac:dyDescent="0.2">
      <c r="B8" s="3" t="s">
        <v>2</v>
      </c>
      <c r="C8" s="4" t="s">
        <v>71</v>
      </c>
      <c r="D8" s="2"/>
      <c r="E8" s="2"/>
      <c r="F8" s="2"/>
      <c r="G8" s="2"/>
      <c r="H8" s="2"/>
      <c r="I8" s="2"/>
    </row>
    <row r="9" spans="2:9" ht="15" customHeight="1" x14ac:dyDescent="0.2">
      <c r="B9" s="3"/>
      <c r="C9" s="6" t="s">
        <v>3</v>
      </c>
      <c r="D9" s="2"/>
      <c r="E9" s="2"/>
      <c r="F9" s="2"/>
      <c r="G9" s="2"/>
      <c r="H9" s="2"/>
      <c r="I9" s="2"/>
    </row>
    <row r="10" spans="2:9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9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9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9" ht="15" customHeight="1" x14ac:dyDescent="0.2">
      <c r="B13" s="2" t="s">
        <v>6</v>
      </c>
      <c r="C13" s="2"/>
      <c r="D13" s="2"/>
      <c r="E13" s="2"/>
      <c r="F13" s="28" t="s">
        <v>88</v>
      </c>
      <c r="G13" s="16"/>
      <c r="H13" s="2"/>
      <c r="I13" s="2"/>
    </row>
    <row r="14" spans="2:9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9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9" ht="17.100000000000001" customHeight="1" x14ac:dyDescent="0.2">
      <c r="B16" s="2" t="s">
        <v>8</v>
      </c>
      <c r="C16" s="2"/>
      <c r="D16" s="2"/>
      <c r="E16" s="17" t="s">
        <v>89</v>
      </c>
      <c r="F16" s="20" t="s">
        <v>90</v>
      </c>
      <c r="G16" s="2"/>
      <c r="H16" s="2"/>
      <c r="I16" s="2"/>
    </row>
    <row r="17" spans="2:9" ht="17.100000000000001" customHeight="1" x14ac:dyDescent="0.2">
      <c r="B17" s="2" t="s">
        <v>9</v>
      </c>
      <c r="C17" s="2"/>
      <c r="D17" s="2"/>
      <c r="E17" s="17" t="s">
        <v>67</v>
      </c>
      <c r="G17" s="2"/>
      <c r="H17" s="6"/>
      <c r="I17" s="2"/>
    </row>
    <row r="18" spans="2:9" ht="17.100000000000001" customHeight="1" x14ac:dyDescent="0.2">
      <c r="B18" s="2" t="s">
        <v>10</v>
      </c>
      <c r="C18" s="2"/>
      <c r="D18" s="2"/>
      <c r="E18" s="17" t="s">
        <v>67</v>
      </c>
      <c r="G18" s="2"/>
      <c r="H18" s="2"/>
      <c r="I18" s="2"/>
    </row>
    <row r="19" spans="2:9" ht="17.100000000000001" customHeight="1" x14ac:dyDescent="0.2">
      <c r="B19" s="2" t="s">
        <v>11</v>
      </c>
      <c r="C19" s="2"/>
      <c r="D19" s="2"/>
      <c r="E19" s="17" t="s">
        <v>91</v>
      </c>
      <c r="F19" t="s">
        <v>92</v>
      </c>
      <c r="G19" s="2"/>
      <c r="H19" s="9"/>
    </row>
    <row r="20" spans="2:9" ht="17.100000000000001" customHeight="1" x14ac:dyDescent="0.2">
      <c r="B20" s="2" t="s">
        <v>12</v>
      </c>
      <c r="C20" s="2"/>
      <c r="D20" s="2"/>
      <c r="E20" s="17" t="s">
        <v>67</v>
      </c>
      <c r="G20" s="2"/>
      <c r="H20" s="9"/>
    </row>
    <row r="21" spans="2:9" ht="12.95" customHeight="1" x14ac:dyDescent="0.2">
      <c r="B21" s="2"/>
      <c r="C21" s="2"/>
      <c r="D21" s="2"/>
      <c r="E21" s="2"/>
      <c r="G21" s="2"/>
      <c r="H21" s="2"/>
      <c r="I21" s="2"/>
    </row>
    <row r="22" spans="2:9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9" ht="17.100000000000001" customHeight="1" x14ac:dyDescent="0.2">
      <c r="B23" s="2" t="s">
        <v>14</v>
      </c>
      <c r="C23" s="2"/>
      <c r="D23" s="2"/>
      <c r="E23" s="18" t="s">
        <v>93</v>
      </c>
      <c r="F23" s="2"/>
      <c r="G23" s="2"/>
      <c r="H23" s="2"/>
      <c r="I23" s="2"/>
    </row>
    <row r="24" spans="2:9" ht="17.100000000000001" customHeight="1" x14ac:dyDescent="0.2">
      <c r="B24" s="2" t="s">
        <v>15</v>
      </c>
      <c r="C24" s="2"/>
      <c r="D24" s="2"/>
      <c r="E24" s="19" t="s">
        <v>94</v>
      </c>
      <c r="F24" s="2"/>
      <c r="G24" s="2"/>
      <c r="H24" s="2"/>
      <c r="I24" s="2"/>
    </row>
    <row r="25" spans="2:9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v>9075</v>
      </c>
      <c r="I25" s="2"/>
    </row>
    <row r="26" spans="2:9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v>9990</v>
      </c>
      <c r="I26" s="2"/>
    </row>
    <row r="27" spans="2:9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9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</row>
    <row r="29" spans="2:9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9075</v>
      </c>
      <c r="G29" s="11" t="s">
        <v>22</v>
      </c>
      <c r="H29" s="25">
        <f>+D29*F29</f>
        <v>4083.75</v>
      </c>
      <c r="I29" s="2" t="s">
        <v>23</v>
      </c>
    </row>
    <row r="30" spans="2:9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9075</v>
      </c>
      <c r="G30" s="11" t="s">
        <v>22</v>
      </c>
      <c r="H30" s="25">
        <f>+D30*F30</f>
        <v>3448.5</v>
      </c>
      <c r="I30" s="2" t="s">
        <v>23</v>
      </c>
    </row>
    <row r="31" spans="2:9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9990</v>
      </c>
      <c r="G31" s="11" t="s">
        <v>22</v>
      </c>
      <c r="H31" s="25">
        <f>+D31*F31</f>
        <v>5494.5</v>
      </c>
      <c r="I31" s="2" t="s">
        <v>23</v>
      </c>
    </row>
    <row r="32" spans="2:9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9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9" ht="17.100000000000001" customHeight="1" x14ac:dyDescent="0.2">
      <c r="B34" s="2" t="s">
        <v>27</v>
      </c>
      <c r="C34" s="2"/>
      <c r="D34" s="2"/>
      <c r="E34" s="12" t="s">
        <v>28</v>
      </c>
      <c r="F34" s="26">
        <v>329</v>
      </c>
      <c r="G34" s="2"/>
      <c r="H34" s="2"/>
      <c r="I34" s="2"/>
    </row>
    <row r="35" spans="2:9" ht="17.100000000000001" customHeight="1" x14ac:dyDescent="0.2">
      <c r="B35" s="2" t="s">
        <v>29</v>
      </c>
      <c r="C35" s="2"/>
      <c r="D35" s="2"/>
      <c r="E35" s="12" t="s">
        <v>28</v>
      </c>
      <c r="F35" s="26">
        <v>715</v>
      </c>
      <c r="G35" s="2"/>
      <c r="H35" s="2"/>
      <c r="I35" s="2"/>
    </row>
    <row r="36" spans="2:9" ht="17.100000000000001" customHeight="1" x14ac:dyDescent="0.2">
      <c r="B36" s="2" t="s">
        <v>30</v>
      </c>
      <c r="C36" s="2"/>
      <c r="D36" s="2"/>
      <c r="E36" s="12" t="s">
        <v>28</v>
      </c>
      <c r="F36" s="26">
        <v>640</v>
      </c>
      <c r="G36" s="8"/>
      <c r="H36" s="6"/>
      <c r="I36" s="2"/>
    </row>
    <row r="37" spans="2:9" ht="17.100000000000001" customHeight="1" x14ac:dyDescent="0.2">
      <c r="B37" s="2" t="s">
        <v>31</v>
      </c>
      <c r="C37" s="2"/>
      <c r="D37" s="2"/>
      <c r="E37" s="12" t="s">
        <v>28</v>
      </c>
      <c r="F37" s="26">
        <v>560</v>
      </c>
      <c r="G37" s="8"/>
      <c r="H37" s="6"/>
      <c r="I37" s="2"/>
    </row>
    <row r="38" spans="2:9" ht="17.100000000000001" customHeight="1" x14ac:dyDescent="0.2">
      <c r="B38" s="2" t="s">
        <v>32</v>
      </c>
      <c r="C38" s="2"/>
      <c r="D38" s="2"/>
      <c r="E38" s="12" t="s">
        <v>33</v>
      </c>
      <c r="F38" s="26">
        <v>5285</v>
      </c>
      <c r="G38" s="21" t="s">
        <v>95</v>
      </c>
      <c r="H38" s="2"/>
      <c r="I38" s="2"/>
    </row>
    <row r="39" spans="2:9" ht="17.100000000000001" customHeight="1" x14ac:dyDescent="0.2">
      <c r="B39" s="2" t="s">
        <v>32</v>
      </c>
      <c r="C39" s="2"/>
      <c r="D39" s="2"/>
      <c r="E39" s="13"/>
      <c r="F39" s="20" t="s">
        <v>65</v>
      </c>
      <c r="G39" s="2"/>
      <c r="H39" s="2"/>
      <c r="I39" s="2"/>
    </row>
    <row r="40" spans="2:9" ht="17.100000000000001" customHeight="1" x14ac:dyDescent="0.2">
      <c r="B40" s="2" t="s">
        <v>34</v>
      </c>
      <c r="C40" s="2"/>
      <c r="D40" s="2"/>
      <c r="E40" s="13"/>
      <c r="F40" s="20" t="s">
        <v>35</v>
      </c>
      <c r="G40" s="2"/>
      <c r="H40" s="2"/>
      <c r="I40" s="2"/>
    </row>
    <row r="41" spans="2:9" ht="17.100000000000001" customHeight="1" x14ac:dyDescent="0.2">
      <c r="B41" s="2" t="s">
        <v>36</v>
      </c>
      <c r="C41" s="2"/>
      <c r="D41" s="2"/>
      <c r="E41" s="12" t="s">
        <v>37</v>
      </c>
      <c r="F41" s="26">
        <v>39100</v>
      </c>
      <c r="G41" s="8" t="s">
        <v>38</v>
      </c>
      <c r="H41" s="2"/>
      <c r="I41" s="2"/>
    </row>
    <row r="42" spans="2:9" ht="17.100000000000001" customHeight="1" x14ac:dyDescent="0.2">
      <c r="B42" s="2" t="s">
        <v>39</v>
      </c>
      <c r="C42" s="2"/>
      <c r="D42" s="2"/>
      <c r="E42" s="12" t="s">
        <v>37</v>
      </c>
      <c r="F42" s="26">
        <v>26800</v>
      </c>
      <c r="G42" s="8" t="s">
        <v>38</v>
      </c>
      <c r="H42" s="2"/>
      <c r="I42" s="2"/>
    </row>
    <row r="43" spans="2:9" ht="17.100000000000001" customHeight="1" x14ac:dyDescent="0.2">
      <c r="B43" s="2" t="s">
        <v>40</v>
      </c>
      <c r="C43" s="2"/>
      <c r="D43" s="2"/>
      <c r="E43" s="12" t="s">
        <v>41</v>
      </c>
      <c r="F43" s="26">
        <v>70</v>
      </c>
      <c r="G43" s="8" t="s">
        <v>38</v>
      </c>
      <c r="H43" s="2"/>
      <c r="I43" s="2"/>
    </row>
    <row r="44" spans="2:9" ht="17.100000000000001" customHeight="1" x14ac:dyDescent="0.2">
      <c r="B44" s="2" t="s">
        <v>42</v>
      </c>
      <c r="C44" s="2"/>
      <c r="D44" s="2"/>
      <c r="E44" s="12" t="s">
        <v>28</v>
      </c>
      <c r="F44" s="26">
        <v>1320</v>
      </c>
      <c r="G44" s="8" t="s">
        <v>38</v>
      </c>
      <c r="H44" s="2"/>
      <c r="I44" s="2"/>
    </row>
    <row r="45" spans="2:9" ht="17.100000000000001" customHeight="1" x14ac:dyDescent="0.2">
      <c r="B45" s="2" t="s">
        <v>43</v>
      </c>
      <c r="C45" s="2"/>
      <c r="D45" s="2"/>
      <c r="E45" s="12" t="s">
        <v>28</v>
      </c>
      <c r="F45" s="26">
        <v>160</v>
      </c>
      <c r="G45" s="2"/>
      <c r="H45" s="2"/>
      <c r="I45" s="2"/>
    </row>
    <row r="46" spans="2:9" ht="17.100000000000001" customHeight="1" x14ac:dyDescent="0.2">
      <c r="B46" s="2" t="s">
        <v>44</v>
      </c>
      <c r="C46" s="2"/>
      <c r="D46" s="2"/>
      <c r="E46" s="12" t="s">
        <v>41</v>
      </c>
      <c r="F46" s="8" t="s">
        <v>72</v>
      </c>
      <c r="G46" s="20"/>
      <c r="H46" s="2"/>
      <c r="I46" s="2"/>
    </row>
    <row r="47" spans="2:9" ht="17.100000000000001" customHeight="1" x14ac:dyDescent="0.2">
      <c r="B47" s="2" t="s">
        <v>45</v>
      </c>
      <c r="C47" s="2"/>
      <c r="D47" s="2"/>
      <c r="E47" s="12" t="s">
        <v>46</v>
      </c>
      <c r="F47" s="6" t="s">
        <v>47</v>
      </c>
      <c r="G47" s="2"/>
      <c r="H47" s="2"/>
      <c r="I47" s="2"/>
    </row>
    <row r="48" spans="2:9" ht="4.3499999999999996" customHeight="1" x14ac:dyDescent="0.2">
      <c r="B48" s="2"/>
      <c r="C48" s="2"/>
      <c r="D48" s="2"/>
      <c r="E48" s="2"/>
      <c r="F48" s="2"/>
      <c r="G48" s="2"/>
      <c r="H48" s="2"/>
      <c r="I48" s="2"/>
    </row>
    <row r="49" spans="1:9" ht="17.100000000000001" customHeight="1" x14ac:dyDescent="0.2">
      <c r="B49" s="7" t="s">
        <v>48</v>
      </c>
      <c r="C49" s="2"/>
      <c r="D49" s="2"/>
      <c r="E49" s="2"/>
      <c r="F49" s="2"/>
      <c r="G49" s="2"/>
      <c r="H49" s="2"/>
      <c r="I49" s="2"/>
    </row>
    <row r="50" spans="1:9" ht="17.100000000000001" customHeight="1" x14ac:dyDescent="0.2">
      <c r="A50" s="14"/>
      <c r="B50" s="22" t="s">
        <v>49</v>
      </c>
      <c r="C50" s="2"/>
      <c r="D50" s="2"/>
      <c r="E50" s="12" t="s">
        <v>23</v>
      </c>
      <c r="F50" s="26">
        <v>2145</v>
      </c>
      <c r="G50" s="8" t="s">
        <v>38</v>
      </c>
      <c r="H50" s="2"/>
      <c r="I50" s="2"/>
    </row>
    <row r="51" spans="1:9" ht="17.100000000000001" customHeight="1" x14ac:dyDescent="0.2">
      <c r="A51" s="14"/>
      <c r="B51" s="22" t="s">
        <v>50</v>
      </c>
      <c r="C51" s="2"/>
      <c r="D51" s="2"/>
      <c r="E51" s="12" t="s">
        <v>51</v>
      </c>
      <c r="F51" s="26">
        <v>92.5</v>
      </c>
      <c r="G51" s="8" t="s">
        <v>38</v>
      </c>
      <c r="H51" s="2"/>
      <c r="I51" s="2"/>
    </row>
    <row r="52" spans="1:9" ht="17.100000000000001" customHeight="1" x14ac:dyDescent="0.2">
      <c r="A52" s="14"/>
      <c r="B52" s="22" t="s">
        <v>52</v>
      </c>
      <c r="C52" s="2"/>
      <c r="D52" s="2"/>
      <c r="E52" s="12" t="s">
        <v>51</v>
      </c>
      <c r="F52" s="26">
        <v>173</v>
      </c>
      <c r="G52" s="8" t="s">
        <v>38</v>
      </c>
      <c r="H52" s="6"/>
      <c r="I52" s="2"/>
    </row>
    <row r="53" spans="1:9" ht="17.100000000000001" customHeight="1" x14ac:dyDescent="0.2">
      <c r="A53" s="14"/>
      <c r="B53" s="22" t="s">
        <v>53</v>
      </c>
      <c r="C53" s="2"/>
      <c r="D53" s="2"/>
      <c r="E53" s="12" t="s">
        <v>51</v>
      </c>
      <c r="F53" s="26">
        <v>128</v>
      </c>
      <c r="G53" s="8" t="s">
        <v>38</v>
      </c>
      <c r="H53" s="6"/>
      <c r="I53" s="2"/>
    </row>
    <row r="54" spans="1:9" ht="17.100000000000001" customHeight="1" x14ac:dyDescent="0.2">
      <c r="A54" s="14"/>
      <c r="B54" s="22" t="s">
        <v>54</v>
      </c>
      <c r="C54" s="2"/>
      <c r="D54" s="2"/>
      <c r="E54" s="12" t="s">
        <v>51</v>
      </c>
      <c r="F54" s="26">
        <v>323</v>
      </c>
      <c r="G54" s="8" t="s">
        <v>38</v>
      </c>
      <c r="H54" s="2"/>
      <c r="I54" s="2"/>
    </row>
    <row r="55" spans="1:9" ht="17.100000000000001" customHeight="1" x14ac:dyDescent="0.2">
      <c r="A55" s="14"/>
      <c r="B55" s="22" t="s">
        <v>55</v>
      </c>
      <c r="C55" s="2"/>
      <c r="D55" s="2"/>
      <c r="E55" s="12" t="s">
        <v>23</v>
      </c>
      <c r="F55" s="26">
        <v>196</v>
      </c>
      <c r="G55" s="8" t="s">
        <v>38</v>
      </c>
      <c r="H55" s="45" t="s">
        <v>56</v>
      </c>
      <c r="I55" s="45"/>
    </row>
    <row r="56" spans="1:9" ht="17.100000000000001" customHeight="1" x14ac:dyDescent="0.2">
      <c r="A56" s="14"/>
      <c r="B56" s="22" t="s">
        <v>57</v>
      </c>
      <c r="C56" s="2"/>
      <c r="D56" s="2"/>
      <c r="E56" s="12" t="s">
        <v>23</v>
      </c>
      <c r="F56" s="26">
        <v>283</v>
      </c>
      <c r="G56" s="8" t="s">
        <v>38</v>
      </c>
      <c r="H56" s="45" t="s">
        <v>58</v>
      </c>
      <c r="I56" s="45"/>
    </row>
    <row r="57" spans="1:9" ht="17.100000000000001" customHeight="1" x14ac:dyDescent="0.2">
      <c r="A57" s="14"/>
      <c r="B57" s="22" t="s">
        <v>59</v>
      </c>
      <c r="C57" s="2"/>
      <c r="D57" s="2"/>
      <c r="E57" s="12" t="s">
        <v>23</v>
      </c>
      <c r="F57" s="26">
        <v>512</v>
      </c>
      <c r="G57" s="8" t="s">
        <v>38</v>
      </c>
      <c r="H57" s="45" t="s">
        <v>60</v>
      </c>
      <c r="I57" s="45"/>
    </row>
    <row r="58" spans="1:9" ht="17.100000000000001" customHeight="1" x14ac:dyDescent="0.2">
      <c r="A58" s="14"/>
      <c r="B58" s="22" t="s">
        <v>61</v>
      </c>
      <c r="C58" s="2"/>
      <c r="D58" s="2"/>
      <c r="E58" s="12" t="s">
        <v>62</v>
      </c>
      <c r="F58" s="26">
        <v>85</v>
      </c>
      <c r="G58" s="8" t="s">
        <v>38</v>
      </c>
      <c r="H58" s="21"/>
      <c r="I58" s="21"/>
    </row>
    <row r="59" spans="1:9" ht="17.100000000000001" customHeight="1" x14ac:dyDescent="0.2">
      <c r="A59" s="14"/>
      <c r="B59" s="22" t="s">
        <v>63</v>
      </c>
      <c r="C59" s="2"/>
      <c r="D59" s="2"/>
      <c r="E59" s="12" t="s">
        <v>62</v>
      </c>
      <c r="F59" s="26">
        <v>142</v>
      </c>
      <c r="G59" s="8" t="s">
        <v>38</v>
      </c>
      <c r="H59" s="21" t="s">
        <v>64</v>
      </c>
      <c r="I59" s="21"/>
    </row>
    <row r="60" spans="1:9" ht="15" customHeight="1" x14ac:dyDescent="0.2">
      <c r="B60" s="22" t="s">
        <v>66</v>
      </c>
      <c r="C60" s="2"/>
      <c r="D60" s="2"/>
      <c r="E60" s="12" t="s">
        <v>23</v>
      </c>
      <c r="F60" s="26">
        <v>472</v>
      </c>
      <c r="G60" s="8" t="s">
        <v>38</v>
      </c>
      <c r="H60" s="15"/>
      <c r="I60" s="15"/>
    </row>
    <row r="61" spans="1:9" ht="15" customHeight="1" x14ac:dyDescent="0.2">
      <c r="B61" s="15"/>
      <c r="C61" s="15"/>
      <c r="D61" s="15"/>
      <c r="E61" s="15"/>
      <c r="F61" s="15"/>
      <c r="G61" s="15"/>
      <c r="H61" s="15"/>
      <c r="I61" s="15"/>
    </row>
    <row r="62" spans="1:9" ht="15" customHeight="1" x14ac:dyDescent="0.2">
      <c r="B62" s="15"/>
      <c r="C62" s="15"/>
      <c r="D62" s="15"/>
      <c r="E62" s="15"/>
      <c r="F62" s="15"/>
      <c r="G62" s="15"/>
      <c r="H62" s="15"/>
      <c r="I62" s="15"/>
    </row>
    <row r="63" spans="1:9" ht="15" customHeight="1" x14ac:dyDescent="0.2">
      <c r="B63" s="15"/>
      <c r="C63" s="15"/>
      <c r="D63" s="15"/>
      <c r="E63" s="15"/>
      <c r="F63" s="15"/>
      <c r="G63" s="15"/>
      <c r="H63" s="15"/>
      <c r="I63" s="15"/>
    </row>
    <row r="64" spans="1:9" ht="15" customHeight="1" x14ac:dyDescent="0.2">
      <c r="B64" s="15"/>
      <c r="C64" s="15"/>
      <c r="D64" s="15"/>
      <c r="E64" s="15"/>
      <c r="F64" s="15"/>
      <c r="G64" s="15"/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/>
    <row r="151" spans="2:9" ht="15" customHeight="1" x14ac:dyDescent="0.2"/>
    <row r="152" spans="2:9" ht="15" customHeight="1" x14ac:dyDescent="0.2"/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</sheetData>
  <sheetProtection selectLockedCells="1" selectUnlockedCells="1"/>
  <mergeCells count="3">
    <mergeCell ref="H55:I55"/>
    <mergeCell ref="H56:I56"/>
    <mergeCell ref="H57:I57"/>
  </mergeCells>
  <phoneticPr fontId="10" type="noConversion"/>
  <pageMargins left="0.54" right="0.42986111111111114" top="0.46" bottom="0.27013888888888887" header="0.4" footer="0.31"/>
  <pageSetup paperSize="9" scale="85" firstPageNumber="0" orientation="portrait" copies="9" r:id="rId1"/>
  <headerFooter alignWithMargins="0"/>
  <ignoredErrors>
    <ignoredError sqref="E16 E19 E23:E24" numberStoredAsText="1"/>
  </ignoredError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F4216-6E96-4792-89F4-F757CD2CC07D}">
  <sheetPr>
    <pageSetUpPr fitToPage="1"/>
  </sheetPr>
  <dimension ref="A1:K204"/>
  <sheetViews>
    <sheetView workbookViewId="0">
      <selection activeCell="F59" sqref="F59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344</v>
      </c>
      <c r="H5" s="2"/>
      <c r="I5" s="2"/>
    </row>
    <row r="6" spans="2:11" ht="15" customHeight="1" x14ac:dyDescent="0.2">
      <c r="B6" s="3" t="s">
        <v>0</v>
      </c>
      <c r="C6" s="4" t="s">
        <v>243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277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345</v>
      </c>
      <c r="G13" s="16"/>
      <c r="H13" s="13" t="s">
        <v>142</v>
      </c>
      <c r="I13" s="4" t="s">
        <v>346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0.02</v>
      </c>
      <c r="F16" s="30" t="s">
        <v>347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 t="s">
        <v>67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 t="s">
        <v>67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3">
        <v>0.05</v>
      </c>
      <c r="F19" t="s">
        <v>350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3" t="s">
        <v>67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2.3E-2</v>
      </c>
      <c r="G23" s="2"/>
      <c r="H23" s="2"/>
      <c r="I23" s="2"/>
    </row>
    <row r="24" spans="2:11" ht="17.100000000000001" customHeight="1" x14ac:dyDescent="0.2">
      <c r="B24" s="2" t="s">
        <v>15</v>
      </c>
      <c r="C24" s="2"/>
      <c r="D24" s="2"/>
      <c r="E24" s="36">
        <v>194.86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v>42875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v>47070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42875</v>
      </c>
      <c r="G29" s="11" t="s">
        <v>22</v>
      </c>
      <c r="H29" s="25">
        <f>+D29*F29</f>
        <v>19293.75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42875</v>
      </c>
      <c r="G30" s="11" t="s">
        <v>22</v>
      </c>
      <c r="H30" s="25">
        <f>+D30*F30</f>
        <v>16292.5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47070</v>
      </c>
      <c r="G31" s="11" t="s">
        <v>22</v>
      </c>
      <c r="H31" s="25">
        <f>+D31*F31</f>
        <v>25888.500000000004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9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9" ht="17.100000000000001" customHeight="1" x14ac:dyDescent="0.2">
      <c r="B34" s="2" t="s">
        <v>27</v>
      </c>
      <c r="C34" s="2"/>
      <c r="D34" s="2"/>
      <c r="E34" s="12" t="s">
        <v>28</v>
      </c>
      <c r="F34" s="26">
        <v>1276</v>
      </c>
      <c r="G34" s="2"/>
      <c r="H34" s="2"/>
      <c r="I34" s="2"/>
    </row>
    <row r="35" spans="2:9" ht="17.100000000000001" customHeight="1" x14ac:dyDescent="0.2">
      <c r="B35" s="2" t="s">
        <v>29</v>
      </c>
      <c r="C35" s="2"/>
      <c r="D35" s="2"/>
      <c r="E35" s="12" t="s">
        <v>28</v>
      </c>
      <c r="F35" s="26">
        <v>3430</v>
      </c>
      <c r="G35" s="2"/>
      <c r="H35" s="2"/>
      <c r="I35" s="2"/>
    </row>
    <row r="36" spans="2:9" ht="17.100000000000001" customHeight="1" x14ac:dyDescent="0.2">
      <c r="B36" s="2" t="s">
        <v>30</v>
      </c>
      <c r="C36" s="2"/>
      <c r="D36" s="2"/>
      <c r="E36" s="12" t="s">
        <v>28</v>
      </c>
      <c r="F36" s="26">
        <v>3112</v>
      </c>
      <c r="G36" s="8"/>
      <c r="H36" s="6"/>
      <c r="I36" s="2"/>
    </row>
    <row r="37" spans="2:9" ht="17.100000000000001" customHeight="1" x14ac:dyDescent="0.2">
      <c r="B37" s="2" t="s">
        <v>31</v>
      </c>
      <c r="C37" s="2"/>
      <c r="D37" s="2"/>
      <c r="E37" s="12" t="s">
        <v>28</v>
      </c>
      <c r="F37" s="26">
        <v>2633</v>
      </c>
      <c r="G37" s="8"/>
      <c r="H37" s="6"/>
      <c r="I37" s="2"/>
    </row>
    <row r="38" spans="2:9" ht="17.100000000000001" customHeight="1" x14ac:dyDescent="0.2">
      <c r="B38" s="2" t="s">
        <v>32</v>
      </c>
      <c r="C38" s="2"/>
      <c r="D38" s="2"/>
      <c r="E38" s="12" t="s">
        <v>33</v>
      </c>
      <c r="F38" s="26">
        <v>17550</v>
      </c>
      <c r="G38" t="s">
        <v>348</v>
      </c>
      <c r="H38" s="2"/>
      <c r="I38" s="2"/>
    </row>
    <row r="39" spans="2:9" ht="17.100000000000001" customHeight="1" x14ac:dyDescent="0.2">
      <c r="B39" s="2" t="s">
        <v>32</v>
      </c>
      <c r="C39" s="2"/>
      <c r="D39" s="2"/>
      <c r="E39" s="13"/>
      <c r="F39" s="20" t="s">
        <v>65</v>
      </c>
      <c r="G39" s="2"/>
      <c r="H39" s="2"/>
      <c r="I39" s="2"/>
    </row>
    <row r="40" spans="2:9" ht="17.100000000000001" customHeight="1" x14ac:dyDescent="0.2">
      <c r="B40" s="2" t="s">
        <v>34</v>
      </c>
      <c r="C40" s="2"/>
      <c r="D40" s="2"/>
      <c r="E40" s="13"/>
      <c r="F40" s="20" t="s">
        <v>35</v>
      </c>
      <c r="G40" s="2"/>
      <c r="H40" s="2"/>
      <c r="I40" s="2"/>
    </row>
    <row r="41" spans="2:9" ht="17.100000000000001" customHeight="1" x14ac:dyDescent="0.2">
      <c r="B41" s="2" t="s">
        <v>36</v>
      </c>
      <c r="C41" s="2"/>
      <c r="D41" s="2"/>
      <c r="E41" s="12" t="s">
        <v>37</v>
      </c>
      <c r="F41" s="26">
        <v>130105</v>
      </c>
      <c r="G41" s="8" t="s">
        <v>38</v>
      </c>
      <c r="H41" s="2"/>
      <c r="I41" s="2"/>
    </row>
    <row r="42" spans="2:9" ht="17.100000000000001" customHeight="1" x14ac:dyDescent="0.2">
      <c r="B42" s="2" t="s">
        <v>39</v>
      </c>
      <c r="C42" s="2"/>
      <c r="D42" s="2"/>
      <c r="E42" s="12" t="s">
        <v>37</v>
      </c>
      <c r="F42" s="26">
        <v>133706</v>
      </c>
      <c r="G42" s="8" t="s">
        <v>38</v>
      </c>
      <c r="H42" s="2"/>
      <c r="I42" s="2"/>
    </row>
    <row r="43" spans="2:9" ht="17.100000000000001" customHeight="1" x14ac:dyDescent="0.2">
      <c r="B43" s="2" t="s">
        <v>40</v>
      </c>
      <c r="C43" s="2"/>
      <c r="D43" s="2"/>
      <c r="E43" s="12" t="s">
        <v>41</v>
      </c>
      <c r="F43" s="26">
        <v>243</v>
      </c>
      <c r="G43" s="8" t="s">
        <v>38</v>
      </c>
      <c r="H43" s="2"/>
      <c r="I43" s="2"/>
    </row>
    <row r="44" spans="2:9" ht="17.100000000000001" customHeight="1" x14ac:dyDescent="0.2">
      <c r="B44" s="2" t="s">
        <v>42</v>
      </c>
      <c r="C44" s="2"/>
      <c r="D44" s="2"/>
      <c r="E44" s="12" t="s">
        <v>28</v>
      </c>
      <c r="F44" s="26">
        <v>5276</v>
      </c>
      <c r="G44" s="8" t="s">
        <v>38</v>
      </c>
      <c r="H44" s="2"/>
      <c r="I44" s="2"/>
    </row>
    <row r="45" spans="2:9" ht="17.100000000000001" customHeight="1" x14ac:dyDescent="0.2">
      <c r="B45" s="2" t="s">
        <v>43</v>
      </c>
      <c r="C45" s="2"/>
      <c r="D45" s="2"/>
      <c r="E45" s="12" t="s">
        <v>28</v>
      </c>
      <c r="F45" s="26">
        <v>617</v>
      </c>
      <c r="G45" s="2"/>
      <c r="H45" s="2"/>
      <c r="I45" s="2"/>
    </row>
    <row r="46" spans="2:9" ht="17.100000000000001" customHeight="1" x14ac:dyDescent="0.2">
      <c r="B46" s="2" t="s">
        <v>44</v>
      </c>
      <c r="C46" s="2"/>
      <c r="D46" s="2"/>
      <c r="E46" s="12" t="s">
        <v>41</v>
      </c>
      <c r="F46" s="6" t="s">
        <v>349</v>
      </c>
      <c r="G46" s="20"/>
      <c r="H46" s="2"/>
      <c r="I46" s="2"/>
    </row>
    <row r="47" spans="2:9" ht="17.100000000000001" customHeight="1" x14ac:dyDescent="0.2">
      <c r="B47" s="2" t="s">
        <v>45</v>
      </c>
      <c r="C47" s="2"/>
      <c r="D47" s="2"/>
      <c r="E47" s="12" t="s">
        <v>46</v>
      </c>
      <c r="F47" s="6" t="s">
        <v>47</v>
      </c>
      <c r="G47" s="2"/>
      <c r="H47" s="2"/>
      <c r="I47" s="2"/>
    </row>
    <row r="48" spans="2:9" ht="4.3499999999999996" customHeight="1" x14ac:dyDescent="0.2">
      <c r="B48" s="2"/>
      <c r="C48" s="2"/>
      <c r="D48" s="2"/>
      <c r="E48" s="2"/>
      <c r="F48" s="2"/>
      <c r="G48" s="2"/>
      <c r="H48" s="2"/>
      <c r="I48" s="2"/>
    </row>
    <row r="49" spans="1:9" ht="17.100000000000001" customHeight="1" x14ac:dyDescent="0.2">
      <c r="B49" s="7" t="s">
        <v>48</v>
      </c>
      <c r="C49" s="2"/>
      <c r="D49" s="2"/>
      <c r="E49" s="2"/>
      <c r="F49" s="2"/>
      <c r="G49" s="2"/>
      <c r="H49" s="2"/>
      <c r="I49" s="2"/>
    </row>
    <row r="50" spans="1:9" ht="17.100000000000001" customHeight="1" x14ac:dyDescent="0.2">
      <c r="A50" s="14"/>
      <c r="B50" s="22" t="s">
        <v>49</v>
      </c>
      <c r="C50" s="2"/>
      <c r="D50" s="2"/>
      <c r="E50" s="12" t="s">
        <v>23</v>
      </c>
      <c r="F50" s="26">
        <v>10155</v>
      </c>
      <c r="G50" s="8" t="s">
        <v>38</v>
      </c>
      <c r="H50" s="2"/>
      <c r="I50" s="2"/>
    </row>
    <row r="51" spans="1:9" ht="17.100000000000001" customHeight="1" x14ac:dyDescent="0.2">
      <c r="A51" s="14"/>
      <c r="B51" s="22" t="s">
        <v>50</v>
      </c>
      <c r="C51" s="2"/>
      <c r="D51" s="2"/>
      <c r="E51" s="12" t="s">
        <v>51</v>
      </c>
      <c r="F51" s="26">
        <v>444</v>
      </c>
      <c r="G51" s="8" t="s">
        <v>38</v>
      </c>
      <c r="H51" s="2"/>
      <c r="I51" s="2"/>
    </row>
    <row r="52" spans="1:9" ht="17.100000000000001" customHeight="1" x14ac:dyDescent="0.2">
      <c r="A52" s="14"/>
      <c r="B52" s="22" t="s">
        <v>52</v>
      </c>
      <c r="C52" s="2"/>
      <c r="D52" s="2"/>
      <c r="E52" s="12" t="s">
        <v>51</v>
      </c>
      <c r="F52" s="26">
        <v>816</v>
      </c>
      <c r="G52" s="8" t="s">
        <v>38</v>
      </c>
      <c r="H52" s="6"/>
      <c r="I52" s="2"/>
    </row>
    <row r="53" spans="1:9" ht="17.100000000000001" customHeight="1" x14ac:dyDescent="0.2">
      <c r="A53" s="14"/>
      <c r="B53" s="22" t="s">
        <v>53</v>
      </c>
      <c r="C53" s="2"/>
      <c r="D53" s="2"/>
      <c r="E53" s="12" t="s">
        <v>51</v>
      </c>
      <c r="F53" s="26">
        <v>607</v>
      </c>
      <c r="G53" s="8" t="s">
        <v>38</v>
      </c>
      <c r="H53" s="6"/>
      <c r="I53" s="2"/>
    </row>
    <row r="54" spans="1:9" ht="17.100000000000001" customHeight="1" x14ac:dyDescent="0.2">
      <c r="A54" s="14"/>
      <c r="B54" s="22" t="s">
        <v>326</v>
      </c>
      <c r="C54" s="2"/>
      <c r="D54" s="2"/>
      <c r="E54" s="12" t="s">
        <v>51</v>
      </c>
      <c r="F54" s="26">
        <v>872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54</v>
      </c>
      <c r="C55" s="2"/>
      <c r="D55" s="2"/>
      <c r="E55" s="12" t="s">
        <v>51</v>
      </c>
      <c r="F55" s="26">
        <v>1531</v>
      </c>
      <c r="G55" s="8" t="s">
        <v>38</v>
      </c>
      <c r="H55" s="2"/>
      <c r="I55" s="2"/>
    </row>
    <row r="56" spans="1:9" ht="17.100000000000001" customHeight="1" x14ac:dyDescent="0.2">
      <c r="A56" s="14"/>
      <c r="B56" s="22" t="s">
        <v>55</v>
      </c>
      <c r="C56" s="2"/>
      <c r="D56" s="2"/>
      <c r="E56" s="12" t="s">
        <v>23</v>
      </c>
      <c r="F56" s="26">
        <v>927</v>
      </c>
      <c r="G56" s="8" t="s">
        <v>38</v>
      </c>
      <c r="H56" s="45" t="s">
        <v>56</v>
      </c>
      <c r="I56" s="45"/>
    </row>
    <row r="57" spans="1:9" ht="17.100000000000001" customHeight="1" x14ac:dyDescent="0.2">
      <c r="A57" s="14"/>
      <c r="B57" s="22" t="s">
        <v>57</v>
      </c>
      <c r="C57" s="2"/>
      <c r="D57" s="2"/>
      <c r="E57" s="12" t="s">
        <v>23</v>
      </c>
      <c r="F57" s="26">
        <v>1334</v>
      </c>
      <c r="G57" s="8" t="s">
        <v>38</v>
      </c>
      <c r="H57" s="45" t="s">
        <v>58</v>
      </c>
      <c r="I57" s="45"/>
    </row>
    <row r="58" spans="1:9" ht="17.100000000000001" customHeight="1" x14ac:dyDescent="0.2">
      <c r="A58" s="14"/>
      <c r="B58" s="22" t="s">
        <v>59</v>
      </c>
      <c r="C58" s="2"/>
      <c r="D58" s="2"/>
      <c r="E58" s="12" t="s">
        <v>23</v>
      </c>
      <c r="F58" s="26">
        <v>2414</v>
      </c>
      <c r="G58" s="8" t="s">
        <v>38</v>
      </c>
      <c r="H58" s="45" t="s">
        <v>60</v>
      </c>
      <c r="I58" s="45"/>
    </row>
    <row r="59" spans="1:9" ht="17.100000000000001" customHeight="1" x14ac:dyDescent="0.2">
      <c r="A59" s="14"/>
      <c r="B59" s="22" t="s">
        <v>61</v>
      </c>
      <c r="C59" s="2"/>
      <c r="D59" s="2"/>
      <c r="E59" s="12" t="s">
        <v>62</v>
      </c>
      <c r="F59" s="26">
        <v>373</v>
      </c>
      <c r="G59" s="8" t="s">
        <v>38</v>
      </c>
      <c r="H59" s="21"/>
      <c r="I59" s="21"/>
    </row>
    <row r="60" spans="1:9" ht="17.100000000000001" customHeight="1" x14ac:dyDescent="0.2">
      <c r="A60" s="14"/>
      <c r="B60" s="22" t="s">
        <v>63</v>
      </c>
      <c r="C60" s="2"/>
      <c r="D60" s="2"/>
      <c r="E60" s="12" t="s">
        <v>62</v>
      </c>
      <c r="F60" s="26">
        <v>620</v>
      </c>
      <c r="G60" s="8" t="s">
        <v>38</v>
      </c>
      <c r="H60" s="21" t="s">
        <v>64</v>
      </c>
      <c r="I60" s="21"/>
    </row>
    <row r="61" spans="1:9" ht="15" customHeight="1" x14ac:dyDescent="0.2">
      <c r="B61" s="22" t="s">
        <v>66</v>
      </c>
      <c r="C61" s="2"/>
      <c r="D61" s="2"/>
      <c r="E61" s="12" t="s">
        <v>23</v>
      </c>
      <c r="F61" s="26">
        <v>2212</v>
      </c>
      <c r="G61" s="8" t="s">
        <v>38</v>
      </c>
      <c r="H61" s="15"/>
      <c r="I61" s="15"/>
    </row>
    <row r="62" spans="1:9" ht="15" customHeight="1" x14ac:dyDescent="0.2">
      <c r="B62" s="15"/>
      <c r="C62" s="15"/>
      <c r="D62" s="15"/>
      <c r="E62" s="15"/>
      <c r="F62" s="15"/>
      <c r="G62" s="15"/>
      <c r="H62" s="15"/>
      <c r="I62" s="15"/>
    </row>
    <row r="63" spans="1:9" ht="15" customHeight="1" x14ac:dyDescent="0.2">
      <c r="B63" s="15"/>
      <c r="C63" s="15"/>
      <c r="D63" s="15"/>
      <c r="E63" s="15"/>
      <c r="F63" s="15"/>
      <c r="G63" s="15"/>
      <c r="H63" s="15"/>
      <c r="I63" s="15"/>
    </row>
    <row r="64" spans="1:9" ht="15" customHeight="1" x14ac:dyDescent="0.2">
      <c r="B64" s="15"/>
      <c r="C64" s="15"/>
      <c r="D64" s="15"/>
      <c r="E64" s="15"/>
      <c r="F64" s="15"/>
      <c r="G64" s="15"/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/>
    <row r="152" spans="2:9" ht="15" customHeight="1" x14ac:dyDescent="0.2"/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</sheetData>
  <sheetProtection selectLockedCells="1" selectUnlockedCells="1"/>
  <mergeCells count="3">
    <mergeCell ref="H56:I56"/>
    <mergeCell ref="H57:I57"/>
    <mergeCell ref="H58:I58"/>
  </mergeCells>
  <pageMargins left="0.54" right="0.42986111111111114" top="0.46" bottom="0.27013888888888887" header="0.4" footer="0.31"/>
  <pageSetup paperSize="9" scale="85" firstPageNumber="0" orientation="portrait" copies="9" r:id="rId1"/>
  <headerFooter alignWithMargins="0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57455-D02E-4E49-AC3A-49169CCF75BB}">
  <sheetPr>
    <pageSetUpPr fitToPage="1"/>
  </sheetPr>
  <dimension ref="A1:K204"/>
  <sheetViews>
    <sheetView workbookViewId="0">
      <selection activeCell="F62" sqref="F62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351</v>
      </c>
      <c r="H5" s="2"/>
      <c r="I5" s="2"/>
    </row>
    <row r="6" spans="2:11" ht="15" customHeight="1" x14ac:dyDescent="0.2">
      <c r="B6" s="3" t="s">
        <v>0</v>
      </c>
      <c r="C6" s="4" t="s">
        <v>243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277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352</v>
      </c>
      <c r="G13" s="16"/>
      <c r="H13" s="13" t="s">
        <v>142</v>
      </c>
      <c r="I13" s="4" t="s">
        <v>353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0.01</v>
      </c>
      <c r="F16" s="30" t="s">
        <v>354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>
        <v>0.04</v>
      </c>
      <c r="F17" t="s">
        <v>356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>
        <v>0.04</v>
      </c>
      <c r="F18" t="s">
        <v>356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3">
        <v>7.0000000000000007E-2</v>
      </c>
      <c r="F19" t="s">
        <v>355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3" t="s">
        <v>67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3.3000000000000002E-2</v>
      </c>
      <c r="G23" s="2"/>
      <c r="H23" s="2"/>
      <c r="I23" s="2"/>
    </row>
    <row r="24" spans="2:11" ht="17.100000000000001" customHeight="1" x14ac:dyDescent="0.2">
      <c r="B24" s="2" t="s">
        <v>15</v>
      </c>
      <c r="C24" s="2"/>
      <c r="D24" s="2"/>
      <c r="E24" s="36">
        <v>201.33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v>44290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v>48625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44290</v>
      </c>
      <c r="G29" s="11" t="s">
        <v>22</v>
      </c>
      <c r="H29" s="25">
        <f>+D29*F29</f>
        <v>19930.5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44290</v>
      </c>
      <c r="G30" s="11" t="s">
        <v>22</v>
      </c>
      <c r="H30" s="25">
        <f>+D30*F30</f>
        <v>16830.2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48625</v>
      </c>
      <c r="G31" s="11" t="s">
        <v>22</v>
      </c>
      <c r="H31" s="25">
        <f>+D31*F31</f>
        <v>26743.750000000004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9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9" ht="17.100000000000001" customHeight="1" x14ac:dyDescent="0.2">
      <c r="B34" s="2" t="s">
        <v>27</v>
      </c>
      <c r="C34" s="2"/>
      <c r="D34" s="2"/>
      <c r="E34" s="12" t="s">
        <v>28</v>
      </c>
      <c r="F34" s="26">
        <v>1276</v>
      </c>
      <c r="G34" s="2"/>
      <c r="H34" s="2"/>
      <c r="I34" s="2"/>
    </row>
    <row r="35" spans="2:9" ht="17.100000000000001" customHeight="1" x14ac:dyDescent="0.2">
      <c r="B35" s="2" t="s">
        <v>29</v>
      </c>
      <c r="C35" s="2"/>
      <c r="D35" s="2"/>
      <c r="E35" s="12" t="s">
        <v>28</v>
      </c>
      <c r="F35" s="26">
        <v>3543</v>
      </c>
      <c r="G35" s="2"/>
      <c r="H35" s="2"/>
      <c r="I35" s="2"/>
    </row>
    <row r="36" spans="2:9" ht="17.100000000000001" customHeight="1" x14ac:dyDescent="0.2">
      <c r="B36" s="2" t="s">
        <v>30</v>
      </c>
      <c r="C36" s="2"/>
      <c r="D36" s="2"/>
      <c r="E36" s="12" t="s">
        <v>28</v>
      </c>
      <c r="F36" s="26">
        <v>3215</v>
      </c>
      <c r="G36" s="8"/>
      <c r="H36" s="6"/>
      <c r="I36" s="2"/>
    </row>
    <row r="37" spans="2:9" ht="17.100000000000001" customHeight="1" x14ac:dyDescent="0.2">
      <c r="B37" s="2" t="s">
        <v>31</v>
      </c>
      <c r="C37" s="2"/>
      <c r="D37" s="2"/>
      <c r="E37" s="12" t="s">
        <v>28</v>
      </c>
      <c r="F37" s="26">
        <v>2720</v>
      </c>
      <c r="G37" s="8"/>
      <c r="H37" s="6"/>
      <c r="I37" s="2"/>
    </row>
    <row r="38" spans="2:9" ht="17.100000000000001" customHeight="1" x14ac:dyDescent="0.2">
      <c r="B38" s="2" t="s">
        <v>32</v>
      </c>
      <c r="C38" s="2"/>
      <c r="D38" s="2"/>
      <c r="E38" s="12" t="s">
        <v>33</v>
      </c>
      <c r="F38" s="26">
        <v>18780</v>
      </c>
      <c r="G38" t="s">
        <v>357</v>
      </c>
      <c r="H38" s="2"/>
      <c r="I38" s="2"/>
    </row>
    <row r="39" spans="2:9" ht="17.100000000000001" customHeight="1" x14ac:dyDescent="0.2">
      <c r="B39" s="2" t="s">
        <v>32</v>
      </c>
      <c r="C39" s="2"/>
      <c r="D39" s="2"/>
      <c r="E39" s="13"/>
      <c r="F39" s="20" t="s">
        <v>65</v>
      </c>
      <c r="G39" s="2"/>
      <c r="H39" s="2"/>
      <c r="I39" s="2"/>
    </row>
    <row r="40" spans="2:9" ht="17.100000000000001" customHeight="1" x14ac:dyDescent="0.2">
      <c r="B40" s="2" t="s">
        <v>34</v>
      </c>
      <c r="C40" s="2"/>
      <c r="D40" s="2"/>
      <c r="E40" s="13"/>
      <c r="F40" s="20" t="s">
        <v>35</v>
      </c>
      <c r="G40" s="2"/>
      <c r="H40" s="2"/>
      <c r="I40" s="2"/>
    </row>
    <row r="41" spans="2:9" ht="17.100000000000001" customHeight="1" x14ac:dyDescent="0.2">
      <c r="B41" s="2" t="s">
        <v>36</v>
      </c>
      <c r="C41" s="2"/>
      <c r="D41" s="2"/>
      <c r="E41" s="12" t="s">
        <v>37</v>
      </c>
      <c r="F41" s="26">
        <v>139215</v>
      </c>
      <c r="G41" s="8" t="s">
        <v>38</v>
      </c>
      <c r="H41" s="2"/>
      <c r="I41" s="2"/>
    </row>
    <row r="42" spans="2:9" ht="17.100000000000001" customHeight="1" x14ac:dyDescent="0.2">
      <c r="B42" s="2" t="s">
        <v>39</v>
      </c>
      <c r="C42" s="2"/>
      <c r="D42" s="2"/>
      <c r="E42" s="12" t="s">
        <v>37</v>
      </c>
      <c r="F42" s="26">
        <v>138386</v>
      </c>
      <c r="G42" s="8" t="s">
        <v>38</v>
      </c>
      <c r="H42" s="2"/>
      <c r="I42" s="2"/>
    </row>
    <row r="43" spans="2:9" ht="17.100000000000001" customHeight="1" x14ac:dyDescent="0.2">
      <c r="B43" s="2" t="s">
        <v>40</v>
      </c>
      <c r="C43" s="2"/>
      <c r="D43" s="2"/>
      <c r="E43" s="12" t="s">
        <v>41</v>
      </c>
      <c r="F43" s="26">
        <v>243</v>
      </c>
      <c r="G43" s="8" t="s">
        <v>38</v>
      </c>
      <c r="H43" s="2"/>
      <c r="I43" s="2"/>
    </row>
    <row r="44" spans="2:9" ht="17.100000000000001" customHeight="1" x14ac:dyDescent="0.2">
      <c r="B44" s="2" t="s">
        <v>42</v>
      </c>
      <c r="C44" s="2"/>
      <c r="D44" s="2"/>
      <c r="E44" s="12" t="s">
        <v>28</v>
      </c>
      <c r="F44" s="26">
        <v>5552</v>
      </c>
      <c r="G44" s="8" t="s">
        <v>38</v>
      </c>
      <c r="H44" s="2"/>
      <c r="I44" s="2"/>
    </row>
    <row r="45" spans="2:9" ht="17.100000000000001" customHeight="1" x14ac:dyDescent="0.2">
      <c r="B45" s="2" t="s">
        <v>43</v>
      </c>
      <c r="C45" s="2"/>
      <c r="D45" s="2"/>
      <c r="E45" s="12" t="s">
        <v>28</v>
      </c>
      <c r="F45" s="26">
        <v>660</v>
      </c>
      <c r="G45" s="2"/>
      <c r="H45" s="2"/>
      <c r="I45" s="2"/>
    </row>
    <row r="46" spans="2:9" ht="17.100000000000001" customHeight="1" x14ac:dyDescent="0.2">
      <c r="B46" s="2" t="s">
        <v>44</v>
      </c>
      <c r="C46" s="2"/>
      <c r="D46" s="2"/>
      <c r="E46" s="12" t="s">
        <v>41</v>
      </c>
      <c r="F46" s="6" t="s">
        <v>349</v>
      </c>
      <c r="G46" s="20"/>
      <c r="H46" s="2"/>
      <c r="I46" s="2"/>
    </row>
    <row r="47" spans="2:9" ht="17.100000000000001" customHeight="1" x14ac:dyDescent="0.2">
      <c r="B47" s="2" t="s">
        <v>45</v>
      </c>
      <c r="C47" s="2"/>
      <c r="D47" s="2"/>
      <c r="E47" s="12" t="s">
        <v>46</v>
      </c>
      <c r="F47" s="6" t="s">
        <v>47</v>
      </c>
      <c r="G47" s="2"/>
      <c r="H47" s="2"/>
      <c r="I47" s="2"/>
    </row>
    <row r="48" spans="2:9" ht="4.3499999999999996" customHeight="1" x14ac:dyDescent="0.2">
      <c r="B48" s="2"/>
      <c r="C48" s="2"/>
      <c r="D48" s="2"/>
      <c r="E48" s="2"/>
      <c r="F48" s="2"/>
      <c r="G48" s="2"/>
      <c r="H48" s="2"/>
      <c r="I48" s="2"/>
    </row>
    <row r="49" spans="1:9" ht="17.100000000000001" customHeight="1" x14ac:dyDescent="0.2">
      <c r="B49" s="7" t="s">
        <v>48</v>
      </c>
      <c r="C49" s="2"/>
      <c r="D49" s="2"/>
      <c r="E49" s="2"/>
      <c r="F49" s="2"/>
      <c r="G49" s="2"/>
      <c r="H49" s="2"/>
      <c r="I49" s="2"/>
    </row>
    <row r="50" spans="1:9" ht="17.100000000000001" customHeight="1" x14ac:dyDescent="0.2">
      <c r="A50" s="14"/>
      <c r="B50" s="22" t="s">
        <v>49</v>
      </c>
      <c r="C50" s="2"/>
      <c r="D50" s="2"/>
      <c r="E50" s="12" t="s">
        <v>23</v>
      </c>
      <c r="F50" s="26">
        <v>10490</v>
      </c>
      <c r="G50" s="8" t="s">
        <v>38</v>
      </c>
      <c r="H50" s="2"/>
      <c r="I50" s="2"/>
    </row>
    <row r="51" spans="1:9" ht="17.100000000000001" customHeight="1" x14ac:dyDescent="0.2">
      <c r="A51" s="14"/>
      <c r="B51" s="22" t="s">
        <v>50</v>
      </c>
      <c r="C51" s="2"/>
      <c r="D51" s="2"/>
      <c r="E51" s="12" t="s">
        <v>51</v>
      </c>
      <c r="F51" s="26">
        <v>459</v>
      </c>
      <c r="G51" s="8" t="s">
        <v>38</v>
      </c>
      <c r="H51" s="2"/>
      <c r="I51" s="2"/>
    </row>
    <row r="52" spans="1:9" ht="17.100000000000001" customHeight="1" x14ac:dyDescent="0.2">
      <c r="A52" s="14"/>
      <c r="B52" s="22" t="s">
        <v>52</v>
      </c>
      <c r="C52" s="2"/>
      <c r="D52" s="2"/>
      <c r="E52" s="12" t="s">
        <v>51</v>
      </c>
      <c r="F52" s="26">
        <v>843</v>
      </c>
      <c r="G52" s="8" t="s">
        <v>38</v>
      </c>
      <c r="H52" s="6"/>
      <c r="I52" s="2"/>
    </row>
    <row r="53" spans="1:9" ht="17.100000000000001" customHeight="1" x14ac:dyDescent="0.2">
      <c r="A53" s="14"/>
      <c r="B53" s="22" t="s">
        <v>53</v>
      </c>
      <c r="C53" s="2"/>
      <c r="D53" s="2"/>
      <c r="E53" s="12" t="s">
        <v>51</v>
      </c>
      <c r="F53" s="26">
        <v>627</v>
      </c>
      <c r="G53" s="8" t="s">
        <v>38</v>
      </c>
      <c r="H53" s="6"/>
      <c r="I53" s="2"/>
    </row>
    <row r="54" spans="1:9" ht="17.100000000000001" customHeight="1" x14ac:dyDescent="0.2">
      <c r="A54" s="14"/>
      <c r="B54" s="22" t="s">
        <v>326</v>
      </c>
      <c r="C54" s="2"/>
      <c r="D54" s="2"/>
      <c r="E54" s="12" t="s">
        <v>51</v>
      </c>
      <c r="F54" s="26">
        <v>901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54</v>
      </c>
      <c r="C55" s="2"/>
      <c r="D55" s="2"/>
      <c r="E55" s="12" t="s">
        <v>51</v>
      </c>
      <c r="F55" s="26">
        <v>1581</v>
      </c>
      <c r="G55" s="8" t="s">
        <v>38</v>
      </c>
      <c r="H55" s="2"/>
      <c r="I55" s="2"/>
    </row>
    <row r="56" spans="1:9" ht="17.100000000000001" customHeight="1" x14ac:dyDescent="0.2">
      <c r="A56" s="14"/>
      <c r="B56" s="22" t="s">
        <v>55</v>
      </c>
      <c r="C56" s="2"/>
      <c r="D56" s="2"/>
      <c r="E56" s="12" t="s">
        <v>23</v>
      </c>
      <c r="F56" s="26">
        <v>958</v>
      </c>
      <c r="G56" s="8" t="s">
        <v>38</v>
      </c>
      <c r="H56" s="45" t="s">
        <v>56</v>
      </c>
      <c r="I56" s="45"/>
    </row>
    <row r="57" spans="1:9" ht="17.100000000000001" customHeight="1" x14ac:dyDescent="0.2">
      <c r="A57" s="14"/>
      <c r="B57" s="22" t="s">
        <v>57</v>
      </c>
      <c r="C57" s="2"/>
      <c r="D57" s="2"/>
      <c r="E57" s="12" t="s">
        <v>23</v>
      </c>
      <c r="F57" s="26">
        <v>1378</v>
      </c>
      <c r="G57" s="8" t="s">
        <v>38</v>
      </c>
      <c r="H57" s="45" t="s">
        <v>58</v>
      </c>
      <c r="I57" s="45"/>
    </row>
    <row r="58" spans="1:9" ht="17.100000000000001" customHeight="1" x14ac:dyDescent="0.2">
      <c r="A58" s="14"/>
      <c r="B58" s="22" t="s">
        <v>59</v>
      </c>
      <c r="C58" s="2"/>
      <c r="D58" s="2"/>
      <c r="E58" s="12" t="s">
        <v>23</v>
      </c>
      <c r="F58" s="26">
        <v>2494</v>
      </c>
      <c r="G58" s="8" t="s">
        <v>38</v>
      </c>
      <c r="H58" s="45" t="s">
        <v>60</v>
      </c>
      <c r="I58" s="45"/>
    </row>
    <row r="59" spans="1:9" ht="17.100000000000001" customHeight="1" x14ac:dyDescent="0.2">
      <c r="A59" s="14"/>
      <c r="B59" s="22" t="s">
        <v>61</v>
      </c>
      <c r="C59" s="2"/>
      <c r="D59" s="2"/>
      <c r="E59" s="12" t="s">
        <v>62</v>
      </c>
      <c r="F59" s="26">
        <v>385</v>
      </c>
      <c r="G59" s="8" t="s">
        <v>38</v>
      </c>
      <c r="H59" s="21"/>
      <c r="I59" s="21"/>
    </row>
    <row r="60" spans="1:9" ht="17.100000000000001" customHeight="1" x14ac:dyDescent="0.2">
      <c r="A60" s="14"/>
      <c r="B60" s="22" t="s">
        <v>63</v>
      </c>
      <c r="C60" s="2"/>
      <c r="D60" s="2"/>
      <c r="E60" s="12" t="s">
        <v>62</v>
      </c>
      <c r="F60" s="26">
        <v>640</v>
      </c>
      <c r="G60" s="8" t="s">
        <v>38</v>
      </c>
      <c r="H60" s="21" t="s">
        <v>64</v>
      </c>
      <c r="I60" s="21"/>
    </row>
    <row r="61" spans="1:9" ht="15" customHeight="1" x14ac:dyDescent="0.2">
      <c r="B61" s="22" t="s">
        <v>66</v>
      </c>
      <c r="C61" s="2"/>
      <c r="D61" s="2"/>
      <c r="E61" s="12" t="s">
        <v>23</v>
      </c>
      <c r="F61" s="26">
        <v>2285</v>
      </c>
      <c r="G61" s="8" t="s">
        <v>38</v>
      </c>
      <c r="H61" s="15"/>
      <c r="I61" s="15"/>
    </row>
    <row r="62" spans="1:9" ht="15" customHeight="1" x14ac:dyDescent="0.2">
      <c r="B62" s="15"/>
      <c r="C62" s="15"/>
      <c r="D62" s="15"/>
      <c r="E62" s="15"/>
      <c r="F62" s="15"/>
      <c r="G62" s="15"/>
      <c r="H62" s="15"/>
      <c r="I62" s="15"/>
    </row>
    <row r="63" spans="1:9" ht="15" customHeight="1" x14ac:dyDescent="0.2">
      <c r="B63" s="15"/>
      <c r="C63" s="15"/>
      <c r="D63" s="15"/>
      <c r="E63" s="15"/>
      <c r="F63" s="15"/>
      <c r="G63" s="15"/>
      <c r="H63" s="15"/>
      <c r="I63" s="15"/>
    </row>
    <row r="64" spans="1:9" ht="15" customHeight="1" x14ac:dyDescent="0.2">
      <c r="B64" s="15"/>
      <c r="C64" s="15"/>
      <c r="D64" s="15"/>
      <c r="E64" s="15"/>
      <c r="F64" s="15"/>
      <c r="G64" s="15"/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/>
    <row r="152" spans="2:9" ht="15" customHeight="1" x14ac:dyDescent="0.2"/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</sheetData>
  <sheetProtection selectLockedCells="1" selectUnlockedCells="1"/>
  <mergeCells count="3">
    <mergeCell ref="H56:I56"/>
    <mergeCell ref="H57:I57"/>
    <mergeCell ref="H58:I58"/>
  </mergeCells>
  <pageMargins left="0.54" right="0.42986111111111114" top="0.46" bottom="0.27013888888888887" header="0.4" footer="0.31"/>
  <pageSetup paperSize="9" scale="85" firstPageNumber="0" orientation="portrait" copies="9" r:id="rId1"/>
  <headerFooter alignWithMargins="0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F5A92-FA0C-4454-A88C-8C1F73BC9864}">
  <sheetPr>
    <pageSetUpPr fitToPage="1"/>
  </sheetPr>
  <dimension ref="A1:K204"/>
  <sheetViews>
    <sheetView topLeftCell="A49" workbookViewId="0">
      <selection activeCell="F59" sqref="F59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358</v>
      </c>
      <c r="H5" s="2"/>
      <c r="I5" s="2"/>
    </row>
    <row r="6" spans="2:11" ht="15" customHeight="1" x14ac:dyDescent="0.2">
      <c r="B6" s="3" t="s">
        <v>0</v>
      </c>
      <c r="C6" s="4" t="s">
        <v>243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277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360</v>
      </c>
      <c r="G13" s="16"/>
      <c r="H13" s="13" t="s">
        <v>142</v>
      </c>
      <c r="I13" s="4" t="s">
        <v>359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5.1499999999999997E-2</v>
      </c>
      <c r="F16" s="30" t="s">
        <v>361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 t="s">
        <v>67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 t="s">
        <v>67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3" t="s">
        <v>67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3" t="s">
        <v>67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2.06E-2</v>
      </c>
      <c r="G23" s="2"/>
      <c r="H23" s="2"/>
      <c r="I23" s="2"/>
    </row>
    <row r="24" spans="2:11" ht="17.100000000000001" customHeight="1" x14ac:dyDescent="0.2">
      <c r="B24" s="2" t="s">
        <v>15</v>
      </c>
      <c r="C24" s="2"/>
      <c r="D24" s="2"/>
      <c r="E24" s="36">
        <v>205.5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v>45200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v>49625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45200</v>
      </c>
      <c r="G29" s="11" t="s">
        <v>22</v>
      </c>
      <c r="H29" s="25">
        <f>+D29*F29</f>
        <v>20340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45200</v>
      </c>
      <c r="G30" s="11" t="s">
        <v>22</v>
      </c>
      <c r="H30" s="25">
        <f>+D30*F30</f>
        <v>17176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49625</v>
      </c>
      <c r="G31" s="11" t="s">
        <v>22</v>
      </c>
      <c r="H31" s="25">
        <f>+D31*F31</f>
        <v>27293.750000000004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9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9" ht="17.100000000000001" customHeight="1" x14ac:dyDescent="0.2">
      <c r="B34" s="2" t="s">
        <v>27</v>
      </c>
      <c r="C34" s="2"/>
      <c r="D34" s="2"/>
      <c r="E34" s="12" t="s">
        <v>28</v>
      </c>
      <c r="F34" s="26">
        <v>1276</v>
      </c>
      <c r="G34" s="2"/>
      <c r="H34" s="2"/>
      <c r="I34" s="2"/>
    </row>
    <row r="35" spans="2:9" ht="17.100000000000001" customHeight="1" x14ac:dyDescent="0.2">
      <c r="B35" s="2" t="s">
        <v>29</v>
      </c>
      <c r="C35" s="2"/>
      <c r="D35" s="2"/>
      <c r="E35" s="12" t="s">
        <v>28</v>
      </c>
      <c r="F35" s="26">
        <v>3616</v>
      </c>
      <c r="G35" s="2"/>
      <c r="H35" s="2"/>
      <c r="I35" s="2"/>
    </row>
    <row r="36" spans="2:9" ht="17.100000000000001" customHeight="1" x14ac:dyDescent="0.2">
      <c r="B36" s="2" t="s">
        <v>30</v>
      </c>
      <c r="C36" s="2"/>
      <c r="D36" s="2"/>
      <c r="E36" s="12" t="s">
        <v>28</v>
      </c>
      <c r="F36" s="26">
        <v>3281</v>
      </c>
      <c r="G36" s="8"/>
      <c r="H36" s="6"/>
      <c r="I36" s="2"/>
    </row>
    <row r="37" spans="2:9" ht="17.100000000000001" customHeight="1" x14ac:dyDescent="0.2">
      <c r="B37" s="2" t="s">
        <v>31</v>
      </c>
      <c r="C37" s="2"/>
      <c r="D37" s="2"/>
      <c r="E37" s="12" t="s">
        <v>28</v>
      </c>
      <c r="F37" s="26">
        <v>2776</v>
      </c>
      <c r="G37" s="8"/>
      <c r="H37" s="6"/>
      <c r="I37" s="2"/>
    </row>
    <row r="38" spans="2:9" ht="17.100000000000001" customHeight="1" x14ac:dyDescent="0.2">
      <c r="B38" s="2" t="s">
        <v>32</v>
      </c>
      <c r="C38" s="2"/>
      <c r="D38" s="2"/>
      <c r="E38" s="12" t="s">
        <v>33</v>
      </c>
      <c r="F38" s="26">
        <v>19170</v>
      </c>
      <c r="G38" t="s">
        <v>378</v>
      </c>
      <c r="H38" s="2"/>
      <c r="I38" s="2"/>
    </row>
    <row r="39" spans="2:9" ht="17.100000000000001" customHeight="1" x14ac:dyDescent="0.2">
      <c r="B39" s="2" t="s">
        <v>32</v>
      </c>
      <c r="C39" s="2"/>
      <c r="D39" s="2"/>
      <c r="E39" s="13"/>
      <c r="F39" s="20" t="s">
        <v>65</v>
      </c>
      <c r="G39" s="2"/>
      <c r="H39" s="2"/>
      <c r="I39" s="2"/>
    </row>
    <row r="40" spans="2:9" ht="17.100000000000001" customHeight="1" x14ac:dyDescent="0.2">
      <c r="B40" s="2" t="s">
        <v>34</v>
      </c>
      <c r="C40" s="2"/>
      <c r="D40" s="2"/>
      <c r="E40" s="13"/>
      <c r="F40" s="20" t="s">
        <v>35</v>
      </c>
      <c r="G40" s="2"/>
      <c r="H40" s="2"/>
      <c r="I40" s="2"/>
    </row>
    <row r="41" spans="2:9" ht="17.100000000000001" customHeight="1" x14ac:dyDescent="0.2">
      <c r="B41" s="2" t="s">
        <v>36</v>
      </c>
      <c r="C41" s="2"/>
      <c r="D41" s="2"/>
      <c r="E41" s="12" t="s">
        <v>37</v>
      </c>
      <c r="F41" s="26">
        <v>139215</v>
      </c>
      <c r="G41" s="8" t="s">
        <v>38</v>
      </c>
      <c r="H41" s="2"/>
      <c r="I41" s="2"/>
    </row>
    <row r="42" spans="2:9" ht="17.100000000000001" customHeight="1" x14ac:dyDescent="0.2">
      <c r="B42" s="2" t="s">
        <v>39</v>
      </c>
      <c r="C42" s="2"/>
      <c r="D42" s="2"/>
      <c r="E42" s="12" t="s">
        <v>37</v>
      </c>
      <c r="F42" s="26">
        <v>138386</v>
      </c>
      <c r="G42" s="8" t="s">
        <v>38</v>
      </c>
      <c r="H42" s="2"/>
      <c r="I42" s="2"/>
    </row>
    <row r="43" spans="2:9" ht="17.100000000000001" customHeight="1" x14ac:dyDescent="0.2">
      <c r="B43" s="2" t="s">
        <v>40</v>
      </c>
      <c r="C43" s="2"/>
      <c r="D43" s="2"/>
      <c r="E43" s="12" t="s">
        <v>41</v>
      </c>
      <c r="F43" s="26">
        <v>243</v>
      </c>
      <c r="G43" s="8" t="s">
        <v>38</v>
      </c>
      <c r="H43" s="2"/>
      <c r="I43" s="2"/>
    </row>
    <row r="44" spans="2:9" ht="17.100000000000001" customHeight="1" x14ac:dyDescent="0.2">
      <c r="B44" s="2" t="s">
        <v>42</v>
      </c>
      <c r="C44" s="2"/>
      <c r="D44" s="2"/>
      <c r="E44" s="12" t="s">
        <v>28</v>
      </c>
      <c r="F44" s="26">
        <v>5552</v>
      </c>
      <c r="G44" s="8" t="s">
        <v>38</v>
      </c>
      <c r="H44" s="2"/>
      <c r="I44" s="2"/>
    </row>
    <row r="45" spans="2:9" ht="17.100000000000001" customHeight="1" x14ac:dyDescent="0.2">
      <c r="B45" s="2" t="s">
        <v>43</v>
      </c>
      <c r="C45" s="2"/>
      <c r="D45" s="2"/>
      <c r="E45" s="12" t="s">
        <v>28</v>
      </c>
      <c r="F45" s="26">
        <v>660</v>
      </c>
      <c r="G45" s="2"/>
      <c r="H45" s="2"/>
      <c r="I45" s="2"/>
    </row>
    <row r="46" spans="2:9" ht="17.100000000000001" customHeight="1" x14ac:dyDescent="0.2">
      <c r="B46" s="2" t="s">
        <v>44</v>
      </c>
      <c r="C46" s="2"/>
      <c r="D46" s="2"/>
      <c r="E46" s="12" t="s">
        <v>41</v>
      </c>
      <c r="F46" s="6" t="s">
        <v>349</v>
      </c>
      <c r="G46" s="20"/>
      <c r="H46" s="2"/>
      <c r="I46" s="2"/>
    </row>
    <row r="47" spans="2:9" ht="17.100000000000001" customHeight="1" x14ac:dyDescent="0.2">
      <c r="B47" s="2" t="s">
        <v>45</v>
      </c>
      <c r="C47" s="2"/>
      <c r="D47" s="2"/>
      <c r="E47" s="12" t="s">
        <v>46</v>
      </c>
      <c r="F47" s="6" t="s">
        <v>47</v>
      </c>
      <c r="G47" s="2"/>
      <c r="H47" s="2"/>
      <c r="I47" s="2"/>
    </row>
    <row r="48" spans="2:9" ht="4.3499999999999996" customHeight="1" x14ac:dyDescent="0.2">
      <c r="B48" s="2"/>
      <c r="C48" s="2"/>
      <c r="D48" s="2"/>
      <c r="E48" s="2"/>
      <c r="F48" s="2"/>
      <c r="G48" s="2"/>
      <c r="H48" s="2"/>
      <c r="I48" s="2"/>
    </row>
    <row r="49" spans="1:9" ht="17.100000000000001" customHeight="1" x14ac:dyDescent="0.2">
      <c r="B49" s="7" t="s">
        <v>48</v>
      </c>
      <c r="C49" s="2"/>
      <c r="D49" s="2"/>
      <c r="E49" s="2"/>
      <c r="F49" s="2"/>
      <c r="G49" s="2"/>
      <c r="H49" s="2"/>
      <c r="I49" s="2"/>
    </row>
    <row r="50" spans="1:9" ht="17.100000000000001" customHeight="1" x14ac:dyDescent="0.2">
      <c r="A50" s="14"/>
      <c r="B50" s="22" t="s">
        <v>49</v>
      </c>
      <c r="C50" s="2"/>
      <c r="D50" s="2"/>
      <c r="E50" s="12" t="s">
        <v>23</v>
      </c>
      <c r="F50" s="26">
        <v>10710</v>
      </c>
      <c r="G50" s="8" t="s">
        <v>38</v>
      </c>
      <c r="H50" s="2"/>
      <c r="I50" s="2"/>
    </row>
    <row r="51" spans="1:9" ht="17.100000000000001" customHeight="1" x14ac:dyDescent="0.2">
      <c r="A51" s="14"/>
      <c r="B51" s="22" t="s">
        <v>50</v>
      </c>
      <c r="C51" s="2"/>
      <c r="D51" s="2"/>
      <c r="E51" s="12" t="s">
        <v>51</v>
      </c>
      <c r="F51" s="26">
        <v>468</v>
      </c>
      <c r="G51" s="8" t="s">
        <v>38</v>
      </c>
      <c r="H51" s="2"/>
      <c r="I51" s="2"/>
    </row>
    <row r="52" spans="1:9" ht="17.100000000000001" customHeight="1" x14ac:dyDescent="0.2">
      <c r="A52" s="14"/>
      <c r="B52" s="22" t="s">
        <v>52</v>
      </c>
      <c r="C52" s="2"/>
      <c r="D52" s="2"/>
      <c r="E52" s="12" t="s">
        <v>51</v>
      </c>
      <c r="F52" s="26">
        <v>860</v>
      </c>
      <c r="G52" s="8" t="s">
        <v>38</v>
      </c>
      <c r="H52" s="6"/>
      <c r="I52" s="2"/>
    </row>
    <row r="53" spans="1:9" ht="17.100000000000001" customHeight="1" x14ac:dyDescent="0.2">
      <c r="A53" s="14"/>
      <c r="B53" s="22" t="s">
        <v>53</v>
      </c>
      <c r="C53" s="2"/>
      <c r="D53" s="2"/>
      <c r="E53" s="12" t="s">
        <v>51</v>
      </c>
      <c r="F53" s="26">
        <v>640</v>
      </c>
      <c r="G53" s="8" t="s">
        <v>38</v>
      </c>
      <c r="H53" s="6"/>
      <c r="I53" s="2"/>
    </row>
    <row r="54" spans="1:9" ht="17.100000000000001" customHeight="1" x14ac:dyDescent="0.2">
      <c r="A54" s="14"/>
      <c r="B54" s="22" t="s">
        <v>326</v>
      </c>
      <c r="C54" s="2"/>
      <c r="D54" s="2"/>
      <c r="E54" s="12" t="s">
        <v>51</v>
      </c>
      <c r="F54" s="26">
        <v>920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54</v>
      </c>
      <c r="C55" s="2"/>
      <c r="D55" s="2"/>
      <c r="E55" s="12" t="s">
        <v>51</v>
      </c>
      <c r="F55" s="26">
        <v>1614</v>
      </c>
      <c r="G55" s="8" t="s">
        <v>38</v>
      </c>
      <c r="H55" s="2"/>
      <c r="I55" s="2"/>
    </row>
    <row r="56" spans="1:9" ht="17.100000000000001" customHeight="1" x14ac:dyDescent="0.2">
      <c r="A56" s="14"/>
      <c r="B56" s="22" t="s">
        <v>55</v>
      </c>
      <c r="C56" s="2"/>
      <c r="D56" s="2"/>
      <c r="E56" s="12" t="s">
        <v>23</v>
      </c>
      <c r="F56" s="26">
        <v>978</v>
      </c>
      <c r="G56" s="8" t="s">
        <v>38</v>
      </c>
      <c r="H56" s="45" t="s">
        <v>56</v>
      </c>
      <c r="I56" s="45"/>
    </row>
    <row r="57" spans="1:9" ht="17.100000000000001" customHeight="1" x14ac:dyDescent="0.2">
      <c r="A57" s="14"/>
      <c r="B57" s="22" t="s">
        <v>57</v>
      </c>
      <c r="C57" s="2"/>
      <c r="D57" s="2"/>
      <c r="E57" s="12" t="s">
        <v>23</v>
      </c>
      <c r="F57" s="26">
        <v>1406</v>
      </c>
      <c r="G57" s="8" t="s">
        <v>38</v>
      </c>
      <c r="H57" s="45" t="s">
        <v>58</v>
      </c>
      <c r="I57" s="45"/>
    </row>
    <row r="58" spans="1:9" ht="17.100000000000001" customHeight="1" x14ac:dyDescent="0.2">
      <c r="A58" s="14"/>
      <c r="B58" s="22" t="s">
        <v>59</v>
      </c>
      <c r="C58" s="2"/>
      <c r="D58" s="2"/>
      <c r="E58" s="12" t="s">
        <v>23</v>
      </c>
      <c r="F58" s="26">
        <v>2545</v>
      </c>
      <c r="G58" s="8" t="s">
        <v>38</v>
      </c>
      <c r="H58" s="45" t="s">
        <v>60</v>
      </c>
      <c r="I58" s="45"/>
    </row>
    <row r="59" spans="1:9" ht="17.100000000000001" customHeight="1" x14ac:dyDescent="0.2">
      <c r="A59" s="14"/>
      <c r="B59" s="22" t="s">
        <v>61</v>
      </c>
      <c r="C59" s="2"/>
      <c r="D59" s="2"/>
      <c r="E59" s="12" t="s">
        <v>62</v>
      </c>
      <c r="F59" s="26">
        <v>393</v>
      </c>
      <c r="G59" s="8" t="s">
        <v>38</v>
      </c>
      <c r="H59" s="21"/>
      <c r="I59" s="21"/>
    </row>
    <row r="60" spans="1:9" ht="17.100000000000001" customHeight="1" x14ac:dyDescent="0.2">
      <c r="A60" s="14"/>
      <c r="B60" s="22" t="s">
        <v>63</v>
      </c>
      <c r="C60" s="2"/>
      <c r="D60" s="2"/>
      <c r="E60" s="12" t="s">
        <v>62</v>
      </c>
      <c r="F60" s="26">
        <v>653</v>
      </c>
      <c r="G60" s="8" t="s">
        <v>38</v>
      </c>
      <c r="H60" s="21" t="s">
        <v>64</v>
      </c>
      <c r="I60" s="21"/>
    </row>
    <row r="61" spans="1:9" ht="15" customHeight="1" x14ac:dyDescent="0.2">
      <c r="B61" s="22" t="s">
        <v>66</v>
      </c>
      <c r="C61" s="2"/>
      <c r="D61" s="2"/>
      <c r="E61" s="12" t="s">
        <v>23</v>
      </c>
      <c r="F61" s="26">
        <v>2332</v>
      </c>
      <c r="G61" s="8" t="s">
        <v>38</v>
      </c>
      <c r="H61" s="15"/>
      <c r="I61" s="15"/>
    </row>
    <row r="62" spans="1:9" ht="15" customHeight="1" x14ac:dyDescent="0.2">
      <c r="B62" s="15"/>
      <c r="C62" s="15"/>
      <c r="D62" s="15"/>
      <c r="E62" s="15"/>
      <c r="F62" s="15"/>
      <c r="G62" s="15"/>
      <c r="H62" s="15"/>
      <c r="I62" s="15"/>
    </row>
    <row r="63" spans="1:9" ht="15" customHeight="1" x14ac:dyDescent="0.2">
      <c r="B63" s="15"/>
      <c r="C63" s="15"/>
      <c r="D63" s="15"/>
      <c r="E63" s="15"/>
      <c r="F63" s="15"/>
      <c r="G63" s="15"/>
      <c r="H63" s="15"/>
      <c r="I63" s="15"/>
    </row>
    <row r="64" spans="1:9" ht="15" customHeight="1" x14ac:dyDescent="0.2">
      <c r="B64" s="15"/>
      <c r="C64" s="15"/>
      <c r="D64" s="15"/>
      <c r="E64" s="15"/>
      <c r="F64" s="15"/>
      <c r="G64" s="15"/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/>
    <row r="152" spans="2:9" ht="15" customHeight="1" x14ac:dyDescent="0.2"/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</sheetData>
  <sheetProtection selectLockedCells="1" selectUnlockedCells="1"/>
  <mergeCells count="3">
    <mergeCell ref="H56:I56"/>
    <mergeCell ref="H57:I57"/>
    <mergeCell ref="H58:I58"/>
  </mergeCells>
  <pageMargins left="0.54" right="0.42986111111111114" top="0.46" bottom="0.27013888888888887" header="0.4" footer="0.31"/>
  <pageSetup paperSize="9" scale="85" firstPageNumber="0" orientation="portrait" copies="9" r:id="rId1"/>
  <headerFooter alignWithMargins="0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35744-59C7-4C90-8762-CB198CE04654}">
  <sheetPr>
    <pageSetUpPr fitToPage="1"/>
  </sheetPr>
  <dimension ref="A1:K204"/>
  <sheetViews>
    <sheetView topLeftCell="A46" workbookViewId="0">
      <selection activeCell="F59" sqref="F59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362</v>
      </c>
      <c r="H5" s="2"/>
      <c r="I5" s="2"/>
    </row>
    <row r="6" spans="2:11" ht="15" customHeight="1" x14ac:dyDescent="0.2">
      <c r="B6" s="3" t="s">
        <v>0</v>
      </c>
      <c r="C6" s="4" t="s">
        <v>243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277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370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363</v>
      </c>
      <c r="G13" s="16"/>
      <c r="H13" s="13" t="s">
        <v>142</v>
      </c>
      <c r="I13" s="4" t="s">
        <v>364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3.3000000000000002E-2</v>
      </c>
      <c r="F16" s="30" t="s">
        <v>365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>
        <v>0.05</v>
      </c>
      <c r="F17" t="s">
        <v>366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>
        <v>0.05</v>
      </c>
      <c r="F18" t="s">
        <v>366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3">
        <v>0.05</v>
      </c>
      <c r="F19" t="s">
        <v>367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3" t="s">
        <v>67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3.85E-2</v>
      </c>
      <c r="G23" s="2"/>
      <c r="H23" s="2"/>
      <c r="I23" s="2"/>
    </row>
    <row r="24" spans="2:11" ht="17.100000000000001" customHeight="1" x14ac:dyDescent="0.2">
      <c r="B24" s="2" t="s">
        <v>15</v>
      </c>
      <c r="C24" s="2"/>
      <c r="D24" s="2"/>
      <c r="E24" s="36">
        <v>213.45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v>46940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v>51535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46940</v>
      </c>
      <c r="G29" s="11" t="s">
        <v>22</v>
      </c>
      <c r="H29" s="25">
        <f>+D29*F29</f>
        <v>21123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46940</v>
      </c>
      <c r="G30" s="11" t="s">
        <v>22</v>
      </c>
      <c r="H30" s="25">
        <f>+D30*F30</f>
        <v>17837.2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51535</v>
      </c>
      <c r="G31" s="11" t="s">
        <v>22</v>
      </c>
      <c r="H31" s="25">
        <f>+D31*F31</f>
        <v>28344.250000000004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9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9" ht="17.100000000000001" customHeight="1" x14ac:dyDescent="0.2">
      <c r="B34" s="2" t="s">
        <v>27</v>
      </c>
      <c r="C34" s="2"/>
      <c r="D34" s="2"/>
      <c r="E34" s="12" t="s">
        <v>28</v>
      </c>
      <c r="F34" s="26">
        <v>1325</v>
      </c>
      <c r="G34" s="2"/>
      <c r="H34" s="2"/>
      <c r="I34" s="2"/>
    </row>
    <row r="35" spans="2:9" ht="17.100000000000001" customHeight="1" x14ac:dyDescent="0.2">
      <c r="B35" s="2" t="s">
        <v>29</v>
      </c>
      <c r="C35" s="2"/>
      <c r="D35" s="2"/>
      <c r="E35" s="12" t="s">
        <v>28</v>
      </c>
      <c r="F35" s="26">
        <v>3755</v>
      </c>
      <c r="G35" s="2"/>
      <c r="H35" s="2"/>
      <c r="I35" s="2"/>
    </row>
    <row r="36" spans="2:9" ht="17.100000000000001" customHeight="1" x14ac:dyDescent="0.2">
      <c r="B36" s="2" t="s">
        <v>30</v>
      </c>
      <c r="C36" s="2"/>
      <c r="D36" s="2"/>
      <c r="E36" s="12" t="s">
        <v>28</v>
      </c>
      <c r="F36" s="26">
        <v>3408</v>
      </c>
      <c r="G36" s="8"/>
      <c r="H36" s="6"/>
      <c r="I36" s="2"/>
    </row>
    <row r="37" spans="2:9" ht="17.100000000000001" customHeight="1" x14ac:dyDescent="0.2">
      <c r="B37" s="2" t="s">
        <v>31</v>
      </c>
      <c r="C37" s="2"/>
      <c r="D37" s="2"/>
      <c r="E37" s="12" t="s">
        <v>28</v>
      </c>
      <c r="F37" s="26">
        <v>2883</v>
      </c>
      <c r="G37" s="8"/>
      <c r="H37" s="6"/>
      <c r="I37" s="2"/>
    </row>
    <row r="38" spans="2:9" ht="17.100000000000001" customHeight="1" x14ac:dyDescent="0.2">
      <c r="B38" s="2" t="s">
        <v>32</v>
      </c>
      <c r="C38" s="2"/>
      <c r="D38" s="2"/>
      <c r="E38" s="12" t="s">
        <v>33</v>
      </c>
      <c r="F38" s="26">
        <v>19720</v>
      </c>
      <c r="G38" t="s">
        <v>368</v>
      </c>
      <c r="H38" s="2"/>
      <c r="I38" s="2"/>
    </row>
    <row r="39" spans="2:9" ht="17.100000000000001" customHeight="1" x14ac:dyDescent="0.2">
      <c r="B39" s="2" t="s">
        <v>32</v>
      </c>
      <c r="C39" s="2"/>
      <c r="D39" s="2"/>
      <c r="E39" s="13"/>
      <c r="F39" s="20" t="s">
        <v>65</v>
      </c>
      <c r="G39" s="2"/>
      <c r="H39" s="2"/>
      <c r="I39" s="2"/>
    </row>
    <row r="40" spans="2:9" ht="17.100000000000001" customHeight="1" x14ac:dyDescent="0.2">
      <c r="B40" s="2" t="s">
        <v>34</v>
      </c>
      <c r="C40" s="2"/>
      <c r="D40" s="2"/>
      <c r="E40" s="13"/>
      <c r="F40" s="20" t="s">
        <v>35</v>
      </c>
      <c r="G40" s="2"/>
      <c r="H40" s="2"/>
      <c r="I40" s="2"/>
    </row>
    <row r="41" spans="2:9" ht="17.100000000000001" customHeight="1" x14ac:dyDescent="0.2">
      <c r="B41" s="2" t="s">
        <v>36</v>
      </c>
      <c r="C41" s="2"/>
      <c r="D41" s="2"/>
      <c r="E41" s="12" t="s">
        <v>37</v>
      </c>
      <c r="F41" s="26">
        <v>146176</v>
      </c>
      <c r="G41" s="8" t="s">
        <v>38</v>
      </c>
      <c r="H41" s="2"/>
      <c r="I41" s="2"/>
    </row>
    <row r="42" spans="2:9" ht="17.100000000000001" customHeight="1" x14ac:dyDescent="0.2">
      <c r="B42" s="2" t="s">
        <v>39</v>
      </c>
      <c r="C42" s="2"/>
      <c r="D42" s="2"/>
      <c r="E42" s="12" t="s">
        <v>37</v>
      </c>
      <c r="F42" s="26">
        <v>143715</v>
      </c>
      <c r="G42" s="8" t="s">
        <v>38</v>
      </c>
      <c r="H42" s="2"/>
      <c r="I42" s="2"/>
    </row>
    <row r="43" spans="2:9" ht="17.100000000000001" customHeight="1" x14ac:dyDescent="0.2">
      <c r="B43" s="2" t="s">
        <v>40</v>
      </c>
      <c r="C43" s="2"/>
      <c r="D43" s="2"/>
      <c r="E43" s="12" t="s">
        <v>41</v>
      </c>
      <c r="F43" s="26">
        <v>252</v>
      </c>
      <c r="G43" s="8" t="s">
        <v>38</v>
      </c>
      <c r="H43" s="2"/>
      <c r="I43" s="2"/>
    </row>
    <row r="44" spans="2:9" ht="17.100000000000001" customHeight="1" x14ac:dyDescent="0.2">
      <c r="B44" s="2" t="s">
        <v>42</v>
      </c>
      <c r="C44" s="2"/>
      <c r="D44" s="2"/>
      <c r="E44" s="12" t="s">
        <v>28</v>
      </c>
      <c r="F44" s="26">
        <v>5800</v>
      </c>
      <c r="G44" s="8" t="s">
        <v>38</v>
      </c>
      <c r="H44" s="2"/>
      <c r="I44" s="2"/>
    </row>
    <row r="45" spans="2:9" ht="17.100000000000001" customHeight="1" x14ac:dyDescent="0.2">
      <c r="B45" s="2" t="s">
        <v>43</v>
      </c>
      <c r="C45" s="2"/>
      <c r="D45" s="2"/>
      <c r="E45" s="12" t="s">
        <v>28</v>
      </c>
      <c r="F45" s="26">
        <v>693</v>
      </c>
      <c r="G45" s="2"/>
      <c r="H45" s="2"/>
      <c r="I45" s="2"/>
    </row>
    <row r="46" spans="2:9" ht="17.100000000000001" customHeight="1" x14ac:dyDescent="0.2">
      <c r="B46" s="2" t="s">
        <v>44</v>
      </c>
      <c r="C46" s="2"/>
      <c r="D46" s="2"/>
      <c r="E46" s="12" t="s">
        <v>41</v>
      </c>
      <c r="F46" s="6" t="s">
        <v>369</v>
      </c>
      <c r="G46" s="20"/>
      <c r="H46" s="2"/>
      <c r="I46" s="2"/>
    </row>
    <row r="47" spans="2:9" ht="17.100000000000001" customHeight="1" x14ac:dyDescent="0.2">
      <c r="B47" s="2" t="s">
        <v>45</v>
      </c>
      <c r="C47" s="2"/>
      <c r="D47" s="2"/>
      <c r="E47" s="12" t="s">
        <v>46</v>
      </c>
      <c r="F47" s="6" t="s">
        <v>47</v>
      </c>
      <c r="G47" s="2"/>
      <c r="H47" s="2"/>
      <c r="I47" s="2"/>
    </row>
    <row r="48" spans="2:9" ht="4.3499999999999996" customHeight="1" x14ac:dyDescent="0.2">
      <c r="B48" s="2"/>
      <c r="C48" s="2"/>
      <c r="D48" s="2"/>
      <c r="E48" s="2"/>
      <c r="F48" s="2"/>
      <c r="G48" s="2"/>
      <c r="H48" s="2"/>
      <c r="I48" s="2"/>
    </row>
    <row r="49" spans="1:9" ht="17.100000000000001" customHeight="1" x14ac:dyDescent="0.2">
      <c r="B49" s="7" t="s">
        <v>48</v>
      </c>
      <c r="C49" s="2"/>
      <c r="D49" s="2"/>
      <c r="E49" s="2"/>
      <c r="F49" s="2"/>
      <c r="G49" s="2"/>
      <c r="H49" s="2"/>
      <c r="I49" s="2"/>
    </row>
    <row r="50" spans="1:9" ht="17.100000000000001" customHeight="1" x14ac:dyDescent="0.2">
      <c r="A50" s="14"/>
      <c r="B50" s="22" t="s">
        <v>49</v>
      </c>
      <c r="C50" s="2"/>
      <c r="D50" s="2"/>
      <c r="E50" s="12" t="s">
        <v>23</v>
      </c>
      <c r="F50" s="26">
        <v>11125</v>
      </c>
      <c r="G50" s="8" t="s">
        <v>38</v>
      </c>
      <c r="H50" s="2"/>
      <c r="I50" s="2"/>
    </row>
    <row r="51" spans="1:9" ht="17.100000000000001" customHeight="1" x14ac:dyDescent="0.2">
      <c r="A51" s="14"/>
      <c r="B51" s="22" t="s">
        <v>50</v>
      </c>
      <c r="C51" s="2"/>
      <c r="D51" s="2"/>
      <c r="E51" s="12" t="s">
        <v>51</v>
      </c>
      <c r="F51" s="26">
        <v>486</v>
      </c>
      <c r="G51" s="8" t="s">
        <v>38</v>
      </c>
      <c r="H51" s="2"/>
      <c r="I51" s="2"/>
    </row>
    <row r="52" spans="1:9" ht="17.100000000000001" customHeight="1" x14ac:dyDescent="0.2">
      <c r="A52" s="14"/>
      <c r="B52" s="22" t="s">
        <v>52</v>
      </c>
      <c r="C52" s="2"/>
      <c r="D52" s="2"/>
      <c r="E52" s="12" t="s">
        <v>51</v>
      </c>
      <c r="F52" s="26">
        <v>893</v>
      </c>
      <c r="G52" s="8" t="s">
        <v>38</v>
      </c>
      <c r="H52" s="6"/>
      <c r="I52" s="2"/>
    </row>
    <row r="53" spans="1:9" ht="17.100000000000001" customHeight="1" x14ac:dyDescent="0.2">
      <c r="A53" s="14"/>
      <c r="B53" s="22" t="s">
        <v>53</v>
      </c>
      <c r="C53" s="2"/>
      <c r="D53" s="2"/>
      <c r="E53" s="12" t="s">
        <v>51</v>
      </c>
      <c r="F53" s="26">
        <v>665</v>
      </c>
      <c r="G53" s="8" t="s">
        <v>38</v>
      </c>
      <c r="H53" s="6"/>
      <c r="I53" s="2"/>
    </row>
    <row r="54" spans="1:9" ht="17.100000000000001" customHeight="1" x14ac:dyDescent="0.2">
      <c r="A54" s="14"/>
      <c r="B54" s="22" t="s">
        <v>326</v>
      </c>
      <c r="C54" s="2"/>
      <c r="D54" s="2"/>
      <c r="E54" s="12" t="s">
        <v>51</v>
      </c>
      <c r="F54" s="26">
        <v>814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54</v>
      </c>
      <c r="C55" s="2"/>
      <c r="D55" s="2"/>
      <c r="E55" s="12" t="s">
        <v>51</v>
      </c>
      <c r="F55" s="26">
        <v>1676</v>
      </c>
      <c r="G55" s="8" t="s">
        <v>38</v>
      </c>
      <c r="H55" s="2"/>
      <c r="I55" s="2"/>
    </row>
    <row r="56" spans="1:9" ht="17.100000000000001" customHeight="1" x14ac:dyDescent="0.2">
      <c r="A56" s="14"/>
      <c r="B56" s="22" t="s">
        <v>55</v>
      </c>
      <c r="C56" s="2"/>
      <c r="D56" s="2"/>
      <c r="E56" s="12" t="s">
        <v>23</v>
      </c>
      <c r="F56" s="26">
        <v>1016</v>
      </c>
      <c r="G56" s="8" t="s">
        <v>38</v>
      </c>
      <c r="H56" s="45" t="s">
        <v>56</v>
      </c>
      <c r="I56" s="45"/>
    </row>
    <row r="57" spans="1:9" ht="17.100000000000001" customHeight="1" x14ac:dyDescent="0.2">
      <c r="A57" s="14"/>
      <c r="B57" s="22" t="s">
        <v>57</v>
      </c>
      <c r="C57" s="2"/>
      <c r="D57" s="2"/>
      <c r="E57" s="12" t="s">
        <v>23</v>
      </c>
      <c r="F57" s="26">
        <v>1460</v>
      </c>
      <c r="G57" s="8" t="s">
        <v>38</v>
      </c>
      <c r="H57" s="45" t="s">
        <v>58</v>
      </c>
      <c r="I57" s="45"/>
    </row>
    <row r="58" spans="1:9" ht="17.100000000000001" customHeight="1" x14ac:dyDescent="0.2">
      <c r="A58" s="14"/>
      <c r="B58" s="22" t="s">
        <v>59</v>
      </c>
      <c r="C58" s="2"/>
      <c r="D58" s="2"/>
      <c r="E58" s="12" t="s">
        <v>23</v>
      </c>
      <c r="F58" s="26">
        <v>2643</v>
      </c>
      <c r="G58" s="8" t="s">
        <v>38</v>
      </c>
      <c r="H58" s="45" t="s">
        <v>60</v>
      </c>
      <c r="I58" s="45"/>
    </row>
    <row r="59" spans="1:9" ht="17.100000000000001" customHeight="1" x14ac:dyDescent="0.2">
      <c r="A59" s="14"/>
      <c r="B59" s="22" t="s">
        <v>61</v>
      </c>
      <c r="C59" s="2"/>
      <c r="D59" s="2"/>
      <c r="E59" s="12" t="s">
        <v>62</v>
      </c>
      <c r="F59" s="26">
        <v>408</v>
      </c>
      <c r="G59" s="8" t="s">
        <v>38</v>
      </c>
      <c r="H59" s="21"/>
      <c r="I59" s="21"/>
    </row>
    <row r="60" spans="1:9" ht="17.100000000000001" customHeight="1" x14ac:dyDescent="0.2">
      <c r="A60" s="14"/>
      <c r="B60" s="22" t="s">
        <v>63</v>
      </c>
      <c r="C60" s="2"/>
      <c r="D60" s="2"/>
      <c r="E60" s="12" t="s">
        <v>62</v>
      </c>
      <c r="F60" s="26">
        <v>678</v>
      </c>
      <c r="G60" s="8" t="s">
        <v>38</v>
      </c>
      <c r="H60" s="21" t="s">
        <v>64</v>
      </c>
      <c r="I60" s="21"/>
    </row>
    <row r="61" spans="1:9" ht="15" customHeight="1" x14ac:dyDescent="0.2">
      <c r="B61" s="22" t="s">
        <v>66</v>
      </c>
      <c r="C61" s="2"/>
      <c r="D61" s="2"/>
      <c r="E61" s="12" t="s">
        <v>23</v>
      </c>
      <c r="F61" s="26">
        <v>2422</v>
      </c>
      <c r="G61" s="8" t="s">
        <v>38</v>
      </c>
      <c r="H61" s="15"/>
      <c r="I61" s="15"/>
    </row>
    <row r="62" spans="1:9" ht="15" customHeight="1" x14ac:dyDescent="0.2">
      <c r="B62" s="15"/>
      <c r="C62" s="15"/>
      <c r="D62" s="15"/>
      <c r="E62" s="15"/>
      <c r="F62" s="15"/>
      <c r="G62" s="15"/>
      <c r="H62" s="15"/>
      <c r="I62" s="15"/>
    </row>
    <row r="63" spans="1:9" ht="15" customHeight="1" x14ac:dyDescent="0.2">
      <c r="B63" s="15"/>
      <c r="C63" s="15"/>
      <c r="D63" s="15"/>
      <c r="E63" s="15"/>
      <c r="F63" s="15"/>
      <c r="G63" s="15"/>
      <c r="H63" s="15"/>
      <c r="I63" s="15"/>
    </row>
    <row r="64" spans="1:9" ht="15" customHeight="1" x14ac:dyDescent="0.2">
      <c r="B64" s="15"/>
      <c r="C64" s="15"/>
      <c r="D64" s="15"/>
      <c r="E64" s="15"/>
      <c r="F64" s="15"/>
      <c r="G64" s="15"/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/>
    <row r="152" spans="2:9" ht="15" customHeight="1" x14ac:dyDescent="0.2"/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</sheetData>
  <sheetProtection selectLockedCells="1" selectUnlockedCells="1"/>
  <mergeCells count="3">
    <mergeCell ref="H56:I56"/>
    <mergeCell ref="H57:I57"/>
    <mergeCell ref="H58:I58"/>
  </mergeCells>
  <pageMargins left="0.54" right="0.42986111111111114" top="0.46" bottom="0.27013888888888887" header="0.4" footer="0.31"/>
  <pageSetup paperSize="9" scale="85" firstPageNumber="0" orientation="portrait" copies="9" r:id="rId1"/>
  <headerFooter alignWithMargins="0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BB68-F735-4493-AF65-ED95E2E7B73D}">
  <sheetPr>
    <pageSetUpPr fitToPage="1"/>
  </sheetPr>
  <dimension ref="A1:K206"/>
  <sheetViews>
    <sheetView topLeftCell="A52" workbookViewId="0">
      <selection activeCell="F61" sqref="F61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371</v>
      </c>
      <c r="H5" s="2"/>
      <c r="I5" s="2"/>
    </row>
    <row r="6" spans="2:11" ht="15" customHeight="1" x14ac:dyDescent="0.2">
      <c r="B6" s="3" t="s">
        <v>0</v>
      </c>
      <c r="C6" s="4" t="s">
        <v>243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277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370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372</v>
      </c>
      <c r="G13" s="16"/>
      <c r="H13" s="13" t="s">
        <v>142</v>
      </c>
      <c r="I13" s="4" t="s">
        <v>373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6.08E-2</v>
      </c>
      <c r="F16" s="30" t="s">
        <v>374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>
        <v>0.04</v>
      </c>
      <c r="F17" t="s">
        <v>375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>
        <v>0.04</v>
      </c>
      <c r="F18" t="s">
        <v>375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3">
        <v>6.8000000000000005E-2</v>
      </c>
      <c r="F19" t="s">
        <v>376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3">
        <v>0.09</v>
      </c>
      <c r="F20" t="s">
        <v>377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6.1699999999999998E-2</v>
      </c>
      <c r="G23" s="2"/>
      <c r="H23" s="2"/>
      <c r="I23" s="2"/>
    </row>
    <row r="24" spans="2:11" ht="17.100000000000001" customHeight="1" x14ac:dyDescent="0.2">
      <c r="B24" s="2" t="s">
        <v>15</v>
      </c>
      <c r="C24" s="2"/>
      <c r="D24" s="2"/>
      <c r="E24" s="36">
        <v>226.68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v>49836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v>54715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49836</v>
      </c>
      <c r="G29" s="11" t="s">
        <v>22</v>
      </c>
      <c r="H29" s="25">
        <f>+D29*F29</f>
        <v>22426.2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49836</v>
      </c>
      <c r="G30" s="11" t="s">
        <v>22</v>
      </c>
      <c r="H30" s="25">
        <f>+D30*F30</f>
        <v>18937.68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54715</v>
      </c>
      <c r="G31" s="11" t="s">
        <v>22</v>
      </c>
      <c r="H31" s="25">
        <f>+D31*F31</f>
        <v>30093.250000000004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9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9" ht="17.100000000000001" customHeight="1" x14ac:dyDescent="0.2">
      <c r="B34" s="2" t="s">
        <v>27</v>
      </c>
      <c r="C34" s="2"/>
      <c r="D34" s="2"/>
      <c r="E34" s="12" t="s">
        <v>28</v>
      </c>
      <c r="F34" s="26">
        <v>1445</v>
      </c>
      <c r="G34" s="2"/>
      <c r="H34" s="2"/>
      <c r="I34" s="2"/>
    </row>
    <row r="35" spans="2:9" ht="17.100000000000001" customHeight="1" x14ac:dyDescent="0.2">
      <c r="B35" s="2" t="s">
        <v>29</v>
      </c>
      <c r="C35" s="2"/>
      <c r="D35" s="2"/>
      <c r="E35" s="12" t="s">
        <v>28</v>
      </c>
      <c r="F35" s="26">
        <v>3987</v>
      </c>
      <c r="G35" s="2"/>
      <c r="H35" s="2"/>
      <c r="I35" s="2"/>
    </row>
    <row r="36" spans="2:9" ht="17.100000000000001" customHeight="1" x14ac:dyDescent="0.2">
      <c r="B36" s="2" t="s">
        <v>30</v>
      </c>
      <c r="C36" s="2"/>
      <c r="D36" s="2"/>
      <c r="E36" s="12" t="s">
        <v>28</v>
      </c>
      <c r="F36" s="26">
        <v>3618</v>
      </c>
      <c r="G36" s="8"/>
      <c r="H36" s="6"/>
      <c r="I36" s="2"/>
    </row>
    <row r="37" spans="2:9" ht="17.100000000000001" customHeight="1" x14ac:dyDescent="0.2">
      <c r="B37" s="2" t="s">
        <v>31</v>
      </c>
      <c r="C37" s="2"/>
      <c r="D37" s="2"/>
      <c r="E37" s="12" t="s">
        <v>28</v>
      </c>
      <c r="F37" s="26">
        <v>3061</v>
      </c>
      <c r="G37" s="8"/>
      <c r="H37" s="6"/>
      <c r="I37" s="2"/>
    </row>
    <row r="38" spans="2:9" ht="17.100000000000001" customHeight="1" x14ac:dyDescent="0.2">
      <c r="B38" s="22" t="s">
        <v>379</v>
      </c>
      <c r="C38" s="2"/>
      <c r="D38" s="2"/>
      <c r="E38" s="12" t="s">
        <v>380</v>
      </c>
      <c r="F38" s="26">
        <v>1.5</v>
      </c>
      <c r="G38" s="13" t="s">
        <v>381</v>
      </c>
      <c r="H38" s="6"/>
      <c r="I38" s="2"/>
    </row>
    <row r="39" spans="2:9" ht="17.100000000000001" customHeight="1" x14ac:dyDescent="0.2">
      <c r="B39" s="22" t="s">
        <v>382</v>
      </c>
      <c r="C39" s="2"/>
      <c r="D39" s="2"/>
      <c r="E39" s="12" t="s">
        <v>380</v>
      </c>
      <c r="F39" s="26">
        <v>1</v>
      </c>
      <c r="G39" s="13" t="s">
        <v>381</v>
      </c>
      <c r="H39" s="6"/>
      <c r="I39" s="2"/>
    </row>
    <row r="40" spans="2:9" ht="17.100000000000001" customHeight="1" x14ac:dyDescent="0.2">
      <c r="B40" s="2" t="s">
        <v>32</v>
      </c>
      <c r="C40" s="2"/>
      <c r="D40" s="2"/>
      <c r="E40" s="12" t="s">
        <v>33</v>
      </c>
      <c r="F40" s="26">
        <v>21061</v>
      </c>
      <c r="G40" t="s">
        <v>383</v>
      </c>
      <c r="H40" s="2"/>
      <c r="I40" s="2"/>
    </row>
    <row r="41" spans="2:9" ht="17.100000000000001" customHeight="1" x14ac:dyDescent="0.2">
      <c r="B41" s="2" t="s">
        <v>32</v>
      </c>
      <c r="C41" s="2"/>
      <c r="D41" s="2"/>
      <c r="E41" s="13"/>
      <c r="F41" s="20" t="s">
        <v>65</v>
      </c>
      <c r="G41" s="2"/>
      <c r="H41" s="2"/>
      <c r="I41" s="2"/>
    </row>
    <row r="42" spans="2:9" ht="17.100000000000001" customHeight="1" x14ac:dyDescent="0.2">
      <c r="B42" s="2" t="s">
        <v>34</v>
      </c>
      <c r="C42" s="2"/>
      <c r="D42" s="2"/>
      <c r="E42" s="13"/>
      <c r="F42" s="20" t="s">
        <v>35</v>
      </c>
      <c r="G42" s="2"/>
      <c r="H42" s="2"/>
      <c r="I42" s="2"/>
    </row>
    <row r="43" spans="2:9" ht="17.100000000000001" customHeight="1" x14ac:dyDescent="0.2">
      <c r="B43" s="2" t="s">
        <v>36</v>
      </c>
      <c r="C43" s="2"/>
      <c r="D43" s="2"/>
      <c r="E43" s="12" t="s">
        <v>37</v>
      </c>
      <c r="F43" s="26">
        <v>156116</v>
      </c>
      <c r="G43" s="8" t="s">
        <v>38</v>
      </c>
      <c r="H43" s="2"/>
      <c r="I43" s="2"/>
    </row>
    <row r="44" spans="2:9" ht="17.100000000000001" customHeight="1" x14ac:dyDescent="0.2">
      <c r="B44" s="2" t="s">
        <v>39</v>
      </c>
      <c r="C44" s="2"/>
      <c r="D44" s="2"/>
      <c r="E44" s="12" t="s">
        <v>37</v>
      </c>
      <c r="F44" s="26">
        <v>155290</v>
      </c>
      <c r="G44" s="8" t="s">
        <v>38</v>
      </c>
      <c r="H44" s="2"/>
      <c r="I44" s="2"/>
    </row>
    <row r="45" spans="2:9" ht="17.100000000000001" customHeight="1" x14ac:dyDescent="0.2">
      <c r="B45" s="2" t="s">
        <v>40</v>
      </c>
      <c r="C45" s="2"/>
      <c r="D45" s="2"/>
      <c r="E45" s="12" t="s">
        <v>41</v>
      </c>
      <c r="F45" s="26">
        <v>252</v>
      </c>
      <c r="G45" s="8" t="s">
        <v>38</v>
      </c>
      <c r="H45" s="2"/>
      <c r="I45" s="2"/>
    </row>
    <row r="46" spans="2:9" ht="17.100000000000001" customHeight="1" x14ac:dyDescent="0.2">
      <c r="B46" s="2" t="s">
        <v>42</v>
      </c>
      <c r="C46" s="2"/>
      <c r="D46" s="2"/>
      <c r="E46" s="12" t="s">
        <v>28</v>
      </c>
      <c r="F46" s="26">
        <v>6230</v>
      </c>
      <c r="G46" s="8" t="s">
        <v>38</v>
      </c>
      <c r="H46" s="2"/>
      <c r="I46" s="2"/>
    </row>
    <row r="47" spans="2:9" ht="17.100000000000001" customHeight="1" x14ac:dyDescent="0.2">
      <c r="B47" s="2" t="s">
        <v>43</v>
      </c>
      <c r="C47" s="2"/>
      <c r="D47" s="2"/>
      <c r="E47" s="12" t="s">
        <v>28</v>
      </c>
      <c r="F47" s="26">
        <v>740</v>
      </c>
      <c r="G47" s="2"/>
      <c r="H47" s="2"/>
      <c r="I47" s="2"/>
    </row>
    <row r="48" spans="2:9" ht="17.100000000000001" customHeight="1" x14ac:dyDescent="0.2">
      <c r="B48" s="2" t="s">
        <v>44</v>
      </c>
      <c r="C48" s="2"/>
      <c r="D48" s="2"/>
      <c r="E48" s="12" t="s">
        <v>41</v>
      </c>
      <c r="F48" s="6" t="s">
        <v>369</v>
      </c>
      <c r="G48" s="20"/>
      <c r="H48" s="2"/>
      <c r="I48" s="2"/>
    </row>
    <row r="49" spans="1:9" ht="17.100000000000001" customHeight="1" x14ac:dyDescent="0.2">
      <c r="B49" s="2" t="s">
        <v>45</v>
      </c>
      <c r="C49" s="2"/>
      <c r="D49" s="2"/>
      <c r="E49" s="12" t="s">
        <v>46</v>
      </c>
      <c r="F49" s="6" t="s">
        <v>47</v>
      </c>
      <c r="G49" s="2"/>
      <c r="H49" s="2"/>
      <c r="I49" s="2"/>
    </row>
    <row r="50" spans="1:9" ht="4.3499999999999996" customHeight="1" x14ac:dyDescent="0.2">
      <c r="B50" s="2"/>
      <c r="C50" s="2"/>
      <c r="D50" s="2"/>
      <c r="E50" s="2"/>
      <c r="F50" s="2"/>
      <c r="G50" s="2"/>
      <c r="H50" s="2"/>
      <c r="I50" s="2"/>
    </row>
    <row r="51" spans="1:9" ht="17.100000000000001" customHeight="1" x14ac:dyDescent="0.2">
      <c r="B51" s="7" t="s">
        <v>48</v>
      </c>
      <c r="C51" s="2"/>
      <c r="D51" s="2"/>
      <c r="E51" s="2"/>
      <c r="F51" s="2"/>
      <c r="G51" s="2"/>
      <c r="H51" s="2"/>
      <c r="I51" s="2"/>
    </row>
    <row r="52" spans="1:9" ht="17.100000000000001" customHeight="1" x14ac:dyDescent="0.2">
      <c r="A52" s="14"/>
      <c r="B52" s="22" t="s">
        <v>49</v>
      </c>
      <c r="C52" s="2"/>
      <c r="D52" s="2"/>
      <c r="E52" s="12" t="s">
        <v>23</v>
      </c>
      <c r="F52" s="26">
        <v>11815</v>
      </c>
      <c r="G52" s="8" t="s">
        <v>38</v>
      </c>
      <c r="H52" s="2"/>
      <c r="I52" s="2"/>
    </row>
    <row r="53" spans="1:9" ht="17.100000000000001" customHeight="1" x14ac:dyDescent="0.2">
      <c r="A53" s="14"/>
      <c r="B53" s="22" t="s">
        <v>50</v>
      </c>
      <c r="C53" s="2"/>
      <c r="D53" s="2"/>
      <c r="E53" s="12" t="s">
        <v>51</v>
      </c>
      <c r="F53" s="26">
        <v>516</v>
      </c>
      <c r="G53" s="8" t="s">
        <v>38</v>
      </c>
      <c r="H53" s="2"/>
      <c r="I53" s="2"/>
    </row>
    <row r="54" spans="1:9" ht="17.100000000000001" customHeight="1" x14ac:dyDescent="0.2">
      <c r="A54" s="14"/>
      <c r="B54" s="22" t="s">
        <v>52</v>
      </c>
      <c r="C54" s="2"/>
      <c r="D54" s="2"/>
      <c r="E54" s="12" t="s">
        <v>51</v>
      </c>
      <c r="F54" s="26">
        <v>948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53</v>
      </c>
      <c r="C55" s="2"/>
      <c r="D55" s="2"/>
      <c r="E55" s="12" t="s">
        <v>51</v>
      </c>
      <c r="F55" s="26">
        <v>706</v>
      </c>
      <c r="G55" s="8" t="s">
        <v>38</v>
      </c>
      <c r="H55" s="6"/>
      <c r="I55" s="2"/>
    </row>
    <row r="56" spans="1:9" ht="17.100000000000001" customHeight="1" x14ac:dyDescent="0.2">
      <c r="A56" s="14"/>
      <c r="B56" s="22" t="s">
        <v>326</v>
      </c>
      <c r="C56" s="2"/>
      <c r="D56" s="2"/>
      <c r="E56" s="12" t="s">
        <v>51</v>
      </c>
      <c r="F56" s="26">
        <v>864</v>
      </c>
      <c r="G56" s="8" t="s">
        <v>38</v>
      </c>
      <c r="H56" s="6"/>
      <c r="I56" s="2"/>
    </row>
    <row r="57" spans="1:9" ht="17.100000000000001" customHeight="1" x14ac:dyDescent="0.2">
      <c r="A57" s="14"/>
      <c r="B57" s="22" t="s">
        <v>54</v>
      </c>
      <c r="C57" s="2"/>
      <c r="D57" s="2"/>
      <c r="E57" s="12" t="s">
        <v>51</v>
      </c>
      <c r="F57" s="26">
        <v>1780</v>
      </c>
      <c r="G57" s="8" t="s">
        <v>38</v>
      </c>
      <c r="H57" s="2"/>
      <c r="I57" s="2"/>
    </row>
    <row r="58" spans="1:9" ht="17.100000000000001" customHeight="1" x14ac:dyDescent="0.2">
      <c r="A58" s="14"/>
      <c r="B58" s="22" t="s">
        <v>55</v>
      </c>
      <c r="C58" s="2"/>
      <c r="D58" s="2"/>
      <c r="E58" s="12" t="s">
        <v>23</v>
      </c>
      <c r="F58" s="26">
        <v>1080</v>
      </c>
      <c r="G58" s="8" t="s">
        <v>38</v>
      </c>
      <c r="H58" s="45" t="s">
        <v>56</v>
      </c>
      <c r="I58" s="45"/>
    </row>
    <row r="59" spans="1:9" ht="17.100000000000001" customHeight="1" x14ac:dyDescent="0.2">
      <c r="A59" s="14"/>
      <c r="B59" s="22" t="s">
        <v>57</v>
      </c>
      <c r="C59" s="2"/>
      <c r="D59" s="2"/>
      <c r="E59" s="12" t="s">
        <v>23</v>
      </c>
      <c r="F59" s="26">
        <v>1550</v>
      </c>
      <c r="G59" s="8" t="s">
        <v>38</v>
      </c>
      <c r="H59" s="45" t="s">
        <v>58</v>
      </c>
      <c r="I59" s="45"/>
    </row>
    <row r="60" spans="1:9" ht="17.100000000000001" customHeight="1" x14ac:dyDescent="0.2">
      <c r="A60" s="14"/>
      <c r="B60" s="22" t="s">
        <v>59</v>
      </c>
      <c r="C60" s="2"/>
      <c r="D60" s="2"/>
      <c r="E60" s="12" t="s">
        <v>23</v>
      </c>
      <c r="F60" s="26">
        <v>2806</v>
      </c>
      <c r="G60" s="8" t="s">
        <v>38</v>
      </c>
      <c r="H60" s="45" t="s">
        <v>60</v>
      </c>
      <c r="I60" s="45"/>
    </row>
    <row r="61" spans="1:9" ht="17.100000000000001" customHeight="1" x14ac:dyDescent="0.2">
      <c r="A61" s="14"/>
      <c r="B61" s="22" t="s">
        <v>61</v>
      </c>
      <c r="C61" s="2"/>
      <c r="D61" s="2"/>
      <c r="E61" s="12" t="s">
        <v>62</v>
      </c>
      <c r="F61" s="26">
        <v>433</v>
      </c>
      <c r="G61" s="8" t="s">
        <v>38</v>
      </c>
      <c r="H61" s="21"/>
      <c r="I61" s="21"/>
    </row>
    <row r="62" spans="1:9" ht="17.100000000000001" customHeight="1" x14ac:dyDescent="0.2">
      <c r="A62" s="14"/>
      <c r="B62" s="22" t="s">
        <v>63</v>
      </c>
      <c r="C62" s="2"/>
      <c r="D62" s="2"/>
      <c r="E62" s="12" t="s">
        <v>62</v>
      </c>
      <c r="F62" s="26">
        <v>720</v>
      </c>
      <c r="G62" s="8" t="s">
        <v>38</v>
      </c>
      <c r="H62" s="21" t="s">
        <v>64</v>
      </c>
      <c r="I62" s="21"/>
    </row>
    <row r="63" spans="1:9" ht="15" customHeight="1" x14ac:dyDescent="0.2">
      <c r="B63" s="22" t="s">
        <v>66</v>
      </c>
      <c r="C63" s="2"/>
      <c r="D63" s="2"/>
      <c r="E63" s="12" t="s">
        <v>23</v>
      </c>
      <c r="F63" s="26">
        <v>2281</v>
      </c>
      <c r="G63" s="8" t="s">
        <v>38</v>
      </c>
      <c r="H63" s="15"/>
      <c r="I63" s="15"/>
    </row>
    <row r="64" spans="1:9" ht="15" customHeight="1" x14ac:dyDescent="0.2">
      <c r="B64" s="37" t="s">
        <v>384</v>
      </c>
      <c r="C64" s="15"/>
      <c r="D64" s="15"/>
      <c r="E64" s="12" t="s">
        <v>23</v>
      </c>
      <c r="F64" s="26">
        <v>637</v>
      </c>
      <c r="G64" s="8" t="s">
        <v>38</v>
      </c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>
      <c r="B151" s="15"/>
      <c r="C151" s="15"/>
      <c r="D151" s="15"/>
      <c r="E151" s="15"/>
      <c r="F151" s="15"/>
      <c r="G151" s="15"/>
      <c r="H151" s="15"/>
      <c r="I151" s="15"/>
    </row>
    <row r="152" spans="2:9" ht="15" customHeight="1" x14ac:dyDescent="0.2">
      <c r="B152" s="15"/>
      <c r="C152" s="15"/>
      <c r="D152" s="15"/>
      <c r="E152" s="15"/>
      <c r="F152" s="15"/>
      <c r="G152" s="15"/>
      <c r="H152" s="15"/>
      <c r="I152" s="15"/>
    </row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</sheetData>
  <sheetProtection selectLockedCells="1" selectUnlockedCells="1"/>
  <mergeCells count="3">
    <mergeCell ref="H58:I58"/>
    <mergeCell ref="H59:I59"/>
    <mergeCell ref="H60:I60"/>
  </mergeCells>
  <printOptions horizontalCentered="1"/>
  <pageMargins left="0.55118110236220474" right="0.43307086614173229" top="0.47244094488188981" bottom="0.27559055118110237" header="0.39370078740157483" footer="0.31496062992125984"/>
  <pageSetup paperSize="9" scale="81" firstPageNumber="0" orientation="portrait" copies="9" r:id="rId1"/>
  <headerFooter alignWithMargins="0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F752C-ACB1-4941-99D3-6C1BDE91CCCD}">
  <sheetPr>
    <pageSetUpPr fitToPage="1"/>
  </sheetPr>
  <dimension ref="A1:K206"/>
  <sheetViews>
    <sheetView topLeftCell="A49" workbookViewId="0">
      <selection activeCell="E50" sqref="E50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385</v>
      </c>
      <c r="H5" s="2"/>
      <c r="I5" s="2"/>
    </row>
    <row r="6" spans="2:11" ht="15" customHeight="1" x14ac:dyDescent="0.2">
      <c r="B6" s="3" t="s">
        <v>0</v>
      </c>
      <c r="C6" s="4" t="s">
        <v>243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277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370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386</v>
      </c>
      <c r="G13" s="16"/>
      <c r="H13" s="13" t="s">
        <v>142</v>
      </c>
      <c r="I13" s="4" t="s">
        <v>387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2.23E-2</v>
      </c>
      <c r="F16" s="30" t="s">
        <v>388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>
        <v>0.04</v>
      </c>
      <c r="F17" t="s">
        <v>389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>
        <v>0.04</v>
      </c>
      <c r="F18" t="s">
        <v>389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3">
        <v>5.62E-2</v>
      </c>
      <c r="F19" t="s">
        <v>390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3">
        <v>9.5000000000000001E-2</v>
      </c>
      <c r="F20" t="s">
        <v>391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4.36E-2</v>
      </c>
      <c r="G23" s="2"/>
      <c r="H23" s="2"/>
      <c r="I23" s="2"/>
    </row>
    <row r="24" spans="2:11" ht="17.100000000000001" customHeight="1" x14ac:dyDescent="0.2">
      <c r="B24" s="2" t="s">
        <v>15</v>
      </c>
      <c r="C24" s="2"/>
      <c r="D24" s="2"/>
      <c r="E24" s="36">
        <v>236.61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v>52009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v>57100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52009</v>
      </c>
      <c r="G29" s="11" t="s">
        <v>22</v>
      </c>
      <c r="H29" s="25">
        <f>+D29*F29</f>
        <v>23404.05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52009</v>
      </c>
      <c r="G30" s="11" t="s">
        <v>22</v>
      </c>
      <c r="H30" s="25">
        <f>+D30*F30</f>
        <v>19763.420000000002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57100</v>
      </c>
      <c r="G31" s="11" t="s">
        <v>22</v>
      </c>
      <c r="H31" s="25">
        <f>+D31*F31</f>
        <v>31405.000000000004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9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9" ht="17.100000000000001" customHeight="1" x14ac:dyDescent="0.2">
      <c r="B34" s="2" t="s">
        <v>27</v>
      </c>
      <c r="C34" s="2"/>
      <c r="D34" s="2"/>
      <c r="E34" s="12" t="s">
        <v>28</v>
      </c>
      <c r="F34" s="26">
        <v>1582</v>
      </c>
      <c r="G34" s="2"/>
      <c r="H34" s="2"/>
      <c r="I34" s="2"/>
    </row>
    <row r="35" spans="2:9" ht="17.100000000000001" customHeight="1" x14ac:dyDescent="0.2">
      <c r="B35" s="2" t="s">
        <v>29</v>
      </c>
      <c r="C35" s="2"/>
      <c r="D35" s="2"/>
      <c r="E35" s="12" t="s">
        <v>28</v>
      </c>
      <c r="F35" s="26">
        <v>4161</v>
      </c>
      <c r="G35" s="2"/>
      <c r="H35" s="2"/>
      <c r="I35" s="2"/>
    </row>
    <row r="36" spans="2:9" ht="17.100000000000001" customHeight="1" x14ac:dyDescent="0.2">
      <c r="B36" s="2" t="s">
        <v>30</v>
      </c>
      <c r="C36" s="2"/>
      <c r="D36" s="2"/>
      <c r="E36" s="12" t="s">
        <v>28</v>
      </c>
      <c r="F36" s="26">
        <v>3776</v>
      </c>
      <c r="G36" s="8"/>
      <c r="H36" s="6"/>
      <c r="I36" s="2"/>
    </row>
    <row r="37" spans="2:9" ht="17.100000000000001" customHeight="1" x14ac:dyDescent="0.2">
      <c r="B37" s="2" t="s">
        <v>31</v>
      </c>
      <c r="C37" s="2"/>
      <c r="D37" s="2"/>
      <c r="E37" s="12" t="s">
        <v>28</v>
      </c>
      <c r="F37" s="26">
        <v>3194</v>
      </c>
      <c r="G37" s="8"/>
      <c r="H37" s="6"/>
      <c r="I37" s="2"/>
    </row>
    <row r="38" spans="2:9" ht="17.100000000000001" customHeight="1" x14ac:dyDescent="0.2">
      <c r="B38" s="22" t="s">
        <v>379</v>
      </c>
      <c r="C38" s="2"/>
      <c r="D38" s="2"/>
      <c r="E38" s="12" t="s">
        <v>380</v>
      </c>
      <c r="F38" s="26">
        <v>1.5</v>
      </c>
      <c r="G38" s="13" t="s">
        <v>381</v>
      </c>
      <c r="H38" s="6"/>
      <c r="I38" s="2"/>
    </row>
    <row r="39" spans="2:9" ht="17.100000000000001" customHeight="1" x14ac:dyDescent="0.2">
      <c r="B39" s="22" t="s">
        <v>382</v>
      </c>
      <c r="C39" s="2"/>
      <c r="D39" s="2"/>
      <c r="E39" s="12" t="s">
        <v>380</v>
      </c>
      <c r="F39" s="26">
        <v>1</v>
      </c>
      <c r="G39" s="13" t="s">
        <v>381</v>
      </c>
      <c r="H39" s="6"/>
      <c r="I39" s="2"/>
    </row>
    <row r="40" spans="2:9" ht="17.100000000000001" customHeight="1" x14ac:dyDescent="0.2">
      <c r="B40" s="2" t="s">
        <v>32</v>
      </c>
      <c r="C40" s="2"/>
      <c r="D40" s="2"/>
      <c r="E40" s="12" t="s">
        <v>33</v>
      </c>
      <c r="F40" s="26">
        <v>22245</v>
      </c>
      <c r="G40" t="s">
        <v>406</v>
      </c>
      <c r="H40" s="2"/>
      <c r="I40" s="2"/>
    </row>
    <row r="41" spans="2:9" ht="17.100000000000001" customHeight="1" x14ac:dyDescent="0.2">
      <c r="B41" s="2" t="s">
        <v>32</v>
      </c>
      <c r="C41" s="2"/>
      <c r="D41" s="2"/>
      <c r="E41" s="13"/>
      <c r="F41" s="20" t="s">
        <v>65</v>
      </c>
      <c r="G41" s="2"/>
      <c r="H41" s="2"/>
      <c r="I41" s="2"/>
    </row>
    <row r="42" spans="2:9" ht="17.100000000000001" customHeight="1" x14ac:dyDescent="0.2">
      <c r="B42" s="2" t="s">
        <v>34</v>
      </c>
      <c r="C42" s="2"/>
      <c r="D42" s="2"/>
      <c r="E42" s="13"/>
      <c r="F42" s="20" t="s">
        <v>35</v>
      </c>
      <c r="G42" s="2"/>
      <c r="H42" s="2"/>
      <c r="I42" s="2"/>
    </row>
    <row r="43" spans="2:9" ht="17.100000000000001" customHeight="1" x14ac:dyDescent="0.2">
      <c r="B43" s="2" t="s">
        <v>36</v>
      </c>
      <c r="C43" s="2"/>
      <c r="D43" s="2"/>
      <c r="E43" s="12" t="s">
        <v>37</v>
      </c>
      <c r="F43" s="26">
        <v>164890</v>
      </c>
      <c r="G43" s="8" t="s">
        <v>38</v>
      </c>
      <c r="H43" s="2"/>
      <c r="I43" s="2"/>
    </row>
    <row r="44" spans="2:9" ht="17.100000000000001" customHeight="1" x14ac:dyDescent="0.2">
      <c r="B44" s="2" t="s">
        <v>39</v>
      </c>
      <c r="C44" s="2"/>
      <c r="D44" s="2"/>
      <c r="E44" s="12" t="s">
        <v>37</v>
      </c>
      <c r="F44" s="26">
        <v>167030</v>
      </c>
      <c r="G44" s="8" t="s">
        <v>38</v>
      </c>
      <c r="H44" s="2"/>
      <c r="I44" s="2"/>
    </row>
    <row r="45" spans="2:9" ht="17.100000000000001" customHeight="1" x14ac:dyDescent="0.2">
      <c r="B45" s="2" t="s">
        <v>40</v>
      </c>
      <c r="C45" s="2"/>
      <c r="D45" s="2"/>
      <c r="E45" s="12" t="s">
        <v>41</v>
      </c>
      <c r="F45" s="26">
        <v>264</v>
      </c>
      <c r="G45" s="8" t="s">
        <v>38</v>
      </c>
      <c r="H45" s="2"/>
      <c r="I45" s="2"/>
    </row>
    <row r="46" spans="2:9" ht="17.100000000000001" customHeight="1" x14ac:dyDescent="0.2">
      <c r="B46" s="2" t="s">
        <v>42</v>
      </c>
      <c r="C46" s="2"/>
      <c r="D46" s="2"/>
      <c r="E46" s="12" t="s">
        <v>28</v>
      </c>
      <c r="F46" s="26">
        <v>6638</v>
      </c>
      <c r="G46" s="8" t="s">
        <v>38</v>
      </c>
      <c r="H46" s="2"/>
      <c r="I46" s="2"/>
    </row>
    <row r="47" spans="2:9" ht="17.100000000000001" customHeight="1" x14ac:dyDescent="0.2">
      <c r="B47" s="2" t="s">
        <v>43</v>
      </c>
      <c r="C47" s="2"/>
      <c r="D47" s="2"/>
      <c r="E47" s="12" t="s">
        <v>28</v>
      </c>
      <c r="F47" s="26">
        <v>782</v>
      </c>
      <c r="G47" s="2"/>
      <c r="H47" s="2"/>
      <c r="I47" s="2"/>
    </row>
    <row r="48" spans="2:9" ht="17.100000000000001" customHeight="1" x14ac:dyDescent="0.2">
      <c r="B48" s="2" t="s">
        <v>44</v>
      </c>
      <c r="C48" s="2"/>
      <c r="D48" s="2"/>
      <c r="E48" s="12" t="s">
        <v>41</v>
      </c>
      <c r="F48" s="6" t="s">
        <v>392</v>
      </c>
      <c r="G48" s="20"/>
      <c r="H48" s="2"/>
      <c r="I48" s="2"/>
    </row>
    <row r="49" spans="1:9" ht="17.100000000000001" customHeight="1" x14ac:dyDescent="0.2">
      <c r="B49" s="2" t="s">
        <v>45</v>
      </c>
      <c r="C49" s="2"/>
      <c r="D49" s="2"/>
      <c r="E49" s="12" t="s">
        <v>46</v>
      </c>
      <c r="F49" s="6" t="s">
        <v>47</v>
      </c>
      <c r="G49" s="2"/>
      <c r="H49" s="2"/>
      <c r="I49" s="2"/>
    </row>
    <row r="50" spans="1:9" ht="4.3499999999999996" customHeight="1" x14ac:dyDescent="0.2">
      <c r="B50" s="2"/>
      <c r="C50" s="2"/>
      <c r="D50" s="2"/>
      <c r="E50" s="2"/>
      <c r="F50" s="2"/>
      <c r="G50" s="2"/>
      <c r="H50" s="2"/>
      <c r="I50" s="2"/>
    </row>
    <row r="51" spans="1:9" ht="17.100000000000001" customHeight="1" x14ac:dyDescent="0.2">
      <c r="B51" s="7" t="s">
        <v>48</v>
      </c>
      <c r="C51" s="2"/>
      <c r="D51" s="2"/>
      <c r="E51" s="2"/>
      <c r="F51" s="2"/>
      <c r="G51" s="2"/>
      <c r="H51" s="2"/>
      <c r="I51" s="2"/>
    </row>
    <row r="52" spans="1:9" ht="17.100000000000001" customHeight="1" x14ac:dyDescent="0.2">
      <c r="A52" s="14"/>
      <c r="B52" s="22" t="s">
        <v>49</v>
      </c>
      <c r="C52" s="2"/>
      <c r="D52" s="2"/>
      <c r="E52" s="12" t="s">
        <v>23</v>
      </c>
      <c r="F52" s="26">
        <v>12330</v>
      </c>
      <c r="G52" s="8" t="s">
        <v>38</v>
      </c>
      <c r="H52" s="2"/>
      <c r="I52" s="2"/>
    </row>
    <row r="53" spans="1:9" ht="17.100000000000001" customHeight="1" x14ac:dyDescent="0.2">
      <c r="A53" s="14"/>
      <c r="B53" s="22" t="s">
        <v>50</v>
      </c>
      <c r="C53" s="2"/>
      <c r="D53" s="2"/>
      <c r="E53" s="12" t="s">
        <v>51</v>
      </c>
      <c r="F53" s="26">
        <v>538</v>
      </c>
      <c r="G53" s="8" t="s">
        <v>38</v>
      </c>
      <c r="H53" s="2"/>
      <c r="I53" s="2"/>
    </row>
    <row r="54" spans="1:9" ht="17.100000000000001" customHeight="1" x14ac:dyDescent="0.2">
      <c r="A54" s="14"/>
      <c r="B54" s="22" t="s">
        <v>52</v>
      </c>
      <c r="C54" s="2"/>
      <c r="D54" s="2"/>
      <c r="E54" s="12" t="s">
        <v>51</v>
      </c>
      <c r="F54" s="26">
        <v>989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53</v>
      </c>
      <c r="C55" s="2"/>
      <c r="D55" s="2"/>
      <c r="E55" s="12" t="s">
        <v>51</v>
      </c>
      <c r="F55" s="26">
        <v>737</v>
      </c>
      <c r="G55" s="8" t="s">
        <v>38</v>
      </c>
      <c r="H55" s="6"/>
      <c r="I55" s="2"/>
    </row>
    <row r="56" spans="1:9" ht="17.100000000000001" customHeight="1" x14ac:dyDescent="0.2">
      <c r="A56" s="14"/>
      <c r="B56" s="22" t="s">
        <v>326</v>
      </c>
      <c r="C56" s="2"/>
      <c r="D56" s="2"/>
      <c r="E56" s="12" t="s">
        <v>51</v>
      </c>
      <c r="F56" s="26">
        <v>902</v>
      </c>
      <c r="G56" s="8" t="s">
        <v>38</v>
      </c>
      <c r="H56" s="6"/>
      <c r="I56" s="2"/>
    </row>
    <row r="57" spans="1:9" ht="17.100000000000001" customHeight="1" x14ac:dyDescent="0.2">
      <c r="A57" s="14"/>
      <c r="B57" s="22" t="s">
        <v>54</v>
      </c>
      <c r="C57" s="2"/>
      <c r="D57" s="2"/>
      <c r="E57" s="12" t="s">
        <v>51</v>
      </c>
      <c r="F57" s="26">
        <v>1858</v>
      </c>
      <c r="G57" s="8" t="s">
        <v>38</v>
      </c>
      <c r="H57" s="2"/>
      <c r="I57" s="2"/>
    </row>
    <row r="58" spans="1:9" ht="17.100000000000001" customHeight="1" x14ac:dyDescent="0.2">
      <c r="A58" s="14"/>
      <c r="B58" s="22" t="s">
        <v>55</v>
      </c>
      <c r="C58" s="2"/>
      <c r="D58" s="2"/>
      <c r="E58" s="12" t="s">
        <v>23</v>
      </c>
      <c r="F58" s="26">
        <v>1127</v>
      </c>
      <c r="G58" s="8" t="s">
        <v>38</v>
      </c>
      <c r="H58" s="45" t="s">
        <v>56</v>
      </c>
      <c r="I58" s="45"/>
    </row>
    <row r="59" spans="1:9" ht="17.100000000000001" customHeight="1" x14ac:dyDescent="0.2">
      <c r="A59" s="14"/>
      <c r="B59" s="22" t="s">
        <v>57</v>
      </c>
      <c r="C59" s="2"/>
      <c r="D59" s="2"/>
      <c r="E59" s="12" t="s">
        <v>23</v>
      </c>
      <c r="F59" s="26">
        <v>1618</v>
      </c>
      <c r="G59" s="8" t="s">
        <v>38</v>
      </c>
      <c r="H59" s="45" t="s">
        <v>58</v>
      </c>
      <c r="I59" s="45"/>
    </row>
    <row r="60" spans="1:9" ht="17.100000000000001" customHeight="1" x14ac:dyDescent="0.2">
      <c r="A60" s="14"/>
      <c r="B60" s="22" t="s">
        <v>59</v>
      </c>
      <c r="C60" s="2"/>
      <c r="D60" s="2"/>
      <c r="E60" s="12" t="s">
        <v>23</v>
      </c>
      <c r="F60" s="26">
        <v>2928</v>
      </c>
      <c r="G60" s="8" t="s">
        <v>38</v>
      </c>
      <c r="H60" s="45" t="s">
        <v>60</v>
      </c>
      <c r="I60" s="45"/>
    </row>
    <row r="61" spans="1:9" ht="17.100000000000001" customHeight="1" x14ac:dyDescent="0.2">
      <c r="A61" s="14"/>
      <c r="B61" s="22" t="s">
        <v>61</v>
      </c>
      <c r="C61" s="2"/>
      <c r="D61" s="2"/>
      <c r="E61" s="12" t="s">
        <v>62</v>
      </c>
      <c r="F61" s="26">
        <v>452</v>
      </c>
      <c r="G61" s="8" t="s">
        <v>38</v>
      </c>
      <c r="H61" s="21"/>
      <c r="I61" s="21"/>
    </row>
    <row r="62" spans="1:9" ht="17.100000000000001" customHeight="1" x14ac:dyDescent="0.2">
      <c r="A62" s="14"/>
      <c r="B62" s="22" t="s">
        <v>63</v>
      </c>
      <c r="C62" s="2"/>
      <c r="D62" s="2"/>
      <c r="E62" s="12" t="s">
        <v>62</v>
      </c>
      <c r="F62" s="26">
        <v>751</v>
      </c>
      <c r="G62" s="8" t="s">
        <v>38</v>
      </c>
      <c r="H62" s="21" t="s">
        <v>64</v>
      </c>
      <c r="I62" s="21"/>
    </row>
    <row r="63" spans="1:9" ht="15" customHeight="1" x14ac:dyDescent="0.2">
      <c r="B63" s="22" t="s">
        <v>66</v>
      </c>
      <c r="C63" s="2"/>
      <c r="D63" s="2"/>
      <c r="E63" s="12" t="s">
        <v>23</v>
      </c>
      <c r="F63" s="26">
        <v>2380</v>
      </c>
      <c r="G63" s="8" t="s">
        <v>38</v>
      </c>
      <c r="H63" s="15"/>
      <c r="I63" s="15"/>
    </row>
    <row r="64" spans="1:9" ht="15" customHeight="1" x14ac:dyDescent="0.2">
      <c r="B64" s="37" t="s">
        <v>384</v>
      </c>
      <c r="C64" s="15"/>
      <c r="D64" s="15"/>
      <c r="E64" s="12" t="s">
        <v>23</v>
      </c>
      <c r="F64" s="26">
        <v>665</v>
      </c>
      <c r="G64" s="8" t="s">
        <v>38</v>
      </c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>
      <c r="B151" s="15"/>
      <c r="C151" s="15"/>
      <c r="D151" s="15"/>
      <c r="E151" s="15"/>
      <c r="F151" s="15"/>
      <c r="G151" s="15"/>
      <c r="H151" s="15"/>
      <c r="I151" s="15"/>
    </row>
    <row r="152" spans="2:9" ht="15" customHeight="1" x14ac:dyDescent="0.2">
      <c r="B152" s="15"/>
      <c r="C152" s="15"/>
      <c r="D152" s="15"/>
      <c r="E152" s="15"/>
      <c r="F152" s="15"/>
      <c r="G152" s="15"/>
      <c r="H152" s="15"/>
      <c r="I152" s="15"/>
    </row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</sheetData>
  <sheetProtection selectLockedCells="1" selectUnlockedCells="1"/>
  <mergeCells count="3">
    <mergeCell ref="H58:I58"/>
    <mergeCell ref="H59:I59"/>
    <mergeCell ref="H60:I60"/>
  </mergeCells>
  <printOptions horizontalCentered="1"/>
  <pageMargins left="0.55118110236220474" right="0.43307086614173229" top="0.47244094488188981" bottom="0.27559055118110237" header="0.39370078740157483" footer="0.31496062992125984"/>
  <pageSetup paperSize="9" scale="81" firstPageNumber="0" orientation="portrait" copies="9" r:id="rId1"/>
  <headerFooter alignWithMargins="0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4507F-DD5D-49FD-8243-3C76874B46B9}">
  <sheetPr>
    <pageSetUpPr fitToPage="1"/>
  </sheetPr>
  <dimension ref="A1:K206"/>
  <sheetViews>
    <sheetView topLeftCell="A51" workbookViewId="0">
      <selection activeCell="F61" sqref="F61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393</v>
      </c>
      <c r="H5" s="2"/>
      <c r="I5" s="2"/>
    </row>
    <row r="6" spans="2:11" ht="15" customHeight="1" x14ac:dyDescent="0.2">
      <c r="B6" s="3" t="s">
        <v>0</v>
      </c>
      <c r="C6" s="4" t="s">
        <v>243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277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370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394</v>
      </c>
      <c r="G13" s="16"/>
      <c r="H13" s="13" t="s">
        <v>142</v>
      </c>
      <c r="I13" s="4" t="s">
        <v>395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7.1999999999999995E-2</v>
      </c>
      <c r="F16" s="30" t="s">
        <v>396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>
        <v>7.0000000000000007E-2</v>
      </c>
      <c r="F17" t="s">
        <v>397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>
        <v>7.0000000000000007E-2</v>
      </c>
      <c r="F18" t="s">
        <v>397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8">
        <v>0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8">
        <v>0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4.2799999999999998E-2</v>
      </c>
      <c r="G23" s="2"/>
      <c r="H23" s="2"/>
    </row>
    <row r="24" spans="2:11" ht="17.100000000000001" customHeight="1" x14ac:dyDescent="0.2">
      <c r="B24" s="2" t="s">
        <v>15</v>
      </c>
      <c r="C24" s="2"/>
      <c r="D24" s="2"/>
      <c r="E24" s="36">
        <v>246.78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f>ROUND($E$23*'15-03-2022'!H25+'15-03-2022'!H25,1)</f>
        <v>54235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f>ROUND($E$23*'15-03-2022'!H26+'15-03-2022'!H26,1)</f>
        <v>59543.9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54235</v>
      </c>
      <c r="G29" s="11" t="s">
        <v>22</v>
      </c>
      <c r="H29" s="25">
        <f>+D29*F29</f>
        <v>24405.75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54235</v>
      </c>
      <c r="G30" s="11" t="s">
        <v>22</v>
      </c>
      <c r="H30" s="25">
        <f>+D30*F30</f>
        <v>20609.3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59543.9</v>
      </c>
      <c r="G31" s="11" t="s">
        <v>22</v>
      </c>
      <c r="H31" s="25">
        <f>+D31*F31</f>
        <v>32749.145000000004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9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9" ht="17.100000000000001" customHeight="1" x14ac:dyDescent="0.2">
      <c r="B34" s="2" t="s">
        <v>27</v>
      </c>
      <c r="C34" s="2"/>
      <c r="D34" s="2"/>
      <c r="E34" s="12" t="s">
        <v>28</v>
      </c>
      <c r="F34" s="26">
        <v>1582</v>
      </c>
      <c r="G34" s="2"/>
      <c r="H34" s="2"/>
      <c r="I34" s="2"/>
    </row>
    <row r="35" spans="2:9" ht="17.100000000000001" customHeight="1" x14ac:dyDescent="0.2">
      <c r="B35" s="2" t="s">
        <v>29</v>
      </c>
      <c r="C35" s="2"/>
      <c r="D35" s="2"/>
      <c r="E35" s="12" t="s">
        <v>28</v>
      </c>
      <c r="F35" s="26">
        <f>MROUND($E$23*'15-03-2022'!F35+'15-03-2022'!F35,1)</f>
        <v>4339</v>
      </c>
      <c r="G35" s="2"/>
      <c r="H35" s="2"/>
      <c r="I35" s="2"/>
    </row>
    <row r="36" spans="2:9" ht="17.100000000000001" customHeight="1" x14ac:dyDescent="0.2">
      <c r="B36" s="2" t="s">
        <v>30</v>
      </c>
      <c r="C36" s="2"/>
      <c r="D36" s="2"/>
      <c r="E36" s="12" t="s">
        <v>28</v>
      </c>
      <c r="F36" s="26">
        <f>MROUND($E$23*'15-03-2022'!F36+'15-03-2022'!F36,1)</f>
        <v>3938</v>
      </c>
      <c r="G36" s="8"/>
      <c r="H36" s="6"/>
      <c r="I36" s="2"/>
    </row>
    <row r="37" spans="2:9" ht="17.100000000000001" customHeight="1" x14ac:dyDescent="0.2">
      <c r="B37" s="2" t="s">
        <v>31</v>
      </c>
      <c r="C37" s="2"/>
      <c r="D37" s="2"/>
      <c r="E37" s="12" t="s">
        <v>28</v>
      </c>
      <c r="F37" s="26">
        <f>MROUND($E$23*'15-03-2022'!F37+'15-03-2022'!F37,1)</f>
        <v>3331</v>
      </c>
      <c r="G37" s="8"/>
      <c r="H37" s="6"/>
      <c r="I37" s="2"/>
    </row>
    <row r="38" spans="2:9" ht="17.100000000000001" customHeight="1" x14ac:dyDescent="0.2">
      <c r="B38" s="22" t="s">
        <v>379</v>
      </c>
      <c r="C38" s="2"/>
      <c r="D38" s="2"/>
      <c r="E38" s="12" t="s">
        <v>380</v>
      </c>
      <c r="F38" s="26">
        <v>1.5</v>
      </c>
      <c r="G38" s="13" t="s">
        <v>381</v>
      </c>
      <c r="H38" s="6"/>
      <c r="I38" s="2"/>
    </row>
    <row r="39" spans="2:9" ht="17.100000000000001" customHeight="1" x14ac:dyDescent="0.2">
      <c r="B39" s="22" t="s">
        <v>382</v>
      </c>
      <c r="C39" s="2"/>
      <c r="D39" s="2"/>
      <c r="E39" s="12" t="s">
        <v>380</v>
      </c>
      <c r="F39" s="26">
        <v>1</v>
      </c>
      <c r="G39" s="13" t="s">
        <v>381</v>
      </c>
      <c r="H39" s="6"/>
      <c r="I39" s="2"/>
    </row>
    <row r="40" spans="2:9" ht="17.100000000000001" customHeight="1" x14ac:dyDescent="0.2">
      <c r="B40" s="2" t="s">
        <v>32</v>
      </c>
      <c r="C40" s="2"/>
      <c r="D40" s="2"/>
      <c r="E40" s="12" t="s">
        <v>33</v>
      </c>
      <c r="F40" s="26">
        <v>22245</v>
      </c>
      <c r="G40" t="s">
        <v>406</v>
      </c>
      <c r="H40" s="2"/>
      <c r="I40" s="2"/>
    </row>
    <row r="41" spans="2:9" ht="17.100000000000001" customHeight="1" x14ac:dyDescent="0.2">
      <c r="B41" s="2" t="s">
        <v>32</v>
      </c>
      <c r="C41" s="2"/>
      <c r="D41" s="2"/>
      <c r="E41" s="13"/>
      <c r="F41" s="20" t="s">
        <v>65</v>
      </c>
      <c r="G41" s="2"/>
      <c r="H41" s="2"/>
      <c r="I41" s="2"/>
    </row>
    <row r="42" spans="2:9" ht="17.100000000000001" customHeight="1" x14ac:dyDescent="0.2">
      <c r="B42" s="2" t="s">
        <v>34</v>
      </c>
      <c r="C42" s="2"/>
      <c r="D42" s="2"/>
      <c r="E42" s="13"/>
      <c r="F42" s="20" t="s">
        <v>35</v>
      </c>
      <c r="G42" s="2"/>
      <c r="H42" s="2"/>
      <c r="I42" s="2"/>
    </row>
    <row r="43" spans="2:9" ht="17.100000000000001" customHeight="1" x14ac:dyDescent="0.2">
      <c r="B43" s="2" t="s">
        <v>36</v>
      </c>
      <c r="C43" s="2"/>
      <c r="D43" s="2"/>
      <c r="E43" s="12" t="s">
        <v>37</v>
      </c>
      <c r="F43" s="26">
        <v>164890</v>
      </c>
      <c r="G43" s="8" t="s">
        <v>38</v>
      </c>
      <c r="H43" s="2"/>
      <c r="I43" s="2"/>
    </row>
    <row r="44" spans="2:9" ht="17.100000000000001" customHeight="1" x14ac:dyDescent="0.2">
      <c r="B44" s="2" t="s">
        <v>39</v>
      </c>
      <c r="C44" s="2"/>
      <c r="D44" s="2"/>
      <c r="E44" s="12" t="s">
        <v>37</v>
      </c>
      <c r="F44" s="26">
        <v>167030</v>
      </c>
      <c r="G44" s="8" t="s">
        <v>38</v>
      </c>
      <c r="H44" s="2"/>
      <c r="I44" s="2"/>
    </row>
    <row r="45" spans="2:9" ht="17.100000000000001" customHeight="1" x14ac:dyDescent="0.2">
      <c r="B45" s="2" t="s">
        <v>40</v>
      </c>
      <c r="C45" s="2"/>
      <c r="D45" s="2"/>
      <c r="E45" s="12" t="s">
        <v>41</v>
      </c>
      <c r="F45" s="26">
        <v>276</v>
      </c>
      <c r="G45" s="8" t="s">
        <v>38</v>
      </c>
      <c r="H45" s="2"/>
      <c r="I45" s="2"/>
    </row>
    <row r="46" spans="2:9" ht="17.100000000000001" customHeight="1" x14ac:dyDescent="0.2">
      <c r="B46" s="2" t="s">
        <v>42</v>
      </c>
      <c r="C46" s="2"/>
      <c r="D46" s="2"/>
      <c r="E46" s="12" t="s">
        <v>28</v>
      </c>
      <c r="F46" s="26">
        <f>MROUND((F43+F44)/50,1)</f>
        <v>6638</v>
      </c>
      <c r="G46" s="8" t="s">
        <v>38</v>
      </c>
      <c r="H46" s="2"/>
      <c r="I46" s="2"/>
    </row>
    <row r="47" spans="2:9" ht="17.100000000000001" customHeight="1" x14ac:dyDescent="0.2">
      <c r="B47" s="2" t="s">
        <v>43</v>
      </c>
      <c r="C47" s="2"/>
      <c r="D47" s="2"/>
      <c r="E47" s="12" t="s">
        <v>28</v>
      </c>
      <c r="F47" s="26">
        <v>782</v>
      </c>
      <c r="G47" s="2"/>
      <c r="H47" s="2"/>
      <c r="I47" s="2"/>
    </row>
    <row r="48" spans="2:9" ht="17.100000000000001" customHeight="1" x14ac:dyDescent="0.2">
      <c r="B48" s="2" t="s">
        <v>44</v>
      </c>
      <c r="C48" s="2"/>
      <c r="D48" s="2"/>
      <c r="E48" s="12" t="s">
        <v>41</v>
      </c>
      <c r="F48" s="6" t="s">
        <v>398</v>
      </c>
      <c r="G48" s="20"/>
      <c r="H48" s="2"/>
      <c r="I48" s="2"/>
    </row>
    <row r="49" spans="1:9" ht="17.100000000000001" customHeight="1" x14ac:dyDescent="0.2">
      <c r="B49" s="2" t="s">
        <v>45</v>
      </c>
      <c r="C49" s="2"/>
      <c r="D49" s="2"/>
      <c r="E49" s="12" t="s">
        <v>46</v>
      </c>
      <c r="F49" s="6" t="s">
        <v>47</v>
      </c>
      <c r="G49" s="2"/>
      <c r="H49" s="2"/>
      <c r="I49" s="2"/>
    </row>
    <row r="50" spans="1:9" ht="4.3499999999999996" customHeight="1" x14ac:dyDescent="0.2">
      <c r="B50" s="2"/>
      <c r="C50" s="2"/>
      <c r="D50" s="2"/>
      <c r="E50" s="2"/>
      <c r="F50" s="2"/>
      <c r="G50" s="2"/>
      <c r="H50" s="2"/>
      <c r="I50" s="2"/>
    </row>
    <row r="51" spans="1:9" ht="17.100000000000001" customHeight="1" x14ac:dyDescent="0.2">
      <c r="B51" s="7" t="s">
        <v>48</v>
      </c>
      <c r="C51" s="2"/>
      <c r="D51" s="2"/>
      <c r="E51" s="2"/>
      <c r="F51" s="2"/>
      <c r="G51" s="2"/>
      <c r="H51" s="2"/>
      <c r="I51" s="2"/>
    </row>
    <row r="52" spans="1:9" ht="17.100000000000001" customHeight="1" x14ac:dyDescent="0.2">
      <c r="A52" s="14"/>
      <c r="B52" s="22" t="s">
        <v>49</v>
      </c>
      <c r="C52" s="2"/>
      <c r="D52" s="2"/>
      <c r="E52" s="12" t="s">
        <v>23</v>
      </c>
      <c r="F52" s="26">
        <v>14334</v>
      </c>
      <c r="G52" s="8" t="s">
        <v>38</v>
      </c>
      <c r="H52" s="2"/>
      <c r="I52" s="2"/>
    </row>
    <row r="53" spans="1:9" ht="17.100000000000001" customHeight="1" x14ac:dyDescent="0.2">
      <c r="A53" s="14"/>
      <c r="B53" s="22" t="s">
        <v>50</v>
      </c>
      <c r="C53" s="2"/>
      <c r="D53" s="2"/>
      <c r="E53" s="12" t="s">
        <v>51</v>
      </c>
      <c r="F53" s="26">
        <f>MROUND($E$23*'15-03-2022'!F53+'15-03-2022'!F53,1)</f>
        <v>561</v>
      </c>
      <c r="G53" s="8" t="s">
        <v>38</v>
      </c>
      <c r="H53" s="2"/>
      <c r="I53" s="2"/>
    </row>
    <row r="54" spans="1:9" ht="17.100000000000001" customHeight="1" x14ac:dyDescent="0.2">
      <c r="A54" s="14"/>
      <c r="B54" s="22" t="s">
        <v>52</v>
      </c>
      <c r="C54" s="2"/>
      <c r="D54" s="2"/>
      <c r="E54" s="12" t="s">
        <v>51</v>
      </c>
      <c r="F54" s="26">
        <f>MROUND($E$23*'15-03-2022'!F54+'15-03-2022'!F54,1)</f>
        <v>1031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53</v>
      </c>
      <c r="C55" s="2"/>
      <c r="D55" s="2"/>
      <c r="E55" s="12" t="s">
        <v>51</v>
      </c>
      <c r="F55" s="26">
        <f>MROUND($E$23*'15-03-2022'!F55+'15-03-2022'!F55,1)</f>
        <v>769</v>
      </c>
      <c r="G55" s="8" t="s">
        <v>38</v>
      </c>
      <c r="H55" s="6"/>
      <c r="I55" s="2"/>
    </row>
    <row r="56" spans="1:9" ht="17.100000000000001" customHeight="1" x14ac:dyDescent="0.2">
      <c r="A56" s="14"/>
      <c r="B56" s="22" t="s">
        <v>326</v>
      </c>
      <c r="C56" s="2"/>
      <c r="D56" s="2"/>
      <c r="E56" s="12" t="s">
        <v>51</v>
      </c>
      <c r="F56" s="26">
        <f>MROUND($E$23*'15-03-2022'!F56+'15-03-2022'!F56,1)</f>
        <v>941</v>
      </c>
      <c r="G56" s="8" t="s">
        <v>38</v>
      </c>
      <c r="H56" s="6"/>
      <c r="I56" s="2"/>
    </row>
    <row r="57" spans="1:9" ht="17.100000000000001" customHeight="1" x14ac:dyDescent="0.2">
      <c r="A57" s="14"/>
      <c r="B57" s="22" t="s">
        <v>54</v>
      </c>
      <c r="C57" s="2"/>
      <c r="D57" s="2"/>
      <c r="E57" s="12" t="s">
        <v>51</v>
      </c>
      <c r="F57" s="26">
        <f>MROUND($E$23*'15-03-2022'!F57+'15-03-2022'!F57,1)</f>
        <v>1938</v>
      </c>
      <c r="G57" s="8" t="s">
        <v>38</v>
      </c>
      <c r="H57" s="2"/>
      <c r="I57" s="2"/>
    </row>
    <row r="58" spans="1:9" ht="17.100000000000001" customHeight="1" x14ac:dyDescent="0.2">
      <c r="A58" s="14"/>
      <c r="B58" s="22" t="s">
        <v>55</v>
      </c>
      <c r="C58" s="2"/>
      <c r="D58" s="2"/>
      <c r="E58" s="12" t="s">
        <v>23</v>
      </c>
      <c r="F58" s="26">
        <f>MROUND($E$23*'15-03-2022'!F58+'15-03-2022'!F58,1)</f>
        <v>1175</v>
      </c>
      <c r="G58" s="8" t="s">
        <v>38</v>
      </c>
      <c r="H58" s="45" t="s">
        <v>56</v>
      </c>
      <c r="I58" s="45"/>
    </row>
    <row r="59" spans="1:9" ht="17.100000000000001" customHeight="1" x14ac:dyDescent="0.2">
      <c r="A59" s="14"/>
      <c r="B59" s="22" t="s">
        <v>57</v>
      </c>
      <c r="C59" s="2"/>
      <c r="D59" s="2"/>
      <c r="E59" s="12" t="s">
        <v>23</v>
      </c>
      <c r="F59" s="26">
        <f>MROUND($E$23*'15-03-2022'!F59+'15-03-2022'!F59,1)</f>
        <v>1687</v>
      </c>
      <c r="G59" s="8" t="s">
        <v>38</v>
      </c>
      <c r="H59" s="45" t="s">
        <v>58</v>
      </c>
      <c r="I59" s="45"/>
    </row>
    <row r="60" spans="1:9" ht="17.100000000000001" customHeight="1" x14ac:dyDescent="0.2">
      <c r="A60" s="14"/>
      <c r="B60" s="22" t="s">
        <v>59</v>
      </c>
      <c r="C60" s="2"/>
      <c r="D60" s="2"/>
      <c r="E60" s="12" t="s">
        <v>23</v>
      </c>
      <c r="F60" s="26">
        <f>MROUND($E$23*'15-03-2022'!F60+'15-03-2022'!F60,1)</f>
        <v>3053</v>
      </c>
      <c r="G60" s="8" t="s">
        <v>38</v>
      </c>
      <c r="H60" s="45" t="s">
        <v>60</v>
      </c>
      <c r="I60" s="45"/>
    </row>
    <row r="61" spans="1:9" ht="17.100000000000001" customHeight="1" x14ac:dyDescent="0.2">
      <c r="A61" s="14"/>
      <c r="B61" s="22" t="s">
        <v>61</v>
      </c>
      <c r="C61" s="2"/>
      <c r="D61" s="2"/>
      <c r="E61" s="12" t="s">
        <v>62</v>
      </c>
      <c r="F61" s="26">
        <f>MROUND($E$23*'15-03-2022'!F61+'15-03-2022'!F61,1)</f>
        <v>471</v>
      </c>
      <c r="G61" s="8" t="s">
        <v>38</v>
      </c>
      <c r="H61" s="21"/>
      <c r="I61" s="21"/>
    </row>
    <row r="62" spans="1:9" ht="17.100000000000001" customHeight="1" x14ac:dyDescent="0.2">
      <c r="A62" s="14"/>
      <c r="B62" s="22" t="s">
        <v>63</v>
      </c>
      <c r="C62" s="2"/>
      <c r="D62" s="2"/>
      <c r="E62" s="12" t="s">
        <v>62</v>
      </c>
      <c r="F62" s="26">
        <f>MROUND($E$23*'15-03-2022'!F62+'15-03-2022'!F62,1)</f>
        <v>783</v>
      </c>
      <c r="G62" s="8" t="s">
        <v>38</v>
      </c>
      <c r="H62" s="21" t="s">
        <v>64</v>
      </c>
      <c r="I62" s="21"/>
    </row>
    <row r="63" spans="1:9" ht="15" customHeight="1" x14ac:dyDescent="0.2">
      <c r="B63" s="22" t="s">
        <v>66</v>
      </c>
      <c r="C63" s="2"/>
      <c r="D63" s="2"/>
      <c r="E63" s="12" t="s">
        <v>23</v>
      </c>
      <c r="F63" s="26">
        <f>MROUND($E$23*'15-03-2022'!F63+'15-03-2022'!F63,1)</f>
        <v>2482</v>
      </c>
      <c r="G63" s="8" t="s">
        <v>38</v>
      </c>
      <c r="H63" s="15"/>
      <c r="I63" s="15"/>
    </row>
    <row r="64" spans="1:9" ht="15" customHeight="1" x14ac:dyDescent="0.2">
      <c r="B64" s="37" t="s">
        <v>384</v>
      </c>
      <c r="C64" s="15"/>
      <c r="D64" s="15"/>
      <c r="E64" s="12" t="s">
        <v>23</v>
      </c>
      <c r="F64" s="26">
        <f>MROUND($E$23*'15-03-2022'!F64+'15-03-2022'!F64,1)</f>
        <v>693</v>
      </c>
      <c r="G64" s="8" t="s">
        <v>38</v>
      </c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>
      <c r="B151" s="15"/>
      <c r="C151" s="15"/>
      <c r="D151" s="15"/>
      <c r="E151" s="15"/>
      <c r="F151" s="15"/>
      <c r="G151" s="15"/>
      <c r="H151" s="15"/>
      <c r="I151" s="15"/>
    </row>
    <row r="152" spans="2:9" ht="15" customHeight="1" x14ac:dyDescent="0.2">
      <c r="B152" s="15"/>
      <c r="C152" s="15"/>
      <c r="D152" s="15"/>
      <c r="E152" s="15"/>
      <c r="F152" s="15"/>
      <c r="G152" s="15"/>
      <c r="H152" s="15"/>
      <c r="I152" s="15"/>
    </row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</sheetData>
  <sheetProtection selectLockedCells="1" selectUnlockedCells="1"/>
  <mergeCells count="3">
    <mergeCell ref="H58:I58"/>
    <mergeCell ref="H59:I59"/>
    <mergeCell ref="H60:I60"/>
  </mergeCells>
  <printOptions horizontalCentered="1"/>
  <pageMargins left="0.55118110236220474" right="0.43307086614173229" top="0.47244094488188981" bottom="0.27559055118110237" header="0.39370078740157483" footer="0.31496062992125984"/>
  <pageSetup paperSize="9" scale="81" firstPageNumber="0" orientation="portrait" copies="9" r:id="rId1"/>
  <headerFooter alignWithMargins="0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B03A-5A5A-4B41-AB45-2C0F5ADE5B50}">
  <sheetPr>
    <pageSetUpPr fitToPage="1"/>
  </sheetPr>
  <dimension ref="A1:K206"/>
  <sheetViews>
    <sheetView topLeftCell="A52" workbookViewId="0">
      <selection activeCell="F62" sqref="F62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401</v>
      </c>
      <c r="H5" s="2"/>
      <c r="I5" s="2"/>
    </row>
    <row r="6" spans="2:11" ht="15" customHeight="1" x14ac:dyDescent="0.2">
      <c r="B6" s="3" t="s">
        <v>0</v>
      </c>
      <c r="C6" s="4" t="s">
        <v>243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277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370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402</v>
      </c>
      <c r="G13" s="16"/>
      <c r="H13" s="13" t="s">
        <v>142</v>
      </c>
      <c r="I13" s="4" t="s">
        <v>403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7.9000000000000001E-2</v>
      </c>
      <c r="F16" s="30" t="s">
        <v>404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>
        <v>6.5000000000000002E-2</v>
      </c>
      <c r="F17" t="s">
        <v>405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>
        <v>6.5000000000000002E-2</v>
      </c>
      <c r="F18" t="s">
        <v>405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3">
        <v>0.1003</v>
      </c>
      <c r="F19" t="s">
        <v>407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3">
        <v>9.9000000000000005E-2</v>
      </c>
      <c r="F20" t="s">
        <v>399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8.4599999999999995E-2</v>
      </c>
      <c r="G23" s="2"/>
      <c r="H23" s="2"/>
    </row>
    <row r="24" spans="2:11" ht="17.100000000000001" customHeight="1" x14ac:dyDescent="0.2">
      <c r="B24" s="2" t="s">
        <v>15</v>
      </c>
      <c r="C24" s="2"/>
      <c r="D24" s="2"/>
      <c r="E24" s="36">
        <v>267.74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f>MROUND($E$23*'14-04-2022'!H25+'14-04-2022'!H25,1)</f>
        <v>58823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f>MROUND($E$23*'14-04-2022'!H26+'14-04-2022'!H26,1)</f>
        <v>64581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58823</v>
      </c>
      <c r="G29" s="11" t="s">
        <v>22</v>
      </c>
      <c r="H29" s="25">
        <f>+D29*F29</f>
        <v>26470.350000000002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58823</v>
      </c>
      <c r="G30" s="11" t="s">
        <v>22</v>
      </c>
      <c r="H30" s="25">
        <f>+D30*F30</f>
        <v>22352.74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64581</v>
      </c>
      <c r="G31" s="11" t="s">
        <v>22</v>
      </c>
      <c r="H31" s="25">
        <f>+D31*F31</f>
        <v>35519.550000000003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9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9" ht="17.100000000000001" customHeight="1" x14ac:dyDescent="0.2">
      <c r="B34" s="2" t="s">
        <v>27</v>
      </c>
      <c r="C34" s="2"/>
      <c r="D34" s="2"/>
      <c r="E34" s="12" t="s">
        <v>28</v>
      </c>
      <c r="F34" s="26">
        <v>1739</v>
      </c>
      <c r="G34" s="2"/>
      <c r="H34" s="2"/>
      <c r="I34" s="2"/>
    </row>
    <row r="35" spans="2:9" ht="17.100000000000001" customHeight="1" x14ac:dyDescent="0.2">
      <c r="B35" s="2" t="s">
        <v>29</v>
      </c>
      <c r="C35" s="2"/>
      <c r="D35" s="2"/>
      <c r="E35" s="12" t="s">
        <v>28</v>
      </c>
      <c r="F35" s="26">
        <f>MROUND($E$23*'14-04-2022'!F35+'14-04-2022'!F35,1)</f>
        <v>4706</v>
      </c>
      <c r="G35" s="2"/>
      <c r="H35" s="2"/>
      <c r="I35" s="2"/>
    </row>
    <row r="36" spans="2:9" ht="17.100000000000001" customHeight="1" x14ac:dyDescent="0.2">
      <c r="B36" s="2" t="s">
        <v>30</v>
      </c>
      <c r="C36" s="2"/>
      <c r="D36" s="2"/>
      <c r="E36" s="12" t="s">
        <v>28</v>
      </c>
      <c r="F36" s="26">
        <f>MROUND($E$23*'14-04-2022'!F36+'14-04-2022'!F36,1)</f>
        <v>4271</v>
      </c>
      <c r="G36" s="8"/>
      <c r="H36" s="6"/>
      <c r="I36" s="2"/>
    </row>
    <row r="37" spans="2:9" ht="17.100000000000001" customHeight="1" x14ac:dyDescent="0.2">
      <c r="B37" s="2" t="s">
        <v>31</v>
      </c>
      <c r="C37" s="2"/>
      <c r="D37" s="2"/>
      <c r="E37" s="12" t="s">
        <v>28</v>
      </c>
      <c r="F37" s="26">
        <f>MROUND($E$23*'14-04-2022'!F37+'14-04-2022'!F37,1)</f>
        <v>3613</v>
      </c>
      <c r="G37" s="8"/>
      <c r="H37" s="6"/>
      <c r="I37" s="2"/>
    </row>
    <row r="38" spans="2:9" ht="17.100000000000001" customHeight="1" x14ac:dyDescent="0.2">
      <c r="B38" s="22" t="s">
        <v>379</v>
      </c>
      <c r="C38" s="2"/>
      <c r="D38" s="2"/>
      <c r="E38" s="12" t="s">
        <v>380</v>
      </c>
      <c r="F38" s="26">
        <v>1.5</v>
      </c>
      <c r="G38" s="13" t="s">
        <v>381</v>
      </c>
      <c r="H38" s="6"/>
      <c r="I38" s="2"/>
    </row>
    <row r="39" spans="2:9" ht="17.100000000000001" customHeight="1" x14ac:dyDescent="0.2">
      <c r="B39" s="22" t="s">
        <v>382</v>
      </c>
      <c r="C39" s="2"/>
      <c r="D39" s="2"/>
      <c r="E39" s="12" t="s">
        <v>380</v>
      </c>
      <c r="F39" s="26">
        <v>1</v>
      </c>
      <c r="G39" s="13" t="s">
        <v>381</v>
      </c>
      <c r="H39" s="6"/>
      <c r="I39" s="2"/>
    </row>
    <row r="40" spans="2:9" ht="17.100000000000001" customHeight="1" x14ac:dyDescent="0.2">
      <c r="B40" s="2" t="s">
        <v>32</v>
      </c>
      <c r="C40" s="2"/>
      <c r="D40" s="2"/>
      <c r="E40" s="12" t="s">
        <v>33</v>
      </c>
      <c r="F40" s="26">
        <v>24476</v>
      </c>
      <c r="G40" t="s">
        <v>408</v>
      </c>
      <c r="H40" s="2"/>
      <c r="I40" s="2"/>
    </row>
    <row r="41" spans="2:9" ht="17.100000000000001" customHeight="1" x14ac:dyDescent="0.2">
      <c r="B41" s="2" t="s">
        <v>32</v>
      </c>
      <c r="C41" s="2"/>
      <c r="D41" s="2"/>
      <c r="E41" s="13"/>
      <c r="F41" s="20" t="s">
        <v>65</v>
      </c>
      <c r="G41" s="2"/>
      <c r="H41" s="2"/>
      <c r="I41" s="2"/>
    </row>
    <row r="42" spans="2:9" ht="17.100000000000001" customHeight="1" x14ac:dyDescent="0.2">
      <c r="B42" s="2" t="s">
        <v>34</v>
      </c>
      <c r="C42" s="2"/>
      <c r="D42" s="2"/>
      <c r="E42" s="13"/>
      <c r="F42" s="20" t="s">
        <v>35</v>
      </c>
      <c r="G42" s="2"/>
      <c r="H42" s="2"/>
      <c r="I42" s="2"/>
    </row>
    <row r="43" spans="2:9" ht="17.100000000000001" customHeight="1" x14ac:dyDescent="0.2">
      <c r="B43" s="2" t="s">
        <v>36</v>
      </c>
      <c r="C43" s="2"/>
      <c r="D43" s="2"/>
      <c r="E43" s="12" t="s">
        <v>37</v>
      </c>
      <c r="F43" s="26">
        <v>181428</v>
      </c>
      <c r="G43" s="8" t="s">
        <v>38</v>
      </c>
      <c r="H43" s="2"/>
      <c r="I43" s="2"/>
    </row>
    <row r="44" spans="2:9" ht="17.100000000000001" customHeight="1" x14ac:dyDescent="0.2">
      <c r="B44" s="2" t="s">
        <v>39</v>
      </c>
      <c r="C44" s="2"/>
      <c r="D44" s="2"/>
      <c r="E44" s="12" t="s">
        <v>37</v>
      </c>
      <c r="F44" s="26">
        <v>183650</v>
      </c>
      <c r="G44" s="8" t="s">
        <v>38</v>
      </c>
      <c r="H44" s="2"/>
      <c r="I44" s="2"/>
    </row>
    <row r="45" spans="2:9" ht="17.100000000000001" customHeight="1" x14ac:dyDescent="0.2">
      <c r="B45" s="2" t="s">
        <v>40</v>
      </c>
      <c r="C45" s="2"/>
      <c r="D45" s="2"/>
      <c r="E45" s="12" t="s">
        <v>41</v>
      </c>
      <c r="F45" s="26">
        <v>286</v>
      </c>
      <c r="G45" s="8" t="s">
        <v>38</v>
      </c>
      <c r="H45" s="2"/>
      <c r="I45" s="2"/>
    </row>
    <row r="46" spans="2:9" ht="17.100000000000001" customHeight="1" x14ac:dyDescent="0.2">
      <c r="B46" s="2" t="s">
        <v>42</v>
      </c>
      <c r="C46" s="2"/>
      <c r="D46" s="2"/>
      <c r="E46" s="12" t="s">
        <v>28</v>
      </c>
      <c r="F46" s="26">
        <f>MROUND((F43+F44)/50,1)</f>
        <v>7302</v>
      </c>
      <c r="G46" s="8" t="s">
        <v>38</v>
      </c>
      <c r="H46" s="2"/>
      <c r="I46" s="2"/>
    </row>
    <row r="47" spans="2:9" ht="17.100000000000001" customHeight="1" x14ac:dyDescent="0.2">
      <c r="B47" s="2" t="s">
        <v>43</v>
      </c>
      <c r="C47" s="2"/>
      <c r="D47" s="2"/>
      <c r="E47" s="12" t="s">
        <v>28</v>
      </c>
      <c r="F47" s="26">
        <f>MROUND(E19*'14-04-2022'!F47+'14-04-2022'!F47,1)</f>
        <v>860</v>
      </c>
      <c r="G47" s="2"/>
      <c r="H47" s="2"/>
      <c r="I47" s="2"/>
    </row>
    <row r="48" spans="2:9" ht="17.100000000000001" customHeight="1" x14ac:dyDescent="0.2">
      <c r="B48" s="2" t="s">
        <v>44</v>
      </c>
      <c r="C48" s="2"/>
      <c r="D48" s="2"/>
      <c r="E48" s="12" t="s">
        <v>41</v>
      </c>
      <c r="F48" s="6" t="s">
        <v>400</v>
      </c>
      <c r="G48" s="20"/>
      <c r="H48" s="2"/>
      <c r="I48" s="2"/>
    </row>
    <row r="49" spans="1:9" ht="17.100000000000001" customHeight="1" x14ac:dyDescent="0.2">
      <c r="B49" s="2" t="s">
        <v>45</v>
      </c>
      <c r="C49" s="2"/>
      <c r="D49" s="2"/>
      <c r="E49" s="12" t="s">
        <v>46</v>
      </c>
      <c r="F49" s="6" t="s">
        <v>47</v>
      </c>
      <c r="G49" s="2"/>
      <c r="H49" s="2"/>
      <c r="I49" s="2"/>
    </row>
    <row r="50" spans="1:9" ht="4.3499999999999996" customHeight="1" x14ac:dyDescent="0.2">
      <c r="B50" s="2"/>
      <c r="C50" s="2"/>
      <c r="D50" s="2"/>
      <c r="E50" s="2"/>
      <c r="F50" s="2"/>
      <c r="G50" s="2"/>
      <c r="H50" s="2"/>
      <c r="I50" s="2"/>
    </row>
    <row r="51" spans="1:9" ht="17.100000000000001" customHeight="1" x14ac:dyDescent="0.2">
      <c r="B51" s="7" t="s">
        <v>48</v>
      </c>
      <c r="C51" s="2"/>
      <c r="D51" s="2"/>
      <c r="E51" s="2"/>
      <c r="F51" s="2"/>
      <c r="G51" s="2"/>
      <c r="H51" s="2"/>
      <c r="I51" s="2"/>
    </row>
    <row r="52" spans="1:9" ht="17.100000000000001" customHeight="1" x14ac:dyDescent="0.2">
      <c r="A52" s="14"/>
      <c r="B52" s="22" t="s">
        <v>49</v>
      </c>
      <c r="C52" s="2"/>
      <c r="D52" s="2"/>
      <c r="E52" s="12" t="s">
        <v>23</v>
      </c>
      <c r="F52" s="26">
        <f>MROUND($E$23*'14-04-2022'!F52+'14-04-2022'!F52,1)</f>
        <v>15547</v>
      </c>
      <c r="G52" s="8" t="s">
        <v>38</v>
      </c>
      <c r="H52" s="2"/>
      <c r="I52" s="2"/>
    </row>
    <row r="53" spans="1:9" ht="17.100000000000001" customHeight="1" x14ac:dyDescent="0.2">
      <c r="A53" s="14"/>
      <c r="B53" s="22" t="s">
        <v>50</v>
      </c>
      <c r="C53" s="2"/>
      <c r="D53" s="2"/>
      <c r="E53" s="12" t="s">
        <v>51</v>
      </c>
      <c r="F53" s="26">
        <f>MROUND($E$23*'14-04-2022'!F53+'14-04-2022'!F53,1)</f>
        <v>608</v>
      </c>
      <c r="G53" s="8" t="s">
        <v>38</v>
      </c>
      <c r="H53" s="2"/>
      <c r="I53" s="2"/>
    </row>
    <row r="54" spans="1:9" ht="17.100000000000001" customHeight="1" x14ac:dyDescent="0.2">
      <c r="A54" s="14"/>
      <c r="B54" s="22" t="s">
        <v>52</v>
      </c>
      <c r="C54" s="2"/>
      <c r="D54" s="2"/>
      <c r="E54" s="12" t="s">
        <v>51</v>
      </c>
      <c r="F54" s="26">
        <f>MROUND($E$23*'14-04-2022'!F54+'14-04-2022'!F54,1)</f>
        <v>1118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53</v>
      </c>
      <c r="C55" s="2"/>
      <c r="D55" s="2"/>
      <c r="E55" s="12" t="s">
        <v>51</v>
      </c>
      <c r="F55" s="26">
        <f>MROUND($E$23*'14-04-2022'!F55+'14-04-2022'!F55,1)</f>
        <v>834</v>
      </c>
      <c r="G55" s="8" t="s">
        <v>38</v>
      </c>
      <c r="H55" s="6"/>
      <c r="I55" s="2"/>
    </row>
    <row r="56" spans="1:9" ht="17.100000000000001" customHeight="1" x14ac:dyDescent="0.2">
      <c r="A56" s="14"/>
      <c r="B56" s="22" t="s">
        <v>326</v>
      </c>
      <c r="C56" s="2"/>
      <c r="D56" s="2"/>
      <c r="E56" s="12" t="s">
        <v>51</v>
      </c>
      <c r="F56" s="26">
        <f>MROUND($E$23*'14-04-2022'!F56+'14-04-2022'!F56,1)</f>
        <v>1021</v>
      </c>
      <c r="G56" s="8" t="s">
        <v>38</v>
      </c>
      <c r="H56" s="6"/>
      <c r="I56" s="2"/>
    </row>
    <row r="57" spans="1:9" ht="17.100000000000001" customHeight="1" x14ac:dyDescent="0.2">
      <c r="A57" s="14"/>
      <c r="B57" s="22" t="s">
        <v>54</v>
      </c>
      <c r="C57" s="2"/>
      <c r="D57" s="2"/>
      <c r="E57" s="12" t="s">
        <v>51</v>
      </c>
      <c r="F57" s="26">
        <f>MROUND($E$23*'14-04-2022'!F57+'14-04-2022'!F57,1)</f>
        <v>2102</v>
      </c>
      <c r="G57" s="8" t="s">
        <v>38</v>
      </c>
      <c r="H57" s="2"/>
      <c r="I57" s="2"/>
    </row>
    <row r="58" spans="1:9" ht="17.100000000000001" customHeight="1" x14ac:dyDescent="0.2">
      <c r="A58" s="14"/>
      <c r="B58" s="22" t="s">
        <v>55</v>
      </c>
      <c r="C58" s="2"/>
      <c r="D58" s="2"/>
      <c r="E58" s="12" t="s">
        <v>23</v>
      </c>
      <c r="F58" s="26">
        <f>MROUND($E$23*'14-04-2022'!F58+'14-04-2022'!F58,1)</f>
        <v>1274</v>
      </c>
      <c r="G58" s="8" t="s">
        <v>38</v>
      </c>
      <c r="H58" s="45" t="s">
        <v>56</v>
      </c>
      <c r="I58" s="45"/>
    </row>
    <row r="59" spans="1:9" ht="17.100000000000001" customHeight="1" x14ac:dyDescent="0.2">
      <c r="A59" s="14"/>
      <c r="B59" s="22" t="s">
        <v>57</v>
      </c>
      <c r="C59" s="2"/>
      <c r="D59" s="2"/>
      <c r="E59" s="12" t="s">
        <v>23</v>
      </c>
      <c r="F59" s="26">
        <f>MROUND($E$23*'14-04-2022'!F59+'14-04-2022'!F59,1)</f>
        <v>1830</v>
      </c>
      <c r="G59" s="8" t="s">
        <v>38</v>
      </c>
      <c r="H59" s="45" t="s">
        <v>58</v>
      </c>
      <c r="I59" s="45"/>
    </row>
    <row r="60" spans="1:9" ht="17.100000000000001" customHeight="1" x14ac:dyDescent="0.2">
      <c r="A60" s="14"/>
      <c r="B60" s="22" t="s">
        <v>59</v>
      </c>
      <c r="C60" s="2"/>
      <c r="D60" s="2"/>
      <c r="E60" s="12" t="s">
        <v>23</v>
      </c>
      <c r="F60" s="26">
        <f>MROUND($E$23*'14-04-2022'!F60+'14-04-2022'!F60,1)</f>
        <v>3311</v>
      </c>
      <c r="G60" s="8" t="s">
        <v>38</v>
      </c>
      <c r="H60" s="45" t="s">
        <v>60</v>
      </c>
      <c r="I60" s="45"/>
    </row>
    <row r="61" spans="1:9" ht="17.100000000000001" customHeight="1" x14ac:dyDescent="0.2">
      <c r="A61" s="14"/>
      <c r="B61" s="22" t="s">
        <v>61</v>
      </c>
      <c r="C61" s="2"/>
      <c r="D61" s="2"/>
      <c r="E61" s="12" t="s">
        <v>62</v>
      </c>
      <c r="F61" s="26">
        <f>MROUND($E$23*'14-04-2022'!F61+'14-04-2022'!F61,1)</f>
        <v>511</v>
      </c>
      <c r="G61" s="8" t="s">
        <v>38</v>
      </c>
      <c r="H61" s="21"/>
      <c r="I61" s="21"/>
    </row>
    <row r="62" spans="1:9" ht="17.100000000000001" customHeight="1" x14ac:dyDescent="0.2">
      <c r="A62" s="14"/>
      <c r="B62" s="22" t="s">
        <v>63</v>
      </c>
      <c r="C62" s="2"/>
      <c r="D62" s="2"/>
      <c r="E62" s="12" t="s">
        <v>62</v>
      </c>
      <c r="F62" s="26">
        <f>MROUND($E$23*'14-04-2022'!F62+'14-04-2022'!F62,1)</f>
        <v>849</v>
      </c>
      <c r="G62" s="8" t="s">
        <v>38</v>
      </c>
      <c r="H62" s="21" t="s">
        <v>64</v>
      </c>
      <c r="I62" s="21"/>
    </row>
    <row r="63" spans="1:9" ht="15" customHeight="1" x14ac:dyDescent="0.2">
      <c r="B63" s="22" t="s">
        <v>66</v>
      </c>
      <c r="C63" s="2"/>
      <c r="D63" s="2"/>
      <c r="E63" s="12" t="s">
        <v>23</v>
      </c>
      <c r="F63" s="26">
        <f>MROUND($E$23*'14-04-2022'!F63+'14-04-2022'!F63,1)</f>
        <v>2692</v>
      </c>
      <c r="G63" s="8" t="s">
        <v>38</v>
      </c>
      <c r="H63" s="15"/>
      <c r="I63" s="15"/>
    </row>
    <row r="64" spans="1:9" ht="15" customHeight="1" x14ac:dyDescent="0.2">
      <c r="B64" s="37" t="s">
        <v>384</v>
      </c>
      <c r="C64" s="15"/>
      <c r="D64" s="15"/>
      <c r="E64" s="12" t="s">
        <v>23</v>
      </c>
      <c r="F64" s="26">
        <f>MROUND($E$23*'14-04-2022'!F64+'14-04-2022'!F64,1)</f>
        <v>752</v>
      </c>
      <c r="G64" s="8" t="s">
        <v>38</v>
      </c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>
      <c r="B151" s="15"/>
      <c r="C151" s="15"/>
      <c r="D151" s="15"/>
      <c r="E151" s="15"/>
      <c r="F151" s="15"/>
      <c r="G151" s="15"/>
      <c r="H151" s="15"/>
      <c r="I151" s="15"/>
    </row>
    <row r="152" spans="2:9" ht="15" customHeight="1" x14ac:dyDescent="0.2">
      <c r="B152" s="15"/>
      <c r="C152" s="15"/>
      <c r="D152" s="15"/>
      <c r="E152" s="15"/>
      <c r="F152" s="15"/>
      <c r="G152" s="15"/>
      <c r="H152" s="15"/>
      <c r="I152" s="15"/>
    </row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</sheetData>
  <sheetProtection selectLockedCells="1" selectUnlockedCells="1"/>
  <mergeCells count="3">
    <mergeCell ref="H58:I58"/>
    <mergeCell ref="H59:I59"/>
    <mergeCell ref="H60:I60"/>
  </mergeCells>
  <printOptions horizontalCentered="1"/>
  <pageMargins left="0.55118110236220474" right="0.43307086614173229" top="0.47244094488188981" bottom="0.27559055118110237" header="0.39370078740157483" footer="0.31496062992125984"/>
  <pageSetup paperSize="9" scale="81" firstPageNumber="0" orientation="portrait" copies="9" r:id="rId1"/>
  <headerFooter alignWithMargins="0"/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78743-20C8-4D32-B21D-71D174270AA8}">
  <sheetPr>
    <pageSetUpPr fitToPage="1"/>
  </sheetPr>
  <dimension ref="A1:K206"/>
  <sheetViews>
    <sheetView topLeftCell="A10" workbookViewId="0">
      <selection activeCell="F40" sqref="F40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409</v>
      </c>
      <c r="H5" s="2"/>
      <c r="I5" s="2"/>
    </row>
    <row r="6" spans="2:11" ht="15" customHeight="1" x14ac:dyDescent="0.2">
      <c r="B6" s="3" t="s">
        <v>0</v>
      </c>
      <c r="C6" s="4" t="s">
        <v>243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277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370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410</v>
      </c>
      <c r="G13" s="16"/>
      <c r="H13" s="13" t="s">
        <v>142</v>
      </c>
      <c r="I13" s="4" t="s">
        <v>411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3.0499999999999999E-2</v>
      </c>
      <c r="F16" s="30" t="s">
        <v>412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>
        <v>0.06</v>
      </c>
      <c r="F17" t="s">
        <v>416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>
        <v>0.06</v>
      </c>
      <c r="F18" t="s">
        <v>416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8">
        <v>9.0700000000000003E-2</v>
      </c>
      <c r="F19" t="s">
        <v>413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8">
        <v>0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5.2400000000000002E-2</v>
      </c>
      <c r="G23" s="2"/>
      <c r="H23" s="2"/>
    </row>
    <row r="24" spans="2:11" ht="17.100000000000001" customHeight="1" x14ac:dyDescent="0.2">
      <c r="B24" s="2" t="s">
        <v>15</v>
      </c>
      <c r="C24" s="2"/>
      <c r="D24" s="2"/>
      <c r="E24" s="36">
        <v>281.82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f>MROUND($E$23*'17-05-2022'!H25+'17-05-2022'!H25,1)</f>
        <v>61905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f>MROUND($E$23*'17-05-2022'!H26+'17-05-2022'!H26,1)</f>
        <v>67965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61905</v>
      </c>
      <c r="G29" s="11" t="s">
        <v>22</v>
      </c>
      <c r="H29" s="25">
        <f>+D29*F29</f>
        <v>27857.25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61905</v>
      </c>
      <c r="G30" s="11" t="s">
        <v>22</v>
      </c>
      <c r="H30" s="25">
        <f>+D30*F30</f>
        <v>23523.9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67965</v>
      </c>
      <c r="G31" s="11" t="s">
        <v>22</v>
      </c>
      <c r="H31" s="25">
        <f>+D31*F31</f>
        <v>37380.75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9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9" ht="17.100000000000001" customHeight="1" x14ac:dyDescent="0.2">
      <c r="B34" s="2" t="s">
        <v>27</v>
      </c>
      <c r="C34" s="2"/>
      <c r="D34" s="2"/>
      <c r="E34" s="12" t="s">
        <v>28</v>
      </c>
      <c r="F34" s="26">
        <v>1739</v>
      </c>
      <c r="G34" s="2"/>
      <c r="H34" s="2"/>
      <c r="I34" s="2"/>
    </row>
    <row r="35" spans="2:9" ht="17.100000000000001" customHeight="1" x14ac:dyDescent="0.2">
      <c r="B35" s="2" t="s">
        <v>29</v>
      </c>
      <c r="C35" s="2"/>
      <c r="D35" s="2"/>
      <c r="E35" s="12" t="s">
        <v>28</v>
      </c>
      <c r="F35" s="26">
        <f>MROUND($E$23*'17-05-2022'!F35+'17-05-2022'!F35,1)</f>
        <v>4953</v>
      </c>
      <c r="G35" s="2"/>
      <c r="H35" s="2"/>
      <c r="I35" s="2"/>
    </row>
    <row r="36" spans="2:9" ht="17.100000000000001" customHeight="1" x14ac:dyDescent="0.2">
      <c r="B36" s="2" t="s">
        <v>30</v>
      </c>
      <c r="C36" s="2"/>
      <c r="D36" s="2"/>
      <c r="E36" s="12" t="s">
        <v>28</v>
      </c>
      <c r="F36" s="26">
        <f>MROUND($E$23*'17-05-2022'!F36+'17-05-2022'!F36,1)</f>
        <v>4495</v>
      </c>
      <c r="G36" s="8"/>
      <c r="H36" s="6"/>
      <c r="I36" s="2"/>
    </row>
    <row r="37" spans="2:9" ht="17.100000000000001" customHeight="1" x14ac:dyDescent="0.2">
      <c r="B37" s="2" t="s">
        <v>31</v>
      </c>
      <c r="C37" s="2"/>
      <c r="D37" s="2"/>
      <c r="E37" s="12" t="s">
        <v>28</v>
      </c>
      <c r="F37" s="26">
        <f>MROUND($E$23*'17-05-2022'!F37+'17-05-2022'!F37,1)</f>
        <v>3802</v>
      </c>
      <c r="G37" s="8"/>
      <c r="H37" s="6"/>
      <c r="I37" s="2"/>
    </row>
    <row r="38" spans="2:9" ht="17.100000000000001" customHeight="1" x14ac:dyDescent="0.2">
      <c r="B38" s="22" t="s">
        <v>379</v>
      </c>
      <c r="C38" s="2"/>
      <c r="D38" s="2"/>
      <c r="E38" s="12" t="s">
        <v>380</v>
      </c>
      <c r="F38" s="26">
        <v>1.5</v>
      </c>
      <c r="G38" s="13" t="s">
        <v>381</v>
      </c>
      <c r="H38" s="6"/>
      <c r="I38" s="2"/>
    </row>
    <row r="39" spans="2:9" ht="17.100000000000001" customHeight="1" x14ac:dyDescent="0.2">
      <c r="B39" s="22" t="s">
        <v>382</v>
      </c>
      <c r="C39" s="2"/>
      <c r="D39" s="2"/>
      <c r="E39" s="12" t="s">
        <v>380</v>
      </c>
      <c r="F39" s="26">
        <v>1</v>
      </c>
      <c r="G39" s="13" t="s">
        <v>381</v>
      </c>
      <c r="H39" s="6"/>
      <c r="I39" s="2"/>
    </row>
    <row r="40" spans="2:9" ht="17.100000000000001" customHeight="1" x14ac:dyDescent="0.2">
      <c r="B40" s="2" t="s">
        <v>32</v>
      </c>
      <c r="C40" s="2"/>
      <c r="D40" s="2"/>
      <c r="E40" s="12" t="s">
        <v>33</v>
      </c>
      <c r="F40" s="26">
        <v>26696</v>
      </c>
      <c r="G40" t="s">
        <v>414</v>
      </c>
      <c r="H40" s="2"/>
      <c r="I40" s="2"/>
    </row>
    <row r="41" spans="2:9" ht="17.100000000000001" customHeight="1" x14ac:dyDescent="0.2">
      <c r="B41" s="2" t="s">
        <v>32</v>
      </c>
      <c r="C41" s="2"/>
      <c r="D41" s="2"/>
      <c r="E41" s="13"/>
      <c r="F41" s="20" t="s">
        <v>65</v>
      </c>
      <c r="G41" s="2"/>
      <c r="H41" s="2"/>
      <c r="I41" s="2"/>
    </row>
    <row r="42" spans="2:9" ht="17.100000000000001" customHeight="1" x14ac:dyDescent="0.2">
      <c r="B42" s="2" t="s">
        <v>34</v>
      </c>
      <c r="C42" s="2"/>
      <c r="D42" s="2"/>
      <c r="E42" s="13"/>
      <c r="F42" s="20" t="s">
        <v>35</v>
      </c>
      <c r="G42" s="2"/>
      <c r="H42" s="2"/>
      <c r="I42" s="2"/>
    </row>
    <row r="43" spans="2:9" ht="17.100000000000001" customHeight="1" x14ac:dyDescent="0.2">
      <c r="B43" s="2" t="s">
        <v>36</v>
      </c>
      <c r="C43" s="2"/>
      <c r="D43" s="2"/>
      <c r="E43" s="12" t="s">
        <v>37</v>
      </c>
      <c r="F43" s="26">
        <f>MROUND(IF(E19&gt;0,E19*'17-05-2022'!F43+'17-05-2022'!F43,'17-05-2022'!F43),1)</f>
        <v>197884</v>
      </c>
      <c r="G43" s="8" t="s">
        <v>38</v>
      </c>
      <c r="H43" s="2"/>
      <c r="I43" s="2"/>
    </row>
    <row r="44" spans="2:9" ht="17.100000000000001" customHeight="1" x14ac:dyDescent="0.2">
      <c r="B44" s="2" t="s">
        <v>39</v>
      </c>
      <c r="C44" s="2"/>
      <c r="D44" s="2"/>
      <c r="E44" s="12" t="s">
        <v>37</v>
      </c>
      <c r="F44" s="26">
        <v>183650</v>
      </c>
      <c r="G44" s="8" t="s">
        <v>38</v>
      </c>
      <c r="H44" s="2"/>
      <c r="I44" s="2"/>
    </row>
    <row r="45" spans="2:9" ht="17.100000000000001" customHeight="1" x14ac:dyDescent="0.2">
      <c r="B45" s="2" t="s">
        <v>40</v>
      </c>
      <c r="C45" s="2"/>
      <c r="D45" s="2"/>
      <c r="E45" s="12" t="s">
        <v>41</v>
      </c>
      <c r="F45" s="26">
        <v>300</v>
      </c>
      <c r="G45" s="8" t="s">
        <v>38</v>
      </c>
      <c r="H45" s="2"/>
      <c r="I45" s="2"/>
    </row>
    <row r="46" spans="2:9" ht="17.100000000000001" customHeight="1" x14ac:dyDescent="0.2">
      <c r="B46" s="2" t="s">
        <v>42</v>
      </c>
      <c r="C46" s="2"/>
      <c r="D46" s="2"/>
      <c r="E46" s="12" t="s">
        <v>28</v>
      </c>
      <c r="F46" s="26">
        <f>MROUND((F43+F44)/50,1)</f>
        <v>7631</v>
      </c>
      <c r="G46" s="8" t="s">
        <v>38</v>
      </c>
      <c r="H46" s="2"/>
      <c r="I46" s="2"/>
    </row>
    <row r="47" spans="2:9" ht="17.100000000000001" customHeight="1" x14ac:dyDescent="0.2">
      <c r="B47" s="2" t="s">
        <v>43</v>
      </c>
      <c r="C47" s="2"/>
      <c r="D47" s="2"/>
      <c r="E47" s="12" t="s">
        <v>28</v>
      </c>
      <c r="F47" s="26">
        <v>938</v>
      </c>
      <c r="G47" s="2"/>
      <c r="H47" s="2"/>
      <c r="I47" s="2"/>
    </row>
    <row r="48" spans="2:9" ht="17.100000000000001" customHeight="1" x14ac:dyDescent="0.2">
      <c r="B48" s="2" t="s">
        <v>44</v>
      </c>
      <c r="C48" s="2"/>
      <c r="D48" s="2"/>
      <c r="E48" s="12" t="s">
        <v>41</v>
      </c>
      <c r="F48" s="6" t="s">
        <v>415</v>
      </c>
      <c r="G48" s="20"/>
      <c r="H48" s="2"/>
      <c r="I48" s="2"/>
    </row>
    <row r="49" spans="1:9" ht="17.100000000000001" customHeight="1" x14ac:dyDescent="0.2">
      <c r="B49" s="2" t="s">
        <v>45</v>
      </c>
      <c r="C49" s="2"/>
      <c r="D49" s="2"/>
      <c r="E49" s="12" t="s">
        <v>46</v>
      </c>
      <c r="F49" s="6" t="s">
        <v>47</v>
      </c>
      <c r="G49" s="2"/>
      <c r="H49" s="2"/>
      <c r="I49" s="2"/>
    </row>
    <row r="50" spans="1:9" ht="4.3499999999999996" customHeight="1" x14ac:dyDescent="0.2">
      <c r="B50" s="2"/>
      <c r="C50" s="2"/>
      <c r="D50" s="2"/>
      <c r="E50" s="2"/>
      <c r="F50" s="2"/>
      <c r="G50" s="2"/>
      <c r="H50" s="2"/>
      <c r="I50" s="2"/>
    </row>
    <row r="51" spans="1:9" ht="17.100000000000001" customHeight="1" x14ac:dyDescent="0.2">
      <c r="B51" s="7" t="s">
        <v>48</v>
      </c>
      <c r="C51" s="2"/>
      <c r="D51" s="2"/>
      <c r="E51" s="2"/>
      <c r="F51" s="2"/>
      <c r="G51" s="2"/>
      <c r="H51" s="2"/>
      <c r="I51" s="2"/>
    </row>
    <row r="52" spans="1:9" ht="17.100000000000001" customHeight="1" x14ac:dyDescent="0.2">
      <c r="A52" s="14"/>
      <c r="B52" s="22" t="s">
        <v>49</v>
      </c>
      <c r="C52" s="2"/>
      <c r="D52" s="2"/>
      <c r="E52" s="12" t="s">
        <v>23</v>
      </c>
      <c r="F52" s="26">
        <f>MROUND($E$23*'17-05-2022'!F52+'17-05-2022'!F52,1)</f>
        <v>16362</v>
      </c>
      <c r="G52" s="8" t="s">
        <v>38</v>
      </c>
      <c r="H52" s="2"/>
      <c r="I52" s="2"/>
    </row>
    <row r="53" spans="1:9" ht="17.100000000000001" customHeight="1" x14ac:dyDescent="0.2">
      <c r="A53" s="14"/>
      <c r="B53" s="22" t="s">
        <v>50</v>
      </c>
      <c r="C53" s="2"/>
      <c r="D53" s="2"/>
      <c r="E53" s="12" t="s">
        <v>51</v>
      </c>
      <c r="F53" s="26">
        <f>MROUND($E$23*'17-05-2022'!F53+'17-05-2022'!F53,1)</f>
        <v>640</v>
      </c>
      <c r="G53" s="8" t="s">
        <v>38</v>
      </c>
      <c r="H53" s="2"/>
      <c r="I53" s="2"/>
    </row>
    <row r="54" spans="1:9" ht="17.100000000000001" customHeight="1" x14ac:dyDescent="0.2">
      <c r="A54" s="14"/>
      <c r="B54" s="22" t="s">
        <v>52</v>
      </c>
      <c r="C54" s="2"/>
      <c r="D54" s="2"/>
      <c r="E54" s="12" t="s">
        <v>51</v>
      </c>
      <c r="F54" s="26">
        <f>MROUND($E$23*'17-05-2022'!F54+'17-05-2022'!F54,1)</f>
        <v>1177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53</v>
      </c>
      <c r="C55" s="2"/>
      <c r="D55" s="2"/>
      <c r="E55" s="12" t="s">
        <v>51</v>
      </c>
      <c r="F55" s="26">
        <f>MROUND($E$23*'17-05-2022'!F55+'17-05-2022'!F55,1)</f>
        <v>878</v>
      </c>
      <c r="G55" s="8" t="s">
        <v>38</v>
      </c>
      <c r="H55" s="6"/>
      <c r="I55" s="2"/>
    </row>
    <row r="56" spans="1:9" ht="17.100000000000001" customHeight="1" x14ac:dyDescent="0.2">
      <c r="A56" s="14"/>
      <c r="B56" s="22" t="s">
        <v>326</v>
      </c>
      <c r="C56" s="2"/>
      <c r="D56" s="2"/>
      <c r="E56" s="12" t="s">
        <v>51</v>
      </c>
      <c r="F56" s="26">
        <f>MROUND($E$23*'17-05-2022'!F56+'17-05-2022'!F56,1)</f>
        <v>1075</v>
      </c>
      <c r="G56" s="8" t="s">
        <v>38</v>
      </c>
      <c r="H56" s="6"/>
      <c r="I56" s="2"/>
    </row>
    <row r="57" spans="1:9" ht="17.100000000000001" customHeight="1" x14ac:dyDescent="0.2">
      <c r="A57" s="14"/>
      <c r="B57" s="22" t="s">
        <v>54</v>
      </c>
      <c r="C57" s="2"/>
      <c r="D57" s="2"/>
      <c r="E57" s="12" t="s">
        <v>51</v>
      </c>
      <c r="F57" s="26">
        <f>MROUND($E$23*'17-05-2022'!F57+'17-05-2022'!F57,1)</f>
        <v>2212</v>
      </c>
      <c r="G57" s="8" t="s">
        <v>38</v>
      </c>
      <c r="H57" s="2"/>
      <c r="I57" s="2"/>
    </row>
    <row r="58" spans="1:9" ht="17.100000000000001" customHeight="1" x14ac:dyDescent="0.2">
      <c r="A58" s="14"/>
      <c r="B58" s="22" t="s">
        <v>55</v>
      </c>
      <c r="C58" s="2"/>
      <c r="D58" s="2"/>
      <c r="E58" s="12" t="s">
        <v>23</v>
      </c>
      <c r="F58" s="26">
        <f>MROUND($E$23*'17-05-2022'!F58+'17-05-2022'!F58,1)</f>
        <v>1341</v>
      </c>
      <c r="G58" s="8" t="s">
        <v>38</v>
      </c>
      <c r="H58" s="45" t="s">
        <v>56</v>
      </c>
      <c r="I58" s="45"/>
    </row>
    <row r="59" spans="1:9" ht="17.100000000000001" customHeight="1" x14ac:dyDescent="0.2">
      <c r="A59" s="14"/>
      <c r="B59" s="22" t="s">
        <v>57</v>
      </c>
      <c r="C59" s="2"/>
      <c r="D59" s="2"/>
      <c r="E59" s="12" t="s">
        <v>23</v>
      </c>
      <c r="F59" s="26">
        <f>MROUND($E$23*'17-05-2022'!F59+'17-05-2022'!F59,1)</f>
        <v>1926</v>
      </c>
      <c r="G59" s="8" t="s">
        <v>38</v>
      </c>
      <c r="H59" s="45" t="s">
        <v>58</v>
      </c>
      <c r="I59" s="45"/>
    </row>
    <row r="60" spans="1:9" ht="17.100000000000001" customHeight="1" x14ac:dyDescent="0.2">
      <c r="A60" s="14"/>
      <c r="B60" s="22" t="s">
        <v>59</v>
      </c>
      <c r="C60" s="2"/>
      <c r="D60" s="2"/>
      <c r="E60" s="12" t="s">
        <v>23</v>
      </c>
      <c r="F60" s="26">
        <f>MROUND($E$23*'17-05-2022'!F60+'17-05-2022'!F60,1)</f>
        <v>3484</v>
      </c>
      <c r="G60" s="8" t="s">
        <v>38</v>
      </c>
      <c r="H60" s="45" t="s">
        <v>60</v>
      </c>
      <c r="I60" s="45"/>
    </row>
    <row r="61" spans="1:9" ht="17.100000000000001" customHeight="1" x14ac:dyDescent="0.2">
      <c r="A61" s="14"/>
      <c r="B61" s="22" t="s">
        <v>61</v>
      </c>
      <c r="C61" s="2"/>
      <c r="D61" s="2"/>
      <c r="E61" s="12" t="s">
        <v>62</v>
      </c>
      <c r="F61" s="26">
        <f>MROUND($E$23*'17-05-2022'!F61+'17-05-2022'!F61,1)</f>
        <v>538</v>
      </c>
      <c r="G61" s="8" t="s">
        <v>38</v>
      </c>
      <c r="H61" s="21"/>
      <c r="I61" s="21"/>
    </row>
    <row r="62" spans="1:9" ht="17.100000000000001" customHeight="1" x14ac:dyDescent="0.2">
      <c r="A62" s="14"/>
      <c r="B62" s="22" t="s">
        <v>63</v>
      </c>
      <c r="C62" s="2"/>
      <c r="D62" s="2"/>
      <c r="E62" s="12" t="s">
        <v>62</v>
      </c>
      <c r="F62" s="26">
        <f>MROUND($E$23*'17-05-2022'!F62+'17-05-2022'!F62,1)</f>
        <v>893</v>
      </c>
      <c r="G62" s="8" t="s">
        <v>38</v>
      </c>
      <c r="H62" s="21" t="s">
        <v>64</v>
      </c>
      <c r="I62" s="21"/>
    </row>
    <row r="63" spans="1:9" ht="15" customHeight="1" x14ac:dyDescent="0.2">
      <c r="B63" s="22" t="s">
        <v>66</v>
      </c>
      <c r="C63" s="2"/>
      <c r="D63" s="2"/>
      <c r="E63" s="12" t="s">
        <v>23</v>
      </c>
      <c r="F63" s="26">
        <f>MROUND($E$23*'17-05-2022'!F63+'17-05-2022'!F63,1)</f>
        <v>2833</v>
      </c>
      <c r="G63" s="8" t="s">
        <v>38</v>
      </c>
      <c r="H63" s="15"/>
      <c r="I63" s="15"/>
    </row>
    <row r="64" spans="1:9" ht="15" customHeight="1" x14ac:dyDescent="0.2">
      <c r="B64" s="37" t="s">
        <v>384</v>
      </c>
      <c r="C64" s="15"/>
      <c r="D64" s="15"/>
      <c r="E64" s="12" t="s">
        <v>23</v>
      </c>
      <c r="F64" s="26">
        <f>MROUND($E$23*'17-05-2022'!F64+'17-05-2022'!F64,1)</f>
        <v>791</v>
      </c>
      <c r="G64" s="8" t="s">
        <v>38</v>
      </c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>
      <c r="B151" s="15"/>
      <c r="C151" s="15"/>
      <c r="D151" s="15"/>
      <c r="E151" s="15"/>
      <c r="F151" s="15"/>
      <c r="G151" s="15"/>
      <c r="H151" s="15"/>
      <c r="I151" s="15"/>
    </row>
    <row r="152" spans="2:9" ht="15" customHeight="1" x14ac:dyDescent="0.2">
      <c r="B152" s="15"/>
      <c r="C152" s="15"/>
      <c r="D152" s="15"/>
      <c r="E152" s="15"/>
      <c r="F152" s="15"/>
      <c r="G152" s="15"/>
      <c r="H152" s="15"/>
      <c r="I152" s="15"/>
    </row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</sheetData>
  <sheetProtection selectLockedCells="1" selectUnlockedCells="1"/>
  <mergeCells count="3">
    <mergeCell ref="H58:I58"/>
    <mergeCell ref="H59:I59"/>
    <mergeCell ref="H60:I60"/>
  </mergeCells>
  <printOptions horizontalCentered="1"/>
  <pageMargins left="0.55118110236220474" right="0.43307086614173229" top="0.47244094488188981" bottom="0.27559055118110237" header="0.39370078740157483" footer="0.31496062992125984"/>
  <pageSetup paperSize="9" scale="81" firstPageNumber="0" orientation="portrait" copies="9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4D476-9A3E-4B9C-86B6-D4B2DB5AB598}">
  <sheetPr>
    <pageSetUpPr fitToPage="1"/>
  </sheetPr>
  <dimension ref="A1:K206"/>
  <sheetViews>
    <sheetView topLeftCell="A10" workbookViewId="0">
      <selection activeCell="F34" sqref="F34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417</v>
      </c>
      <c r="H5" s="2"/>
      <c r="I5" s="2"/>
    </row>
    <row r="6" spans="2:11" ht="15" customHeight="1" x14ac:dyDescent="0.2">
      <c r="B6" s="3" t="s">
        <v>0</v>
      </c>
      <c r="C6" s="4" t="s">
        <v>243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277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370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418</v>
      </c>
      <c r="G13" s="16"/>
      <c r="H13" s="13" t="s">
        <v>142</v>
      </c>
      <c r="I13" s="4" t="s">
        <v>419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7.0999999999999994E-2</v>
      </c>
      <c r="F16" s="30" t="s">
        <v>420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>
        <v>6.5000000000000002E-2</v>
      </c>
      <c r="F17" t="s">
        <v>422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>
        <v>6.5000000000000002E-2</v>
      </c>
      <c r="F18" t="s">
        <v>422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8">
        <v>0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8">
        <v>0.12</v>
      </c>
      <c r="F20" t="s">
        <v>421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5.3400000000000003E-2</v>
      </c>
      <c r="G23" s="2"/>
      <c r="H23" s="2"/>
    </row>
    <row r="24" spans="2:11" ht="17.100000000000001" customHeight="1" x14ac:dyDescent="0.2">
      <c r="B24" s="2" t="s">
        <v>15</v>
      </c>
      <c r="C24" s="2"/>
      <c r="D24" s="2"/>
      <c r="E24" s="36">
        <v>296.92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f>MROUND($E$23*'10-06-2022'!H25+'10-06-2022'!H25,1)</f>
        <v>65211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f>MROUND($E$23*'10-06-2022'!H26+'10-06-2022'!H26,1)</f>
        <v>71594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65211</v>
      </c>
      <c r="G29" s="11" t="s">
        <v>22</v>
      </c>
      <c r="H29" s="25">
        <f>+D29*F29</f>
        <v>29344.95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65211</v>
      </c>
      <c r="G30" s="11" t="s">
        <v>22</v>
      </c>
      <c r="H30" s="25">
        <f>+D30*F30</f>
        <v>24780.18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71594</v>
      </c>
      <c r="G31" s="11" t="s">
        <v>22</v>
      </c>
      <c r="H31" s="25">
        <f>+D31*F31</f>
        <v>39376.700000000004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9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9" ht="17.100000000000001" customHeight="1" x14ac:dyDescent="0.2">
      <c r="B34" s="2" t="s">
        <v>27</v>
      </c>
      <c r="C34" s="2"/>
      <c r="D34" s="2"/>
      <c r="E34" s="12" t="s">
        <v>28</v>
      </c>
      <c r="F34" s="26">
        <v>1948</v>
      </c>
      <c r="G34" s="2"/>
      <c r="H34" s="2"/>
      <c r="I34" s="2"/>
    </row>
    <row r="35" spans="2:9" ht="17.100000000000001" customHeight="1" x14ac:dyDescent="0.2">
      <c r="B35" s="2" t="s">
        <v>29</v>
      </c>
      <c r="C35" s="2"/>
      <c r="D35" s="2"/>
      <c r="E35" s="12" t="s">
        <v>28</v>
      </c>
      <c r="F35" s="26">
        <f>MROUND($E$23*'10-06-2022'!F35+'10-06-2022'!F35,1)</f>
        <v>5217</v>
      </c>
      <c r="G35" s="2"/>
      <c r="H35" s="2"/>
      <c r="I35" s="2"/>
    </row>
    <row r="36" spans="2:9" ht="17.100000000000001" customHeight="1" x14ac:dyDescent="0.2">
      <c r="B36" s="2" t="s">
        <v>30</v>
      </c>
      <c r="C36" s="2"/>
      <c r="D36" s="2"/>
      <c r="E36" s="12" t="s">
        <v>28</v>
      </c>
      <c r="F36" s="26">
        <f>MROUND($E$23*'10-06-2022'!F36+'10-06-2022'!F36,1)</f>
        <v>4735</v>
      </c>
      <c r="G36" s="8"/>
      <c r="H36" s="6"/>
      <c r="I36" s="2"/>
    </row>
    <row r="37" spans="2:9" ht="17.100000000000001" customHeight="1" x14ac:dyDescent="0.2">
      <c r="B37" s="2" t="s">
        <v>31</v>
      </c>
      <c r="C37" s="2"/>
      <c r="D37" s="2"/>
      <c r="E37" s="12" t="s">
        <v>28</v>
      </c>
      <c r="F37" s="26">
        <f>MROUND($E$23*'10-06-2022'!F37+'10-06-2022'!F37,1)</f>
        <v>4005</v>
      </c>
      <c r="G37" s="8"/>
      <c r="H37" s="6"/>
      <c r="I37" s="2"/>
    </row>
    <row r="38" spans="2:9" ht="17.100000000000001" customHeight="1" x14ac:dyDescent="0.2">
      <c r="B38" s="22" t="s">
        <v>379</v>
      </c>
      <c r="C38" s="2"/>
      <c r="D38" s="2"/>
      <c r="E38" s="12" t="s">
        <v>380</v>
      </c>
      <c r="F38" s="26">
        <v>1.5</v>
      </c>
      <c r="G38" s="13" t="s">
        <v>381</v>
      </c>
      <c r="H38" s="6"/>
      <c r="I38" s="2"/>
    </row>
    <row r="39" spans="2:9" ht="17.100000000000001" customHeight="1" x14ac:dyDescent="0.2">
      <c r="B39" s="22" t="s">
        <v>382</v>
      </c>
      <c r="C39" s="2"/>
      <c r="D39" s="2"/>
      <c r="E39" s="12" t="s">
        <v>380</v>
      </c>
      <c r="F39" s="26">
        <v>1</v>
      </c>
      <c r="G39" s="13" t="s">
        <v>381</v>
      </c>
      <c r="H39" s="6"/>
      <c r="I39" s="2"/>
    </row>
    <row r="40" spans="2:9" ht="17.100000000000001" customHeight="1" x14ac:dyDescent="0.2">
      <c r="B40" s="2" t="s">
        <v>32</v>
      </c>
      <c r="C40" s="2"/>
      <c r="D40" s="2"/>
      <c r="E40" s="12" t="s">
        <v>33</v>
      </c>
      <c r="F40" s="26">
        <v>26696</v>
      </c>
      <c r="G40" t="s">
        <v>414</v>
      </c>
      <c r="H40" s="2"/>
      <c r="I40" s="2"/>
    </row>
    <row r="41" spans="2:9" ht="17.100000000000001" customHeight="1" x14ac:dyDescent="0.2">
      <c r="B41" s="2" t="s">
        <v>32</v>
      </c>
      <c r="C41" s="2"/>
      <c r="D41" s="2"/>
      <c r="E41" s="13"/>
      <c r="F41" s="20" t="s">
        <v>65</v>
      </c>
      <c r="G41" s="2"/>
      <c r="H41" s="2"/>
      <c r="I41" s="2"/>
    </row>
    <row r="42" spans="2:9" ht="17.100000000000001" customHeight="1" x14ac:dyDescent="0.2">
      <c r="B42" s="2" t="s">
        <v>34</v>
      </c>
      <c r="C42" s="2"/>
      <c r="D42" s="2"/>
      <c r="E42" s="13"/>
      <c r="F42" s="20" t="s">
        <v>35</v>
      </c>
      <c r="G42" s="2"/>
      <c r="H42" s="2"/>
      <c r="I42" s="2"/>
    </row>
    <row r="43" spans="2:9" ht="17.100000000000001" customHeight="1" x14ac:dyDescent="0.2">
      <c r="B43" s="2" t="s">
        <v>36</v>
      </c>
      <c r="C43" s="2"/>
      <c r="D43" s="2"/>
      <c r="E43" s="12" t="s">
        <v>37</v>
      </c>
      <c r="F43" s="26">
        <f>MROUND(IF(E19&gt;0,E19*'10-06-2022'!F43+'10-06-2022'!F43,'10-06-2022'!F43),1)</f>
        <v>197884</v>
      </c>
      <c r="G43" s="8" t="s">
        <v>38</v>
      </c>
      <c r="H43" s="2"/>
      <c r="I43" s="2"/>
    </row>
    <row r="44" spans="2:9" ht="17.100000000000001" customHeight="1" x14ac:dyDescent="0.2">
      <c r="B44" s="2" t="s">
        <v>39</v>
      </c>
      <c r="C44" s="2"/>
      <c r="D44" s="2"/>
      <c r="E44" s="12" t="s">
        <v>37</v>
      </c>
      <c r="F44" s="26">
        <f>MROUND(+IF(E20=0,'10-06-2022'!F44,IF(AND(E19&gt;0,E20&gt;0)=TRUE,(E20*50%*'10-06-2022'!F44+E19*50%*'10-06-2022'!F44+'10-06-2022'!F44),'10-06-2022'!F44*(1+E20))),1)</f>
        <v>205688</v>
      </c>
      <c r="G44" s="8" t="s">
        <v>38</v>
      </c>
      <c r="H44" s="2"/>
      <c r="I44" s="2"/>
    </row>
    <row r="45" spans="2:9" ht="17.100000000000001" customHeight="1" x14ac:dyDescent="0.2">
      <c r="B45" s="2" t="s">
        <v>40</v>
      </c>
      <c r="C45" s="2"/>
      <c r="D45" s="2"/>
      <c r="E45" s="12" t="s">
        <v>41</v>
      </c>
      <c r="F45" s="26">
        <v>330</v>
      </c>
      <c r="G45" s="8" t="s">
        <v>38</v>
      </c>
      <c r="H45" s="2"/>
      <c r="I45" s="2"/>
    </row>
    <row r="46" spans="2:9" ht="17.100000000000001" customHeight="1" x14ac:dyDescent="0.2">
      <c r="B46" s="2" t="s">
        <v>42</v>
      </c>
      <c r="C46" s="2"/>
      <c r="D46" s="2"/>
      <c r="E46" s="12" t="s">
        <v>28</v>
      </c>
      <c r="F46" s="26">
        <f>MROUND((F43+F44)/50,1)</f>
        <v>8071</v>
      </c>
      <c r="G46" s="8" t="s">
        <v>38</v>
      </c>
      <c r="H46" s="2"/>
      <c r="I46" s="2"/>
    </row>
    <row r="47" spans="2:9" ht="17.100000000000001" customHeight="1" x14ac:dyDescent="0.2">
      <c r="B47" s="2" t="s">
        <v>43</v>
      </c>
      <c r="C47" s="2"/>
      <c r="D47" s="2"/>
      <c r="E47" s="12" t="s">
        <v>28</v>
      </c>
      <c r="F47" s="26">
        <v>938</v>
      </c>
      <c r="G47" s="2"/>
      <c r="H47" s="2"/>
      <c r="I47" s="2"/>
    </row>
    <row r="48" spans="2:9" ht="17.100000000000001" customHeight="1" x14ac:dyDescent="0.2">
      <c r="B48" s="2" t="s">
        <v>44</v>
      </c>
      <c r="C48" s="2"/>
      <c r="D48" s="2"/>
      <c r="E48" s="12" t="s">
        <v>41</v>
      </c>
      <c r="F48" s="6" t="s">
        <v>423</v>
      </c>
      <c r="G48" s="20"/>
      <c r="H48" s="2"/>
      <c r="I48" s="2"/>
    </row>
    <row r="49" spans="1:9" ht="17.100000000000001" customHeight="1" x14ac:dyDescent="0.2">
      <c r="B49" s="2" t="s">
        <v>45</v>
      </c>
      <c r="C49" s="2"/>
      <c r="D49" s="2"/>
      <c r="E49" s="12" t="s">
        <v>46</v>
      </c>
      <c r="F49" s="6" t="s">
        <v>47</v>
      </c>
      <c r="G49" s="2"/>
      <c r="H49" s="2"/>
      <c r="I49" s="2"/>
    </row>
    <row r="50" spans="1:9" ht="4.3499999999999996" customHeight="1" x14ac:dyDescent="0.2">
      <c r="B50" s="2"/>
      <c r="C50" s="2"/>
      <c r="D50" s="2"/>
      <c r="E50" s="2"/>
      <c r="F50" s="2"/>
      <c r="G50" s="2"/>
      <c r="H50" s="2"/>
      <c r="I50" s="2"/>
    </row>
    <row r="51" spans="1:9" ht="17.100000000000001" customHeight="1" x14ac:dyDescent="0.2">
      <c r="B51" s="7" t="s">
        <v>48</v>
      </c>
      <c r="C51" s="2"/>
      <c r="D51" s="2"/>
      <c r="E51" s="2"/>
      <c r="F51" s="2"/>
      <c r="G51" s="2"/>
      <c r="H51" s="2"/>
      <c r="I51" s="2"/>
    </row>
    <row r="52" spans="1:9" ht="17.100000000000001" customHeight="1" x14ac:dyDescent="0.2">
      <c r="A52" s="14"/>
      <c r="B52" s="22" t="s">
        <v>49</v>
      </c>
      <c r="C52" s="2"/>
      <c r="D52" s="2"/>
      <c r="E52" s="12" t="s">
        <v>23</v>
      </c>
      <c r="F52" s="26">
        <f>MROUND($E$23*'10-06-2022'!F52+'10-06-2022'!F52,1)</f>
        <v>17236</v>
      </c>
      <c r="G52" s="8" t="s">
        <v>38</v>
      </c>
      <c r="H52" s="2"/>
      <c r="I52" s="2"/>
    </row>
    <row r="53" spans="1:9" ht="17.100000000000001" customHeight="1" x14ac:dyDescent="0.2">
      <c r="A53" s="14"/>
      <c r="B53" s="22" t="s">
        <v>50</v>
      </c>
      <c r="C53" s="2"/>
      <c r="D53" s="2"/>
      <c r="E53" s="12" t="s">
        <v>51</v>
      </c>
      <c r="F53" s="26">
        <f>MROUND($E$23*'10-06-2022'!F53+'10-06-2022'!F53,1)</f>
        <v>674</v>
      </c>
      <c r="G53" s="8" t="s">
        <v>38</v>
      </c>
      <c r="H53" s="2"/>
      <c r="I53" s="2"/>
    </row>
    <row r="54" spans="1:9" ht="17.100000000000001" customHeight="1" x14ac:dyDescent="0.2">
      <c r="A54" s="14"/>
      <c r="B54" s="22" t="s">
        <v>52</v>
      </c>
      <c r="C54" s="2"/>
      <c r="D54" s="2"/>
      <c r="E54" s="12" t="s">
        <v>51</v>
      </c>
      <c r="F54" s="26">
        <f>MROUND($E$23*'10-06-2022'!F54+'10-06-2022'!F54,1)</f>
        <v>1240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53</v>
      </c>
      <c r="C55" s="2"/>
      <c r="D55" s="2"/>
      <c r="E55" s="12" t="s">
        <v>51</v>
      </c>
      <c r="F55" s="26">
        <f>MROUND($E$23*'10-06-2022'!F55+'10-06-2022'!F55,1)</f>
        <v>925</v>
      </c>
      <c r="G55" s="8" t="s">
        <v>38</v>
      </c>
      <c r="H55" s="6"/>
      <c r="I55" s="2"/>
    </row>
    <row r="56" spans="1:9" ht="17.100000000000001" customHeight="1" x14ac:dyDescent="0.2">
      <c r="A56" s="14"/>
      <c r="B56" s="22" t="s">
        <v>326</v>
      </c>
      <c r="C56" s="2"/>
      <c r="D56" s="2"/>
      <c r="E56" s="12" t="s">
        <v>51</v>
      </c>
      <c r="F56" s="26">
        <f>MROUND($E$23*'10-06-2022'!F56+'10-06-2022'!F56,1)</f>
        <v>1132</v>
      </c>
      <c r="G56" s="8" t="s">
        <v>38</v>
      </c>
      <c r="H56" s="6"/>
      <c r="I56" s="2"/>
    </row>
    <row r="57" spans="1:9" ht="17.100000000000001" customHeight="1" x14ac:dyDescent="0.2">
      <c r="A57" s="14"/>
      <c r="B57" s="22" t="s">
        <v>54</v>
      </c>
      <c r="C57" s="2"/>
      <c r="D57" s="2"/>
      <c r="E57" s="12" t="s">
        <v>51</v>
      </c>
      <c r="F57" s="26">
        <f>MROUND($E$23*'10-06-2022'!F57+'10-06-2022'!F57,1)</f>
        <v>2330</v>
      </c>
      <c r="G57" s="8" t="s">
        <v>38</v>
      </c>
      <c r="H57" s="2"/>
      <c r="I57" s="2"/>
    </row>
    <row r="58" spans="1:9" ht="17.100000000000001" customHeight="1" x14ac:dyDescent="0.2">
      <c r="A58" s="14"/>
      <c r="B58" s="22" t="s">
        <v>55</v>
      </c>
      <c r="C58" s="2"/>
      <c r="D58" s="2"/>
      <c r="E58" s="12" t="s">
        <v>23</v>
      </c>
      <c r="F58" s="26">
        <f>MROUND($E$23*'10-06-2022'!F58+'10-06-2022'!F58,1)</f>
        <v>1413</v>
      </c>
      <c r="G58" s="8" t="s">
        <v>38</v>
      </c>
      <c r="H58" s="45" t="s">
        <v>56</v>
      </c>
      <c r="I58" s="45"/>
    </row>
    <row r="59" spans="1:9" ht="17.100000000000001" customHeight="1" x14ac:dyDescent="0.2">
      <c r="A59" s="14"/>
      <c r="B59" s="22" t="s">
        <v>57</v>
      </c>
      <c r="C59" s="2"/>
      <c r="D59" s="2"/>
      <c r="E59" s="12" t="s">
        <v>23</v>
      </c>
      <c r="F59" s="26">
        <f>MROUND($E$23*'10-06-2022'!F59+'10-06-2022'!F59,1)</f>
        <v>2029</v>
      </c>
      <c r="G59" s="8" t="s">
        <v>38</v>
      </c>
      <c r="H59" s="45" t="s">
        <v>58</v>
      </c>
      <c r="I59" s="45"/>
    </row>
    <row r="60" spans="1:9" ht="17.100000000000001" customHeight="1" x14ac:dyDescent="0.2">
      <c r="A60" s="14"/>
      <c r="B60" s="22" t="s">
        <v>59</v>
      </c>
      <c r="C60" s="2"/>
      <c r="D60" s="2"/>
      <c r="E60" s="12" t="s">
        <v>23</v>
      </c>
      <c r="F60" s="26">
        <f>MROUND($E$23*'10-06-2022'!F60+'10-06-2022'!F60,1)</f>
        <v>3670</v>
      </c>
      <c r="G60" s="8" t="s">
        <v>38</v>
      </c>
      <c r="H60" s="45" t="s">
        <v>60</v>
      </c>
      <c r="I60" s="45"/>
    </row>
    <row r="61" spans="1:9" ht="17.100000000000001" customHeight="1" x14ac:dyDescent="0.2">
      <c r="A61" s="14"/>
      <c r="B61" s="22" t="s">
        <v>61</v>
      </c>
      <c r="C61" s="2"/>
      <c r="D61" s="2"/>
      <c r="E61" s="12" t="s">
        <v>62</v>
      </c>
      <c r="F61" s="26">
        <f>MROUND($E$23*'10-06-2022'!F61+'10-06-2022'!F61,1)</f>
        <v>567</v>
      </c>
      <c r="G61" s="8" t="s">
        <v>38</v>
      </c>
      <c r="H61" s="21"/>
      <c r="I61" s="21"/>
    </row>
    <row r="62" spans="1:9" ht="17.100000000000001" customHeight="1" x14ac:dyDescent="0.2">
      <c r="A62" s="14"/>
      <c r="B62" s="22" t="s">
        <v>63</v>
      </c>
      <c r="C62" s="2"/>
      <c r="D62" s="2"/>
      <c r="E62" s="12" t="s">
        <v>62</v>
      </c>
      <c r="F62" s="26">
        <f>MROUND($E$23*'10-06-2022'!F62+'10-06-2022'!F62,1)</f>
        <v>941</v>
      </c>
      <c r="G62" s="8" t="s">
        <v>38</v>
      </c>
      <c r="H62" s="21" t="s">
        <v>64</v>
      </c>
      <c r="I62" s="21"/>
    </row>
    <row r="63" spans="1:9" ht="15" customHeight="1" x14ac:dyDescent="0.2">
      <c r="B63" s="22" t="s">
        <v>66</v>
      </c>
      <c r="C63" s="2"/>
      <c r="D63" s="2"/>
      <c r="E63" s="12" t="s">
        <v>23</v>
      </c>
      <c r="F63" s="26">
        <f>MROUND($E$23*'10-06-2022'!F63+'10-06-2022'!F63,1)</f>
        <v>2984</v>
      </c>
      <c r="G63" s="8" t="s">
        <v>38</v>
      </c>
      <c r="H63" s="15"/>
      <c r="I63" s="15"/>
    </row>
    <row r="64" spans="1:9" ht="15" customHeight="1" x14ac:dyDescent="0.2">
      <c r="B64" s="37" t="s">
        <v>384</v>
      </c>
      <c r="C64" s="15"/>
      <c r="D64" s="15"/>
      <c r="E64" s="12" t="s">
        <v>23</v>
      </c>
      <c r="F64" s="26">
        <f>MROUND($E$23*'10-06-2022'!F64+'10-06-2022'!F64,1)</f>
        <v>833</v>
      </c>
      <c r="G64" s="8" t="s">
        <v>38</v>
      </c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>
      <c r="B151" s="15"/>
      <c r="C151" s="15"/>
      <c r="D151" s="15"/>
      <c r="E151" s="15"/>
      <c r="F151" s="15"/>
      <c r="G151" s="15"/>
      <c r="H151" s="15"/>
      <c r="I151" s="15"/>
    </row>
    <row r="152" spans="2:9" ht="15" customHeight="1" x14ac:dyDescent="0.2">
      <c r="B152" s="15"/>
      <c r="C152" s="15"/>
      <c r="D152" s="15"/>
      <c r="E152" s="15"/>
      <c r="F152" s="15"/>
      <c r="G152" s="15"/>
      <c r="H152" s="15"/>
      <c r="I152" s="15"/>
    </row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</sheetData>
  <sheetProtection selectLockedCells="1" selectUnlockedCells="1"/>
  <mergeCells count="3">
    <mergeCell ref="H58:I58"/>
    <mergeCell ref="H59:I59"/>
    <mergeCell ref="H60:I60"/>
  </mergeCells>
  <printOptions horizontalCentered="1"/>
  <pageMargins left="0.55118110236220474" right="0.43307086614173229" top="0.47244094488188981" bottom="0.27559055118110237" header="0.39370078740157483" footer="0.31496062992125984"/>
  <pageSetup paperSize="9" scale="81" firstPageNumber="0" orientation="portrait" copies="9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DFD3F-5064-48A9-A977-154E389BFB82}">
  <sheetPr>
    <pageSetUpPr fitToPage="1"/>
  </sheetPr>
  <dimension ref="A1:I203"/>
  <sheetViews>
    <sheetView workbookViewId="0">
      <selection activeCell="B1" sqref="B1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</cols>
  <sheetData>
    <row r="1" spans="2:9" ht="15" customHeight="1" x14ac:dyDescent="0.2"/>
    <row r="2" spans="2:9" ht="15" customHeight="1" x14ac:dyDescent="0.2"/>
    <row r="3" spans="2:9" ht="15" customHeight="1" x14ac:dyDescent="0.2">
      <c r="B3" s="1"/>
      <c r="C3" s="1"/>
      <c r="D3" s="1"/>
      <c r="E3" s="1"/>
      <c r="F3" s="1"/>
      <c r="G3" s="1"/>
      <c r="H3" s="1"/>
      <c r="I3" s="1"/>
    </row>
    <row r="4" spans="2:9" ht="5.0999999999999996" customHeight="1" x14ac:dyDescent="0.2"/>
    <row r="5" spans="2:9" ht="15" customHeight="1" x14ac:dyDescent="0.2">
      <c r="B5" s="2"/>
      <c r="C5" s="2"/>
      <c r="D5" s="2"/>
      <c r="E5" s="2"/>
      <c r="F5" s="2"/>
      <c r="G5" s="27" t="s">
        <v>96</v>
      </c>
      <c r="H5" s="2"/>
      <c r="I5" s="2"/>
    </row>
    <row r="6" spans="2:9" ht="15" customHeight="1" x14ac:dyDescent="0.2">
      <c r="B6" s="3" t="s">
        <v>0</v>
      </c>
      <c r="C6" s="4" t="s">
        <v>1</v>
      </c>
      <c r="D6" s="2"/>
      <c r="E6" s="2"/>
      <c r="F6" s="2"/>
      <c r="G6" s="2"/>
      <c r="H6" s="2"/>
      <c r="I6" s="2"/>
    </row>
    <row r="7" spans="2:9" ht="3.95" customHeight="1" x14ac:dyDescent="0.2">
      <c r="B7" s="5"/>
      <c r="C7" s="2"/>
      <c r="D7" s="2"/>
      <c r="E7" s="2"/>
      <c r="F7" s="2"/>
      <c r="G7" s="2"/>
      <c r="H7" s="2"/>
      <c r="I7" s="2"/>
    </row>
    <row r="8" spans="2:9" ht="15" customHeight="1" x14ac:dyDescent="0.2">
      <c r="B8" s="3" t="s">
        <v>2</v>
      </c>
      <c r="C8" s="4" t="s">
        <v>71</v>
      </c>
      <c r="D8" s="2"/>
      <c r="E8" s="2"/>
      <c r="F8" s="2"/>
      <c r="G8" s="2"/>
      <c r="H8" s="2"/>
      <c r="I8" s="2"/>
    </row>
    <row r="9" spans="2:9" ht="15" customHeight="1" x14ac:dyDescent="0.2">
      <c r="B9" s="3"/>
      <c r="C9" s="6" t="s">
        <v>3</v>
      </c>
      <c r="D9" s="2"/>
      <c r="E9" s="2"/>
      <c r="F9" s="2"/>
      <c r="G9" s="2"/>
      <c r="H9" s="2"/>
      <c r="I9" s="2"/>
    </row>
    <row r="10" spans="2:9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9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9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9" ht="15" customHeight="1" x14ac:dyDescent="0.2">
      <c r="B13" s="2" t="s">
        <v>6</v>
      </c>
      <c r="C13" s="2"/>
      <c r="D13" s="2"/>
      <c r="E13" s="2"/>
      <c r="F13" s="28" t="s">
        <v>97</v>
      </c>
      <c r="G13" s="16"/>
      <c r="H13" s="2"/>
      <c r="I13" s="2"/>
    </row>
    <row r="14" spans="2:9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9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9" ht="17.100000000000001" customHeight="1" x14ac:dyDescent="0.2">
      <c r="B16" s="2" t="s">
        <v>8</v>
      </c>
      <c r="C16" s="2"/>
      <c r="D16" s="2"/>
      <c r="E16" s="17" t="s">
        <v>89</v>
      </c>
      <c r="F16" s="20" t="s">
        <v>98</v>
      </c>
      <c r="G16" s="2"/>
      <c r="H16" s="2"/>
      <c r="I16" s="2"/>
    </row>
    <row r="17" spans="2:9" ht="17.100000000000001" customHeight="1" x14ac:dyDescent="0.2">
      <c r="B17" s="22" t="s">
        <v>8</v>
      </c>
      <c r="C17" s="2"/>
      <c r="D17" s="2"/>
      <c r="E17" s="17" t="s">
        <v>99</v>
      </c>
      <c r="F17" s="20" t="s">
        <v>100</v>
      </c>
      <c r="G17" s="2"/>
      <c r="H17" s="6"/>
      <c r="I17" s="2"/>
    </row>
    <row r="18" spans="2:9" ht="17.100000000000001" customHeight="1" x14ac:dyDescent="0.2">
      <c r="B18" s="22" t="s">
        <v>101</v>
      </c>
      <c r="C18" s="2"/>
      <c r="D18" s="2"/>
      <c r="E18" s="17" t="s">
        <v>68</v>
      </c>
      <c r="G18" s="2"/>
      <c r="H18" s="2"/>
      <c r="I18" s="2"/>
    </row>
    <row r="19" spans="2:9" ht="17.100000000000001" customHeight="1" x14ac:dyDescent="0.2">
      <c r="B19" s="2" t="s">
        <v>11</v>
      </c>
      <c r="C19" s="2"/>
      <c r="D19" s="2"/>
      <c r="E19" s="17" t="s">
        <v>67</v>
      </c>
      <c r="G19" s="2"/>
      <c r="H19" s="9"/>
    </row>
    <row r="20" spans="2:9" ht="17.100000000000001" customHeight="1" x14ac:dyDescent="0.2">
      <c r="B20" s="2" t="s">
        <v>12</v>
      </c>
      <c r="C20" s="2"/>
      <c r="D20" s="2"/>
      <c r="E20" s="17" t="s">
        <v>102</v>
      </c>
      <c r="F20" t="s">
        <v>103</v>
      </c>
      <c r="G20" s="2"/>
      <c r="H20" s="9"/>
    </row>
    <row r="21" spans="2:9" ht="12.95" customHeight="1" x14ac:dyDescent="0.2">
      <c r="B21" s="2"/>
      <c r="C21" s="2"/>
      <c r="D21" s="2"/>
      <c r="E21" s="2"/>
      <c r="G21" s="2"/>
      <c r="H21" s="2"/>
      <c r="I21" s="2"/>
    </row>
    <row r="22" spans="2:9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9" ht="17.100000000000001" customHeight="1" x14ac:dyDescent="0.2">
      <c r="B23" s="2" t="s">
        <v>14</v>
      </c>
      <c r="C23" s="2"/>
      <c r="D23" s="2"/>
      <c r="E23" s="18" t="s">
        <v>104</v>
      </c>
      <c r="F23" s="2"/>
      <c r="G23" s="2"/>
      <c r="H23" s="2"/>
      <c r="I23" s="2"/>
    </row>
    <row r="24" spans="2:9" ht="17.100000000000001" customHeight="1" x14ac:dyDescent="0.2">
      <c r="B24" s="2" t="s">
        <v>15</v>
      </c>
      <c r="C24" s="2"/>
      <c r="D24" s="2"/>
      <c r="E24" s="19" t="s">
        <v>105</v>
      </c>
      <c r="F24" s="2"/>
      <c r="G24" s="2"/>
      <c r="H24" s="2"/>
      <c r="I24" s="2"/>
    </row>
    <row r="25" spans="2:9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v>9730</v>
      </c>
      <c r="I25" s="2"/>
    </row>
    <row r="26" spans="2:9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v>10710</v>
      </c>
      <c r="I26" s="2"/>
    </row>
    <row r="27" spans="2:9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9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</row>
    <row r="29" spans="2:9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9730</v>
      </c>
      <c r="G29" s="11" t="s">
        <v>22</v>
      </c>
      <c r="H29" s="25">
        <f>+D29*F29</f>
        <v>4378.5</v>
      </c>
      <c r="I29" s="2" t="s">
        <v>23</v>
      </c>
    </row>
    <row r="30" spans="2:9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9730</v>
      </c>
      <c r="G30" s="11" t="s">
        <v>22</v>
      </c>
      <c r="H30" s="25">
        <f>+D30*F30</f>
        <v>3697.4</v>
      </c>
      <c r="I30" s="2" t="s">
        <v>23</v>
      </c>
    </row>
    <row r="31" spans="2:9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10710</v>
      </c>
      <c r="G31" s="11" t="s">
        <v>22</v>
      </c>
      <c r="H31" s="25">
        <f>+D31*F31</f>
        <v>5890.5000000000009</v>
      </c>
      <c r="I31" s="2" t="s">
        <v>23</v>
      </c>
    </row>
    <row r="32" spans="2:9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9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9" ht="17.100000000000001" customHeight="1" x14ac:dyDescent="0.2">
      <c r="B34" s="2" t="s">
        <v>27</v>
      </c>
      <c r="C34" s="2"/>
      <c r="D34" s="2"/>
      <c r="E34" s="12" t="s">
        <v>28</v>
      </c>
      <c r="F34" s="26">
        <v>340</v>
      </c>
      <c r="G34" s="2"/>
      <c r="H34" s="2"/>
      <c r="I34" s="2"/>
    </row>
    <row r="35" spans="2:9" ht="17.100000000000001" customHeight="1" x14ac:dyDescent="0.2">
      <c r="B35" s="2" t="s">
        <v>29</v>
      </c>
      <c r="C35" s="2"/>
      <c r="D35" s="2"/>
      <c r="E35" s="12" t="s">
        <v>28</v>
      </c>
      <c r="F35" s="26">
        <v>770</v>
      </c>
      <c r="G35" s="2"/>
      <c r="H35" s="2"/>
      <c r="I35" s="2"/>
    </row>
    <row r="36" spans="2:9" ht="17.100000000000001" customHeight="1" x14ac:dyDescent="0.2">
      <c r="B36" s="2" t="s">
        <v>30</v>
      </c>
      <c r="C36" s="2"/>
      <c r="D36" s="2"/>
      <c r="E36" s="12" t="s">
        <v>28</v>
      </c>
      <c r="F36" s="26">
        <v>690</v>
      </c>
      <c r="G36" s="8"/>
      <c r="H36" s="6"/>
      <c r="I36" s="2"/>
    </row>
    <row r="37" spans="2:9" ht="17.100000000000001" customHeight="1" x14ac:dyDescent="0.2">
      <c r="B37" s="2" t="s">
        <v>31</v>
      </c>
      <c r="C37" s="2"/>
      <c r="D37" s="2"/>
      <c r="E37" s="12" t="s">
        <v>28</v>
      </c>
      <c r="F37" s="26">
        <v>600</v>
      </c>
      <c r="G37" s="8"/>
      <c r="H37" s="6"/>
      <c r="I37" s="2"/>
    </row>
    <row r="38" spans="2:9" ht="17.100000000000001" customHeight="1" x14ac:dyDescent="0.2">
      <c r="B38" s="2" t="s">
        <v>32</v>
      </c>
      <c r="C38" s="2"/>
      <c r="D38" s="2"/>
      <c r="E38" s="12" t="s">
        <v>33</v>
      </c>
      <c r="F38" s="26">
        <v>5285</v>
      </c>
      <c r="G38" s="21" t="s">
        <v>95</v>
      </c>
      <c r="H38" s="2"/>
      <c r="I38" s="2"/>
    </row>
    <row r="39" spans="2:9" ht="17.100000000000001" customHeight="1" x14ac:dyDescent="0.2">
      <c r="B39" s="2" t="s">
        <v>32</v>
      </c>
      <c r="C39" s="2"/>
      <c r="D39" s="2"/>
      <c r="E39" s="13"/>
      <c r="F39" s="20" t="s">
        <v>65</v>
      </c>
      <c r="G39" s="2"/>
      <c r="H39" s="2"/>
      <c r="I39" s="2"/>
    </row>
    <row r="40" spans="2:9" ht="17.100000000000001" customHeight="1" x14ac:dyDescent="0.2">
      <c r="B40" s="2" t="s">
        <v>34</v>
      </c>
      <c r="C40" s="2"/>
      <c r="D40" s="2"/>
      <c r="E40" s="13"/>
      <c r="F40" s="20" t="s">
        <v>35</v>
      </c>
      <c r="G40" s="2"/>
      <c r="H40" s="2"/>
      <c r="I40" s="2"/>
    </row>
    <row r="41" spans="2:9" ht="17.100000000000001" customHeight="1" x14ac:dyDescent="0.2">
      <c r="B41" s="2" t="s">
        <v>36</v>
      </c>
      <c r="C41" s="2"/>
      <c r="D41" s="2"/>
      <c r="E41" s="12" t="s">
        <v>37</v>
      </c>
      <c r="F41" s="26">
        <v>39100</v>
      </c>
      <c r="G41" s="8" t="s">
        <v>38</v>
      </c>
      <c r="H41" s="2"/>
      <c r="I41" s="2"/>
    </row>
    <row r="42" spans="2:9" ht="17.100000000000001" customHeight="1" x14ac:dyDescent="0.2">
      <c r="B42" s="2" t="s">
        <v>39</v>
      </c>
      <c r="C42" s="2"/>
      <c r="D42" s="2"/>
      <c r="E42" s="12" t="s">
        <v>37</v>
      </c>
      <c r="F42" s="26">
        <v>28400</v>
      </c>
      <c r="G42" s="8" t="s">
        <v>38</v>
      </c>
      <c r="H42" s="2"/>
      <c r="I42" s="2"/>
    </row>
    <row r="43" spans="2:9" ht="17.100000000000001" customHeight="1" x14ac:dyDescent="0.2">
      <c r="B43" s="2" t="s">
        <v>40</v>
      </c>
      <c r="C43" s="2"/>
      <c r="D43" s="2"/>
      <c r="E43" s="12" t="s">
        <v>41</v>
      </c>
      <c r="F43" s="26">
        <v>81.5</v>
      </c>
      <c r="G43" s="8" t="s">
        <v>38</v>
      </c>
      <c r="H43" s="2"/>
      <c r="I43" s="2"/>
    </row>
    <row r="44" spans="2:9" ht="17.100000000000001" customHeight="1" x14ac:dyDescent="0.2">
      <c r="B44" s="2" t="s">
        <v>42</v>
      </c>
      <c r="C44" s="2"/>
      <c r="D44" s="2"/>
      <c r="E44" s="12" t="s">
        <v>28</v>
      </c>
      <c r="F44" s="26">
        <v>1350</v>
      </c>
      <c r="G44" s="8" t="s">
        <v>38</v>
      </c>
      <c r="H44" s="2"/>
      <c r="I44" s="2"/>
    </row>
    <row r="45" spans="2:9" ht="17.100000000000001" customHeight="1" x14ac:dyDescent="0.2">
      <c r="B45" s="2" t="s">
        <v>43</v>
      </c>
      <c r="C45" s="2"/>
      <c r="D45" s="2"/>
      <c r="E45" s="12" t="s">
        <v>28</v>
      </c>
      <c r="F45" s="26">
        <v>160</v>
      </c>
      <c r="G45" s="2"/>
      <c r="H45" s="2"/>
      <c r="I45" s="2"/>
    </row>
    <row r="46" spans="2:9" ht="17.100000000000001" customHeight="1" x14ac:dyDescent="0.2">
      <c r="B46" s="2" t="s">
        <v>44</v>
      </c>
      <c r="C46" s="2"/>
      <c r="D46" s="2"/>
      <c r="E46" s="12" t="s">
        <v>41</v>
      </c>
      <c r="F46" s="8" t="s">
        <v>106</v>
      </c>
      <c r="G46" s="20"/>
      <c r="H46" s="2"/>
      <c r="I46" s="2"/>
    </row>
    <row r="47" spans="2:9" ht="17.100000000000001" customHeight="1" x14ac:dyDescent="0.2">
      <c r="B47" s="2" t="s">
        <v>45</v>
      </c>
      <c r="C47" s="2"/>
      <c r="D47" s="2"/>
      <c r="E47" s="12" t="s">
        <v>46</v>
      </c>
      <c r="F47" s="6" t="s">
        <v>47</v>
      </c>
      <c r="G47" s="2"/>
      <c r="H47" s="2"/>
      <c r="I47" s="2"/>
    </row>
    <row r="48" spans="2:9" ht="4.3499999999999996" customHeight="1" x14ac:dyDescent="0.2">
      <c r="B48" s="2"/>
      <c r="C48" s="2"/>
      <c r="D48" s="2"/>
      <c r="E48" s="2"/>
      <c r="F48" s="2"/>
      <c r="G48" s="2"/>
      <c r="H48" s="2"/>
      <c r="I48" s="2"/>
    </row>
    <row r="49" spans="1:9" ht="17.100000000000001" customHeight="1" x14ac:dyDescent="0.2">
      <c r="B49" s="7" t="s">
        <v>48</v>
      </c>
      <c r="C49" s="2"/>
      <c r="D49" s="2"/>
      <c r="E49" s="2"/>
      <c r="F49" s="2"/>
      <c r="G49" s="2"/>
      <c r="H49" s="2"/>
      <c r="I49" s="2"/>
    </row>
    <row r="50" spans="1:9" ht="17.100000000000001" customHeight="1" x14ac:dyDescent="0.2">
      <c r="A50" s="14"/>
      <c r="B50" s="22" t="s">
        <v>49</v>
      </c>
      <c r="C50" s="2"/>
      <c r="D50" s="2"/>
      <c r="E50" s="12" t="s">
        <v>23</v>
      </c>
      <c r="F50" s="26">
        <v>2300</v>
      </c>
      <c r="G50" s="8" t="s">
        <v>38</v>
      </c>
      <c r="H50" s="2"/>
      <c r="I50" s="2"/>
    </row>
    <row r="51" spans="1:9" ht="17.100000000000001" customHeight="1" x14ac:dyDescent="0.2">
      <c r="A51" s="14"/>
      <c r="B51" s="22" t="s">
        <v>50</v>
      </c>
      <c r="C51" s="2"/>
      <c r="D51" s="2"/>
      <c r="E51" s="12" t="s">
        <v>51</v>
      </c>
      <c r="F51" s="26">
        <v>99</v>
      </c>
      <c r="G51" s="8" t="s">
        <v>38</v>
      </c>
      <c r="H51" s="2"/>
      <c r="I51" s="2"/>
    </row>
    <row r="52" spans="1:9" ht="17.100000000000001" customHeight="1" x14ac:dyDescent="0.2">
      <c r="A52" s="14"/>
      <c r="B52" s="22" t="s">
        <v>52</v>
      </c>
      <c r="C52" s="2"/>
      <c r="D52" s="2"/>
      <c r="E52" s="12" t="s">
        <v>51</v>
      </c>
      <c r="F52" s="26">
        <v>185</v>
      </c>
      <c r="G52" s="8" t="s">
        <v>38</v>
      </c>
      <c r="H52" s="6"/>
      <c r="I52" s="2"/>
    </row>
    <row r="53" spans="1:9" ht="17.100000000000001" customHeight="1" x14ac:dyDescent="0.2">
      <c r="A53" s="14"/>
      <c r="B53" s="22" t="s">
        <v>53</v>
      </c>
      <c r="C53" s="2"/>
      <c r="D53" s="2"/>
      <c r="E53" s="12" t="s">
        <v>51</v>
      </c>
      <c r="F53" s="26">
        <v>137</v>
      </c>
      <c r="G53" s="8" t="s">
        <v>38</v>
      </c>
      <c r="H53" s="6"/>
      <c r="I53" s="2"/>
    </row>
    <row r="54" spans="1:9" ht="17.100000000000001" customHeight="1" x14ac:dyDescent="0.2">
      <c r="A54" s="14"/>
      <c r="B54" s="22" t="s">
        <v>54</v>
      </c>
      <c r="C54" s="2"/>
      <c r="D54" s="2"/>
      <c r="E54" s="12" t="s">
        <v>51</v>
      </c>
      <c r="F54" s="26">
        <v>346</v>
      </c>
      <c r="G54" s="8" t="s">
        <v>38</v>
      </c>
      <c r="H54" s="2"/>
      <c r="I54" s="2"/>
    </row>
    <row r="55" spans="1:9" ht="17.100000000000001" customHeight="1" x14ac:dyDescent="0.2">
      <c r="A55" s="14"/>
      <c r="B55" s="22" t="s">
        <v>55</v>
      </c>
      <c r="C55" s="2"/>
      <c r="D55" s="2"/>
      <c r="E55" s="12" t="s">
        <v>23</v>
      </c>
      <c r="F55" s="26">
        <v>210</v>
      </c>
      <c r="G55" s="8" t="s">
        <v>38</v>
      </c>
      <c r="H55" s="45" t="s">
        <v>56</v>
      </c>
      <c r="I55" s="45"/>
    </row>
    <row r="56" spans="1:9" ht="17.100000000000001" customHeight="1" x14ac:dyDescent="0.2">
      <c r="A56" s="14"/>
      <c r="B56" s="22" t="s">
        <v>57</v>
      </c>
      <c r="C56" s="2"/>
      <c r="D56" s="2"/>
      <c r="E56" s="12" t="s">
        <v>23</v>
      </c>
      <c r="F56" s="26">
        <v>303</v>
      </c>
      <c r="G56" s="8" t="s">
        <v>38</v>
      </c>
      <c r="H56" s="45" t="s">
        <v>58</v>
      </c>
      <c r="I56" s="45"/>
    </row>
    <row r="57" spans="1:9" ht="17.100000000000001" customHeight="1" x14ac:dyDescent="0.2">
      <c r="A57" s="14"/>
      <c r="B57" s="22" t="s">
        <v>59</v>
      </c>
      <c r="C57" s="2"/>
      <c r="D57" s="2"/>
      <c r="E57" s="12" t="s">
        <v>23</v>
      </c>
      <c r="F57" s="26">
        <v>549</v>
      </c>
      <c r="G57" s="8" t="s">
        <v>38</v>
      </c>
      <c r="H57" s="45" t="s">
        <v>60</v>
      </c>
      <c r="I57" s="45"/>
    </row>
    <row r="58" spans="1:9" ht="17.100000000000001" customHeight="1" x14ac:dyDescent="0.2">
      <c r="A58" s="14"/>
      <c r="B58" s="22" t="s">
        <v>61</v>
      </c>
      <c r="C58" s="2"/>
      <c r="D58" s="2"/>
      <c r="E58" s="12" t="s">
        <v>62</v>
      </c>
      <c r="F58" s="26">
        <v>92</v>
      </c>
      <c r="G58" s="8" t="s">
        <v>38</v>
      </c>
      <c r="H58" s="21"/>
      <c r="I58" s="21"/>
    </row>
    <row r="59" spans="1:9" ht="17.100000000000001" customHeight="1" x14ac:dyDescent="0.2">
      <c r="A59" s="14"/>
      <c r="B59" s="22" t="s">
        <v>63</v>
      </c>
      <c r="C59" s="2"/>
      <c r="D59" s="2"/>
      <c r="E59" s="12" t="s">
        <v>62</v>
      </c>
      <c r="F59" s="26">
        <v>153</v>
      </c>
      <c r="G59" s="8" t="s">
        <v>38</v>
      </c>
      <c r="H59" s="21" t="s">
        <v>64</v>
      </c>
      <c r="I59" s="21"/>
    </row>
    <row r="60" spans="1:9" ht="15" customHeight="1" x14ac:dyDescent="0.2">
      <c r="B60" s="22" t="s">
        <v>66</v>
      </c>
      <c r="C60" s="2"/>
      <c r="D60" s="2"/>
      <c r="E60" s="12" t="s">
        <v>23</v>
      </c>
      <c r="F60" s="26">
        <v>506</v>
      </c>
      <c r="G60" s="8" t="s">
        <v>38</v>
      </c>
      <c r="H60" s="15"/>
      <c r="I60" s="15"/>
    </row>
    <row r="61" spans="1:9" ht="15" customHeight="1" x14ac:dyDescent="0.2">
      <c r="B61" s="15"/>
      <c r="C61" s="15"/>
      <c r="D61" s="15"/>
      <c r="E61" s="15"/>
      <c r="F61" s="15"/>
      <c r="G61" s="15"/>
      <c r="H61" s="15"/>
      <c r="I61" s="15"/>
    </row>
    <row r="62" spans="1:9" ht="15" customHeight="1" x14ac:dyDescent="0.2">
      <c r="B62" s="15"/>
      <c r="C62" s="15"/>
      <c r="D62" s="15"/>
      <c r="E62" s="15"/>
      <c r="F62" s="15"/>
      <c r="G62" s="15"/>
      <c r="H62" s="15"/>
      <c r="I62" s="15"/>
    </row>
    <row r="63" spans="1:9" ht="15" customHeight="1" x14ac:dyDescent="0.2">
      <c r="B63" s="15"/>
      <c r="C63" s="15"/>
      <c r="D63" s="15"/>
      <c r="E63" s="15"/>
      <c r="F63" s="15"/>
      <c r="G63" s="15"/>
      <c r="H63" s="15"/>
      <c r="I63" s="15"/>
    </row>
    <row r="64" spans="1:9" ht="15" customHeight="1" x14ac:dyDescent="0.2">
      <c r="B64" s="15"/>
      <c r="C64" s="15"/>
      <c r="D64" s="15"/>
      <c r="E64" s="15"/>
      <c r="F64" s="15"/>
      <c r="G64" s="15"/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/>
    <row r="151" spans="2:9" ht="15" customHeight="1" x14ac:dyDescent="0.2"/>
    <row r="152" spans="2:9" ht="15" customHeight="1" x14ac:dyDescent="0.2"/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</sheetData>
  <sheetProtection selectLockedCells="1" selectUnlockedCells="1"/>
  <mergeCells count="3">
    <mergeCell ref="H55:I55"/>
    <mergeCell ref="H56:I56"/>
    <mergeCell ref="H57:I57"/>
  </mergeCells>
  <phoneticPr fontId="10" type="noConversion"/>
  <pageMargins left="0.54" right="0.42986111111111114" top="0.46" bottom="0.27013888888888887" header="0.4" footer="0.31"/>
  <pageSetup paperSize="9" scale="85" firstPageNumber="0" orientation="portrait" copies="9" r:id="rId1"/>
  <headerFooter alignWithMargins="0"/>
  <ignoredErrors>
    <ignoredError sqref="E16:E20 E23:E24" numberStoredAsText="1"/>
  </ignoredErrors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2F9A0-36C5-4CF6-BE28-E2F5C2640D7D}">
  <sheetPr>
    <pageSetUpPr fitToPage="1"/>
  </sheetPr>
  <dimension ref="A1:K206"/>
  <sheetViews>
    <sheetView topLeftCell="A22" workbookViewId="0">
      <selection activeCell="H25" sqref="H25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424</v>
      </c>
      <c r="H5" s="2"/>
      <c r="I5" s="2"/>
    </row>
    <row r="6" spans="2:11" ht="15" customHeight="1" x14ac:dyDescent="0.2">
      <c r="B6" s="3" t="s">
        <v>0</v>
      </c>
      <c r="C6" s="4" t="s">
        <v>243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277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370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425</v>
      </c>
      <c r="G13" s="16"/>
      <c r="H13" s="13" t="s">
        <v>142</v>
      </c>
      <c r="I13" s="4" t="s">
        <v>426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2.1999999999999999E-2</v>
      </c>
      <c r="F16" s="30" t="s">
        <v>427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>
        <v>7.0000000000000007E-2</v>
      </c>
      <c r="F17" t="s">
        <v>428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>
        <v>7.0000000000000007E-2</v>
      </c>
      <c r="F18" t="s">
        <v>428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8">
        <v>6.7299999999999999E-2</v>
      </c>
      <c r="F19" t="s">
        <v>429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8">
        <v>0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4.2999999999999997E-2</v>
      </c>
      <c r="G23" s="2"/>
      <c r="H23" s="2"/>
    </row>
    <row r="24" spans="2:11" ht="17.100000000000001" customHeight="1" x14ac:dyDescent="0.2">
      <c r="B24" s="2" t="s">
        <v>15</v>
      </c>
      <c r="C24" s="2"/>
      <c r="D24" s="2"/>
      <c r="E24" s="36">
        <v>309.73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f>MROUND($E$23*'19-07-2022'!H25+'19-07-2022'!H25,1)</f>
        <v>68015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f>MROUND($E$23*'19-07-2022'!H26+'19-07-2022'!H26,1)</f>
        <v>74673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68015</v>
      </c>
      <c r="G29" s="11" t="s">
        <v>22</v>
      </c>
      <c r="H29" s="25">
        <f>+D29*F29</f>
        <v>30606.75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68015</v>
      </c>
      <c r="G30" s="11" t="s">
        <v>22</v>
      </c>
      <c r="H30" s="25">
        <f>+D30*F30</f>
        <v>25845.7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74673</v>
      </c>
      <c r="G31" s="11" t="s">
        <v>22</v>
      </c>
      <c r="H31" s="25">
        <f>+D31*F31</f>
        <v>41070.15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9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9" ht="17.100000000000001" customHeight="1" x14ac:dyDescent="0.2">
      <c r="B34" s="2" t="s">
        <v>27</v>
      </c>
      <c r="C34" s="2"/>
      <c r="D34" s="2"/>
      <c r="E34" s="12" t="s">
        <v>28</v>
      </c>
      <c r="F34" s="26">
        <v>1948</v>
      </c>
      <c r="G34" s="2"/>
      <c r="H34" s="2"/>
      <c r="I34" s="2"/>
    </row>
    <row r="35" spans="2:9" ht="17.100000000000001" customHeight="1" x14ac:dyDescent="0.2">
      <c r="B35" s="2" t="s">
        <v>29</v>
      </c>
      <c r="C35" s="2"/>
      <c r="D35" s="2"/>
      <c r="E35" s="12" t="s">
        <v>28</v>
      </c>
      <c r="F35" s="26">
        <f>MROUND($E$23*'19-07-2022'!F35+'19-07-2022'!F35,1)</f>
        <v>5441</v>
      </c>
      <c r="G35" s="2"/>
      <c r="H35" s="2"/>
      <c r="I35" s="2"/>
    </row>
    <row r="36" spans="2:9" ht="17.100000000000001" customHeight="1" x14ac:dyDescent="0.2">
      <c r="B36" s="2" t="s">
        <v>30</v>
      </c>
      <c r="C36" s="2"/>
      <c r="D36" s="2"/>
      <c r="E36" s="12" t="s">
        <v>28</v>
      </c>
      <c r="F36" s="26">
        <f>MROUND($E$23*'19-07-2022'!F36+'19-07-2022'!F36,1)</f>
        <v>4939</v>
      </c>
      <c r="G36" s="8"/>
      <c r="H36" s="6"/>
      <c r="I36" s="2"/>
    </row>
    <row r="37" spans="2:9" ht="17.100000000000001" customHeight="1" x14ac:dyDescent="0.2">
      <c r="B37" s="2" t="s">
        <v>31</v>
      </c>
      <c r="C37" s="2"/>
      <c r="D37" s="2"/>
      <c r="E37" s="12" t="s">
        <v>28</v>
      </c>
      <c r="F37" s="26">
        <f>MROUND($E$23*'19-07-2022'!F37+'19-07-2022'!F37,1)</f>
        <v>4177</v>
      </c>
      <c r="G37" s="8"/>
      <c r="H37" s="6"/>
      <c r="I37" s="2"/>
    </row>
    <row r="38" spans="2:9" ht="17.100000000000001" customHeight="1" x14ac:dyDescent="0.2">
      <c r="B38" s="22" t="s">
        <v>379</v>
      </c>
      <c r="C38" s="2"/>
      <c r="D38" s="2"/>
      <c r="E38" s="12" t="s">
        <v>380</v>
      </c>
      <c r="F38" s="26">
        <v>1.5</v>
      </c>
      <c r="G38" s="13" t="s">
        <v>381</v>
      </c>
      <c r="H38" s="6"/>
      <c r="I38" s="2"/>
    </row>
    <row r="39" spans="2:9" ht="17.100000000000001" customHeight="1" x14ac:dyDescent="0.2">
      <c r="B39" s="22" t="s">
        <v>382</v>
      </c>
      <c r="C39" s="2"/>
      <c r="D39" s="2"/>
      <c r="E39" s="12" t="s">
        <v>380</v>
      </c>
      <c r="F39" s="26">
        <v>1</v>
      </c>
      <c r="G39" s="13" t="s">
        <v>381</v>
      </c>
      <c r="H39" s="6"/>
      <c r="I39" s="2"/>
    </row>
    <row r="40" spans="2:9" ht="17.100000000000001" customHeight="1" x14ac:dyDescent="0.2">
      <c r="B40" s="2" t="s">
        <v>32</v>
      </c>
      <c r="C40" s="2"/>
      <c r="D40" s="2"/>
      <c r="E40" s="12" t="s">
        <v>33</v>
      </c>
      <c r="F40" s="26">
        <v>28493</v>
      </c>
      <c r="G40" t="s">
        <v>430</v>
      </c>
      <c r="H40" s="2"/>
      <c r="I40" s="2"/>
    </row>
    <row r="41" spans="2:9" ht="17.100000000000001" customHeight="1" x14ac:dyDescent="0.2">
      <c r="B41" s="2" t="s">
        <v>32</v>
      </c>
      <c r="C41" s="2"/>
      <c r="D41" s="2"/>
      <c r="E41" s="13"/>
      <c r="F41" s="20" t="s">
        <v>65</v>
      </c>
      <c r="G41" s="2"/>
      <c r="H41" s="2"/>
      <c r="I41" s="2"/>
    </row>
    <row r="42" spans="2:9" ht="17.100000000000001" customHeight="1" x14ac:dyDescent="0.2">
      <c r="B42" s="2" t="s">
        <v>34</v>
      </c>
      <c r="C42" s="2"/>
      <c r="D42" s="2"/>
      <c r="E42" s="13"/>
      <c r="F42" s="20" t="s">
        <v>35</v>
      </c>
      <c r="G42" s="2"/>
      <c r="H42" s="2"/>
      <c r="I42" s="2"/>
    </row>
    <row r="43" spans="2:9" ht="17.100000000000001" customHeight="1" x14ac:dyDescent="0.2">
      <c r="B43" s="2" t="s">
        <v>36</v>
      </c>
      <c r="C43" s="2"/>
      <c r="D43" s="2"/>
      <c r="E43" s="12" t="s">
        <v>37</v>
      </c>
      <c r="F43" s="26">
        <f>MROUND(IF(E19&gt;0,E19*'19-07-2022'!F43+'19-07-2022'!F43,'19-07-2022'!F43),1)</f>
        <v>211202</v>
      </c>
      <c r="G43" s="8" t="s">
        <v>38</v>
      </c>
      <c r="H43" s="2"/>
      <c r="I43" s="2"/>
    </row>
    <row r="44" spans="2:9" ht="17.100000000000001" customHeight="1" x14ac:dyDescent="0.2">
      <c r="B44" s="2" t="s">
        <v>39</v>
      </c>
      <c r="C44" s="2"/>
      <c r="D44" s="2"/>
      <c r="E44" s="12" t="s">
        <v>37</v>
      </c>
      <c r="F44" s="26">
        <f>MROUND(+IF(E20=0,'19-07-2022'!F44,IF(AND(E19&gt;0,E20&gt;0)=TRUE,(E20*50%*'19-07-2022'!F44+E19*50%*'19-07-2022'!F44+'19-07-2022'!F44),'19-07-2022'!F44*(1+E20))),1)</f>
        <v>205688</v>
      </c>
      <c r="G44" s="8" t="s">
        <v>38</v>
      </c>
      <c r="H44" s="2"/>
      <c r="I44" s="2"/>
    </row>
    <row r="45" spans="2:9" ht="17.100000000000001" customHeight="1" x14ac:dyDescent="0.2">
      <c r="B45" s="2" t="s">
        <v>40</v>
      </c>
      <c r="C45" s="2"/>
      <c r="D45" s="2"/>
      <c r="E45" s="12" t="s">
        <v>41</v>
      </c>
      <c r="F45" s="26">
        <v>350</v>
      </c>
      <c r="G45" s="8" t="s">
        <v>38</v>
      </c>
      <c r="H45" s="2"/>
      <c r="I45" s="2"/>
    </row>
    <row r="46" spans="2:9" ht="17.100000000000001" customHeight="1" x14ac:dyDescent="0.2">
      <c r="B46" s="2" t="s">
        <v>42</v>
      </c>
      <c r="C46" s="2"/>
      <c r="D46" s="2"/>
      <c r="E46" s="12" t="s">
        <v>28</v>
      </c>
      <c r="F46" s="26">
        <f>MROUND((F43+F44)/50,1)</f>
        <v>8338</v>
      </c>
      <c r="G46" s="8" t="s">
        <v>38</v>
      </c>
      <c r="H46" s="2"/>
      <c r="I46" s="2"/>
    </row>
    <row r="47" spans="2:9" ht="17.100000000000001" customHeight="1" x14ac:dyDescent="0.2">
      <c r="B47" s="2" t="s">
        <v>43</v>
      </c>
      <c r="C47" s="2"/>
      <c r="D47" s="2"/>
      <c r="E47" s="12" t="s">
        <v>28</v>
      </c>
      <c r="F47" s="26">
        <v>1001</v>
      </c>
      <c r="G47" s="2"/>
      <c r="H47" s="2"/>
      <c r="I47" s="2"/>
    </row>
    <row r="48" spans="2:9" ht="17.100000000000001" customHeight="1" x14ac:dyDescent="0.2">
      <c r="B48" s="2" t="s">
        <v>44</v>
      </c>
      <c r="C48" s="2"/>
      <c r="D48" s="2"/>
      <c r="E48" s="12" t="s">
        <v>41</v>
      </c>
      <c r="F48" s="6" t="s">
        <v>431</v>
      </c>
      <c r="G48" s="20"/>
      <c r="H48" s="2"/>
      <c r="I48" s="2"/>
    </row>
    <row r="49" spans="1:9" ht="17.100000000000001" customHeight="1" x14ac:dyDescent="0.2">
      <c r="B49" s="2" t="s">
        <v>45</v>
      </c>
      <c r="C49" s="2"/>
      <c r="D49" s="2"/>
      <c r="E49" s="12" t="s">
        <v>46</v>
      </c>
      <c r="F49" s="6" t="s">
        <v>47</v>
      </c>
      <c r="G49" s="2"/>
      <c r="H49" s="2"/>
      <c r="I49" s="2"/>
    </row>
    <row r="50" spans="1:9" ht="4.3499999999999996" customHeight="1" x14ac:dyDescent="0.2">
      <c r="B50" s="2"/>
      <c r="C50" s="2"/>
      <c r="D50" s="2"/>
      <c r="E50" s="2"/>
      <c r="F50" s="2"/>
      <c r="G50" s="2"/>
      <c r="H50" s="2"/>
      <c r="I50" s="2"/>
    </row>
    <row r="51" spans="1:9" ht="17.100000000000001" customHeight="1" x14ac:dyDescent="0.2">
      <c r="B51" s="7" t="s">
        <v>48</v>
      </c>
      <c r="C51" s="2"/>
      <c r="D51" s="2"/>
      <c r="E51" s="2"/>
      <c r="F51" s="2"/>
      <c r="G51" s="2"/>
      <c r="H51" s="2"/>
      <c r="I51" s="2"/>
    </row>
    <row r="52" spans="1:9" ht="17.100000000000001" customHeight="1" x14ac:dyDescent="0.2">
      <c r="A52" s="14"/>
      <c r="B52" s="22" t="s">
        <v>49</v>
      </c>
      <c r="C52" s="2"/>
      <c r="D52" s="2"/>
      <c r="E52" s="12" t="s">
        <v>23</v>
      </c>
      <c r="F52" s="26">
        <f>MROUND($E$23*'19-07-2022'!F52+'19-07-2022'!F52,1)</f>
        <v>17977</v>
      </c>
      <c r="G52" s="8" t="s">
        <v>38</v>
      </c>
      <c r="H52" s="2"/>
      <c r="I52" s="2"/>
    </row>
    <row r="53" spans="1:9" ht="17.100000000000001" customHeight="1" x14ac:dyDescent="0.2">
      <c r="A53" s="14"/>
      <c r="B53" s="22" t="s">
        <v>50</v>
      </c>
      <c r="C53" s="2"/>
      <c r="D53" s="2"/>
      <c r="E53" s="12" t="s">
        <v>51</v>
      </c>
      <c r="F53" s="26">
        <f>MROUND($E$23*'19-07-2022'!F53+'19-07-2022'!F53,1)</f>
        <v>703</v>
      </c>
      <c r="G53" s="8" t="s">
        <v>38</v>
      </c>
      <c r="H53" s="2"/>
      <c r="I53" s="2"/>
    </row>
    <row r="54" spans="1:9" ht="17.100000000000001" customHeight="1" x14ac:dyDescent="0.2">
      <c r="A54" s="14"/>
      <c r="B54" s="22" t="s">
        <v>52</v>
      </c>
      <c r="C54" s="2"/>
      <c r="D54" s="2"/>
      <c r="E54" s="12" t="s">
        <v>51</v>
      </c>
      <c r="F54" s="26">
        <f>MROUND($E$23*'19-07-2022'!F54+'19-07-2022'!F54,1)</f>
        <v>1293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53</v>
      </c>
      <c r="C55" s="2"/>
      <c r="D55" s="2"/>
      <c r="E55" s="12" t="s">
        <v>51</v>
      </c>
      <c r="F55" s="26">
        <f>MROUND($E$23*'19-07-2022'!F55+'19-07-2022'!F55,1)</f>
        <v>965</v>
      </c>
      <c r="G55" s="8" t="s">
        <v>38</v>
      </c>
      <c r="H55" s="6"/>
      <c r="I55" s="2"/>
    </row>
    <row r="56" spans="1:9" ht="17.100000000000001" customHeight="1" x14ac:dyDescent="0.2">
      <c r="A56" s="14"/>
      <c r="B56" s="22" t="s">
        <v>326</v>
      </c>
      <c r="C56" s="2"/>
      <c r="D56" s="2"/>
      <c r="E56" s="12" t="s">
        <v>51</v>
      </c>
      <c r="F56" s="26">
        <f>MROUND($E$23*'19-07-2022'!F56+'19-07-2022'!F56,1)</f>
        <v>1181</v>
      </c>
      <c r="G56" s="8" t="s">
        <v>38</v>
      </c>
      <c r="H56" s="6"/>
      <c r="I56" s="2"/>
    </row>
    <row r="57" spans="1:9" ht="17.100000000000001" customHeight="1" x14ac:dyDescent="0.2">
      <c r="A57" s="14"/>
      <c r="B57" s="22" t="s">
        <v>54</v>
      </c>
      <c r="C57" s="2"/>
      <c r="D57" s="2"/>
      <c r="E57" s="12" t="s">
        <v>51</v>
      </c>
      <c r="F57" s="26">
        <f>MROUND($E$23*'19-07-2022'!F57+'19-07-2022'!F57,1)</f>
        <v>2430</v>
      </c>
      <c r="G57" s="8" t="s">
        <v>38</v>
      </c>
      <c r="H57" s="2"/>
      <c r="I57" s="2"/>
    </row>
    <row r="58" spans="1:9" ht="17.100000000000001" customHeight="1" x14ac:dyDescent="0.2">
      <c r="A58" s="14"/>
      <c r="B58" s="22" t="s">
        <v>55</v>
      </c>
      <c r="C58" s="2"/>
      <c r="D58" s="2"/>
      <c r="E58" s="12" t="s">
        <v>23</v>
      </c>
      <c r="F58" s="26">
        <f>MROUND($E$23*'19-07-2022'!F58+'19-07-2022'!F58,1)</f>
        <v>1474</v>
      </c>
      <c r="G58" s="8" t="s">
        <v>38</v>
      </c>
      <c r="H58" s="45" t="s">
        <v>56</v>
      </c>
      <c r="I58" s="45"/>
    </row>
    <row r="59" spans="1:9" ht="17.100000000000001" customHeight="1" x14ac:dyDescent="0.2">
      <c r="A59" s="14"/>
      <c r="B59" s="22" t="s">
        <v>57</v>
      </c>
      <c r="C59" s="2"/>
      <c r="D59" s="2"/>
      <c r="E59" s="12" t="s">
        <v>23</v>
      </c>
      <c r="F59" s="26">
        <f>MROUND($E$23*'19-07-2022'!F59+'19-07-2022'!F59,1)</f>
        <v>2116</v>
      </c>
      <c r="G59" s="8" t="s">
        <v>38</v>
      </c>
      <c r="H59" s="45" t="s">
        <v>58</v>
      </c>
      <c r="I59" s="45"/>
    </row>
    <row r="60" spans="1:9" ht="17.100000000000001" customHeight="1" x14ac:dyDescent="0.2">
      <c r="A60" s="14"/>
      <c r="B60" s="22" t="s">
        <v>59</v>
      </c>
      <c r="C60" s="2"/>
      <c r="D60" s="2"/>
      <c r="E60" s="12" t="s">
        <v>23</v>
      </c>
      <c r="F60" s="26">
        <f>MROUND($E$23*'19-07-2022'!F60+'19-07-2022'!F60,1)</f>
        <v>3828</v>
      </c>
      <c r="G60" s="8" t="s">
        <v>38</v>
      </c>
      <c r="H60" s="45" t="s">
        <v>60</v>
      </c>
      <c r="I60" s="45"/>
    </row>
    <row r="61" spans="1:9" ht="17.100000000000001" customHeight="1" x14ac:dyDescent="0.2">
      <c r="A61" s="14"/>
      <c r="B61" s="22" t="s">
        <v>61</v>
      </c>
      <c r="C61" s="2"/>
      <c r="D61" s="2"/>
      <c r="E61" s="12" t="s">
        <v>62</v>
      </c>
      <c r="F61" s="26">
        <f>MROUND($E$23*'19-07-2022'!F61+'19-07-2022'!F61,1)</f>
        <v>591</v>
      </c>
      <c r="G61" s="8" t="s">
        <v>38</v>
      </c>
      <c r="H61" s="21"/>
      <c r="I61" s="21"/>
    </row>
    <row r="62" spans="1:9" ht="17.100000000000001" customHeight="1" x14ac:dyDescent="0.2">
      <c r="A62" s="14"/>
      <c r="B62" s="22" t="s">
        <v>63</v>
      </c>
      <c r="C62" s="2"/>
      <c r="D62" s="2"/>
      <c r="E62" s="12" t="s">
        <v>62</v>
      </c>
      <c r="F62" s="26">
        <f>MROUND($E$23*'19-07-2022'!F62+'19-07-2022'!F62,1)</f>
        <v>981</v>
      </c>
      <c r="G62" s="8" t="s">
        <v>38</v>
      </c>
      <c r="H62" s="21" t="s">
        <v>64</v>
      </c>
      <c r="I62" s="21"/>
    </row>
    <row r="63" spans="1:9" ht="15" customHeight="1" x14ac:dyDescent="0.2">
      <c r="B63" s="22" t="s">
        <v>66</v>
      </c>
      <c r="C63" s="2"/>
      <c r="D63" s="2"/>
      <c r="E63" s="12" t="s">
        <v>23</v>
      </c>
      <c r="F63" s="26">
        <f>MROUND($E$23*'19-07-2022'!F63+'19-07-2022'!F63,1)</f>
        <v>3112</v>
      </c>
      <c r="G63" s="8" t="s">
        <v>38</v>
      </c>
      <c r="H63" s="15"/>
      <c r="I63" s="15"/>
    </row>
    <row r="64" spans="1:9" ht="15" customHeight="1" x14ac:dyDescent="0.2">
      <c r="B64" s="37" t="s">
        <v>384</v>
      </c>
      <c r="C64" s="15"/>
      <c r="D64" s="15"/>
      <c r="E64" s="12" t="s">
        <v>23</v>
      </c>
      <c r="F64" s="26">
        <f>MROUND($E$23*'19-07-2022'!F64+'19-07-2022'!F64,1)</f>
        <v>869</v>
      </c>
      <c r="G64" s="8" t="s">
        <v>38</v>
      </c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>
      <c r="B151" s="15"/>
      <c r="C151" s="15"/>
      <c r="D151" s="15"/>
      <c r="E151" s="15"/>
      <c r="F151" s="15"/>
      <c r="G151" s="15"/>
      <c r="H151" s="15"/>
      <c r="I151" s="15"/>
    </row>
    <row r="152" spans="2:9" ht="15" customHeight="1" x14ac:dyDescent="0.2">
      <c r="B152" s="15"/>
      <c r="C152" s="15"/>
      <c r="D152" s="15"/>
      <c r="E152" s="15"/>
      <c r="F152" s="15"/>
      <c r="G152" s="15"/>
      <c r="H152" s="15"/>
      <c r="I152" s="15"/>
    </row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</sheetData>
  <sheetProtection selectLockedCells="1" selectUnlockedCells="1"/>
  <mergeCells count="3">
    <mergeCell ref="H58:I58"/>
    <mergeCell ref="H59:I59"/>
    <mergeCell ref="H60:I60"/>
  </mergeCells>
  <printOptions horizontalCentered="1"/>
  <pageMargins left="0.55118110236220474" right="0.43307086614173229" top="0.47244094488188981" bottom="0.27559055118110237" header="0.39370078740157483" footer="0.31496062992125984"/>
  <pageSetup paperSize="9" scale="81" firstPageNumber="0" orientation="portrait" copies="9" r:id="rId1"/>
  <headerFooter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80A8C-F776-4762-9492-70DC749AFF44}">
  <sheetPr>
    <pageSetUpPr fitToPage="1"/>
  </sheetPr>
  <dimension ref="A1:K206"/>
  <sheetViews>
    <sheetView topLeftCell="A34" workbookViewId="0">
      <selection activeCell="F44" sqref="F44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432</v>
      </c>
      <c r="H5" s="2"/>
      <c r="I5" s="2"/>
    </row>
    <row r="6" spans="2:11" ht="15" customHeight="1" x14ac:dyDescent="0.2">
      <c r="B6" s="3" t="s">
        <v>0</v>
      </c>
      <c r="C6" s="4" t="s">
        <v>243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277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370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433</v>
      </c>
      <c r="G13" s="16"/>
      <c r="H13" s="13" t="s">
        <v>142</v>
      </c>
      <c r="I13" s="4" t="s">
        <v>434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0.106</v>
      </c>
      <c r="F16" s="30" t="s">
        <v>435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>
        <v>0.08</v>
      </c>
      <c r="F17" t="s">
        <v>436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>
        <v>0.08</v>
      </c>
      <c r="F18" t="s">
        <v>436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8">
        <v>0.1024</v>
      </c>
      <c r="F19" t="s">
        <v>437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8">
        <v>0.06</v>
      </c>
      <c r="F20" t="s">
        <v>438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9.5100000000000004E-2</v>
      </c>
      <c r="G23" s="2"/>
      <c r="H23" s="2"/>
    </row>
    <row r="24" spans="2:11" ht="17.100000000000001" customHeight="1" x14ac:dyDescent="0.2">
      <c r="B24" s="2" t="s">
        <v>15</v>
      </c>
      <c r="C24" s="2"/>
      <c r="D24" s="2"/>
      <c r="E24" s="36">
        <v>339.28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f>MROUND($E$23*'05-08-2022'!H25+'05-08-2022'!H25,1)</f>
        <v>74483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f>MROUND($E$23*'05-08-2022'!H26+'05-08-2022'!H26,1)</f>
        <v>81774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74483</v>
      </c>
      <c r="G29" s="11" t="s">
        <v>22</v>
      </c>
      <c r="H29" s="25">
        <f>+D29*F29</f>
        <v>33517.35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74483</v>
      </c>
      <c r="G30" s="11" t="s">
        <v>22</v>
      </c>
      <c r="H30" s="25">
        <f>+D30*F30</f>
        <v>28303.54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81774</v>
      </c>
      <c r="G31" s="11" t="s">
        <v>22</v>
      </c>
      <c r="H31" s="25">
        <f>+D31*F31</f>
        <v>44975.700000000004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9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9" ht="17.100000000000001" customHeight="1" x14ac:dyDescent="0.2">
      <c r="B34" s="2" t="s">
        <v>27</v>
      </c>
      <c r="C34" s="2"/>
      <c r="D34" s="2"/>
      <c r="E34" s="12" t="s">
        <v>28</v>
      </c>
      <c r="F34" s="26">
        <v>2065</v>
      </c>
      <c r="G34" s="2"/>
      <c r="H34" s="2"/>
      <c r="I34" s="2"/>
    </row>
    <row r="35" spans="2:9" ht="17.100000000000001" customHeight="1" x14ac:dyDescent="0.2">
      <c r="B35" s="2" t="s">
        <v>29</v>
      </c>
      <c r="C35" s="2"/>
      <c r="D35" s="2"/>
      <c r="E35" s="12" t="s">
        <v>28</v>
      </c>
      <c r="F35" s="26">
        <f>MROUND($E$23*'05-08-2022'!F35+'05-08-2022'!F35,1)</f>
        <v>5958</v>
      </c>
      <c r="G35" s="2"/>
      <c r="H35" s="2"/>
      <c r="I35" s="2"/>
    </row>
    <row r="36" spans="2:9" ht="17.100000000000001" customHeight="1" x14ac:dyDescent="0.2">
      <c r="B36" s="2" t="s">
        <v>30</v>
      </c>
      <c r="C36" s="2"/>
      <c r="D36" s="2"/>
      <c r="E36" s="12" t="s">
        <v>28</v>
      </c>
      <c r="F36" s="26">
        <f>MROUND($E$23*'05-08-2022'!F36+'05-08-2022'!F36,1)</f>
        <v>5409</v>
      </c>
      <c r="G36" s="8"/>
      <c r="H36" s="6"/>
      <c r="I36" s="2"/>
    </row>
    <row r="37" spans="2:9" ht="17.100000000000001" customHeight="1" x14ac:dyDescent="0.2">
      <c r="B37" s="2" t="s">
        <v>31</v>
      </c>
      <c r="C37" s="2"/>
      <c r="D37" s="2"/>
      <c r="E37" s="12" t="s">
        <v>28</v>
      </c>
      <c r="F37" s="26">
        <f>MROUND($E$23*'05-08-2022'!F37+'05-08-2022'!F37,1)</f>
        <v>4574</v>
      </c>
      <c r="G37" s="8"/>
      <c r="H37" s="6"/>
      <c r="I37" s="2"/>
    </row>
    <row r="38" spans="2:9" ht="17.100000000000001" customHeight="1" x14ac:dyDescent="0.2">
      <c r="B38" s="22" t="s">
        <v>379</v>
      </c>
      <c r="C38" s="2"/>
      <c r="D38" s="2"/>
      <c r="E38" s="12" t="s">
        <v>380</v>
      </c>
      <c r="F38" s="26">
        <v>1.5</v>
      </c>
      <c r="G38" s="13" t="s">
        <v>381</v>
      </c>
      <c r="H38" s="6"/>
      <c r="I38" s="2"/>
    </row>
    <row r="39" spans="2:9" ht="17.100000000000001" customHeight="1" x14ac:dyDescent="0.2">
      <c r="B39" s="22" t="s">
        <v>382</v>
      </c>
      <c r="C39" s="2"/>
      <c r="D39" s="2"/>
      <c r="E39" s="12" t="s">
        <v>380</v>
      </c>
      <c r="F39" s="26">
        <v>1</v>
      </c>
      <c r="G39" s="13" t="s">
        <v>381</v>
      </c>
      <c r="H39" s="6"/>
      <c r="I39" s="2"/>
    </row>
    <row r="40" spans="2:9" ht="17.100000000000001" customHeight="1" x14ac:dyDescent="0.2">
      <c r="B40" s="2" t="s">
        <v>32</v>
      </c>
      <c r="C40" s="2"/>
      <c r="D40" s="2"/>
      <c r="E40" s="12" t="s">
        <v>33</v>
      </c>
      <c r="F40" s="26">
        <v>31411</v>
      </c>
      <c r="G40" t="s">
        <v>439</v>
      </c>
      <c r="H40" s="2"/>
      <c r="I40" s="2"/>
    </row>
    <row r="41" spans="2:9" ht="17.100000000000001" customHeight="1" x14ac:dyDescent="0.2">
      <c r="B41" s="2" t="s">
        <v>32</v>
      </c>
      <c r="C41" s="2"/>
      <c r="D41" s="2"/>
      <c r="E41" s="13"/>
      <c r="F41" s="20" t="s">
        <v>65</v>
      </c>
      <c r="G41" s="2"/>
      <c r="H41" s="2"/>
      <c r="I41" s="2"/>
    </row>
    <row r="42" spans="2:9" ht="17.100000000000001" customHeight="1" x14ac:dyDescent="0.2">
      <c r="B42" s="2" t="s">
        <v>34</v>
      </c>
      <c r="C42" s="2"/>
      <c r="D42" s="2"/>
      <c r="E42" s="13"/>
      <c r="F42" s="20" t="s">
        <v>35</v>
      </c>
      <c r="G42" s="2"/>
      <c r="H42" s="2"/>
      <c r="I42" s="2"/>
    </row>
    <row r="43" spans="2:9" ht="17.100000000000001" customHeight="1" x14ac:dyDescent="0.2">
      <c r="B43" s="2" t="s">
        <v>36</v>
      </c>
      <c r="C43" s="2"/>
      <c r="D43" s="2"/>
      <c r="E43" s="12" t="s">
        <v>37</v>
      </c>
      <c r="F43" s="26">
        <f>MROUND(IF(E19&gt;0,E19*'05-08-2022'!F43+'05-08-2022'!F43,'05-08-2022'!F43),1)</f>
        <v>232829</v>
      </c>
      <c r="G43" s="8" t="s">
        <v>38</v>
      </c>
      <c r="H43" s="2"/>
      <c r="I43" s="2"/>
    </row>
    <row r="44" spans="2:9" ht="17.100000000000001" customHeight="1" x14ac:dyDescent="0.2">
      <c r="B44" s="2" t="s">
        <v>39</v>
      </c>
      <c r="C44" s="2"/>
      <c r="D44" s="2"/>
      <c r="E44" s="12" t="s">
        <v>37</v>
      </c>
      <c r="F44" s="26">
        <f>MROUND(+IF(E20=0,'05-08-2022'!F44,IF(AND(E19&gt;0,E20&gt;0)=TRUE,(E20*50%*'05-08-2022'!F44+E19*50%*'05-08-2022'!F44+'05-08-2022'!F44),'05-08-2022'!F44*(1+E20))),1)</f>
        <v>222390</v>
      </c>
      <c r="G44" s="8" t="s">
        <v>38</v>
      </c>
      <c r="H44" s="2"/>
      <c r="I44" s="2"/>
    </row>
    <row r="45" spans="2:9" ht="17.100000000000001" customHeight="1" x14ac:dyDescent="0.2">
      <c r="B45" s="2" t="s">
        <v>40</v>
      </c>
      <c r="C45" s="2"/>
      <c r="D45" s="2"/>
      <c r="E45" s="12" t="s">
        <v>41</v>
      </c>
      <c r="F45" s="26">
        <v>378</v>
      </c>
      <c r="G45" s="8" t="s">
        <v>38</v>
      </c>
      <c r="H45" s="2"/>
      <c r="I45" s="2"/>
    </row>
    <row r="46" spans="2:9" ht="17.100000000000001" customHeight="1" x14ac:dyDescent="0.2">
      <c r="B46" s="2" t="s">
        <v>42</v>
      </c>
      <c r="C46" s="2"/>
      <c r="D46" s="2"/>
      <c r="E46" s="12" t="s">
        <v>28</v>
      </c>
      <c r="F46" s="26">
        <f>MROUND((F43+F44)/50,1)</f>
        <v>9104</v>
      </c>
      <c r="G46" s="8" t="s">
        <v>38</v>
      </c>
      <c r="H46" s="2"/>
      <c r="I46" s="2"/>
    </row>
    <row r="47" spans="2:9" ht="17.100000000000001" customHeight="1" x14ac:dyDescent="0.2">
      <c r="B47" s="2" t="s">
        <v>43</v>
      </c>
      <c r="C47" s="2"/>
      <c r="D47" s="2"/>
      <c r="E47" s="12" t="s">
        <v>28</v>
      </c>
      <c r="F47" s="26">
        <v>1103</v>
      </c>
      <c r="G47" s="2"/>
      <c r="H47" s="2"/>
      <c r="I47" s="2"/>
    </row>
    <row r="48" spans="2:9" ht="17.100000000000001" customHeight="1" x14ac:dyDescent="0.2">
      <c r="B48" s="2" t="s">
        <v>44</v>
      </c>
      <c r="C48" s="2"/>
      <c r="D48" s="2"/>
      <c r="E48" s="12" t="s">
        <v>41</v>
      </c>
      <c r="F48" s="6" t="s">
        <v>440</v>
      </c>
      <c r="G48" s="20"/>
      <c r="H48" s="2"/>
      <c r="I48" s="2"/>
    </row>
    <row r="49" spans="1:9" ht="17.100000000000001" customHeight="1" x14ac:dyDescent="0.2">
      <c r="B49" s="2" t="s">
        <v>45</v>
      </c>
      <c r="C49" s="2"/>
      <c r="D49" s="2"/>
      <c r="E49" s="12" t="s">
        <v>46</v>
      </c>
      <c r="F49" s="6" t="s">
        <v>47</v>
      </c>
      <c r="G49" s="2"/>
      <c r="H49" s="2"/>
      <c r="I49" s="2"/>
    </row>
    <row r="50" spans="1:9" ht="4.3499999999999996" customHeight="1" x14ac:dyDescent="0.2">
      <c r="B50" s="2"/>
      <c r="C50" s="2"/>
      <c r="D50" s="2"/>
      <c r="E50" s="2"/>
      <c r="F50" s="2"/>
      <c r="G50" s="2"/>
      <c r="H50" s="2"/>
      <c r="I50" s="2"/>
    </row>
    <row r="51" spans="1:9" ht="17.100000000000001" customHeight="1" x14ac:dyDescent="0.2">
      <c r="B51" s="7" t="s">
        <v>48</v>
      </c>
      <c r="C51" s="2"/>
      <c r="D51" s="2"/>
      <c r="E51" s="2"/>
      <c r="F51" s="2"/>
      <c r="G51" s="2"/>
      <c r="H51" s="2"/>
      <c r="I51" s="2"/>
    </row>
    <row r="52" spans="1:9" ht="17.100000000000001" customHeight="1" x14ac:dyDescent="0.2">
      <c r="A52" s="14"/>
      <c r="B52" s="22" t="s">
        <v>49</v>
      </c>
      <c r="C52" s="2"/>
      <c r="D52" s="2"/>
      <c r="E52" s="12" t="s">
        <v>23</v>
      </c>
      <c r="F52" s="26">
        <f>MROUND($E$23*'05-08-2022'!F52+'05-08-2022'!F52,1)</f>
        <v>19687</v>
      </c>
      <c r="G52" s="8" t="s">
        <v>38</v>
      </c>
      <c r="H52" s="2"/>
      <c r="I52" s="2"/>
    </row>
    <row r="53" spans="1:9" ht="17.100000000000001" customHeight="1" x14ac:dyDescent="0.2">
      <c r="A53" s="14"/>
      <c r="B53" s="22" t="s">
        <v>50</v>
      </c>
      <c r="C53" s="2"/>
      <c r="D53" s="2"/>
      <c r="E53" s="12" t="s">
        <v>51</v>
      </c>
      <c r="F53" s="26">
        <f>MROUND($E$23*'05-08-2022'!F53+'05-08-2022'!F53,1)</f>
        <v>770</v>
      </c>
      <c r="G53" s="8" t="s">
        <v>38</v>
      </c>
      <c r="H53" s="2"/>
      <c r="I53" s="2"/>
    </row>
    <row r="54" spans="1:9" ht="17.100000000000001" customHeight="1" x14ac:dyDescent="0.2">
      <c r="A54" s="14"/>
      <c r="B54" s="22" t="s">
        <v>52</v>
      </c>
      <c r="C54" s="2"/>
      <c r="D54" s="2"/>
      <c r="E54" s="12" t="s">
        <v>51</v>
      </c>
      <c r="F54" s="26">
        <f>MROUND($E$23*'05-08-2022'!F54+'05-08-2022'!F54,1)</f>
        <v>1416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53</v>
      </c>
      <c r="C55" s="2"/>
      <c r="D55" s="2"/>
      <c r="E55" s="12" t="s">
        <v>51</v>
      </c>
      <c r="F55" s="26">
        <f>MROUND($E$23*'05-08-2022'!F55+'05-08-2022'!F55,1)</f>
        <v>1057</v>
      </c>
      <c r="G55" s="8" t="s">
        <v>38</v>
      </c>
      <c r="H55" s="6"/>
      <c r="I55" s="2"/>
    </row>
    <row r="56" spans="1:9" ht="17.100000000000001" customHeight="1" x14ac:dyDescent="0.2">
      <c r="A56" s="14"/>
      <c r="B56" s="22" t="s">
        <v>326</v>
      </c>
      <c r="C56" s="2"/>
      <c r="D56" s="2"/>
      <c r="E56" s="12" t="s">
        <v>51</v>
      </c>
      <c r="F56" s="26">
        <f>MROUND($E$23*'05-08-2022'!F56+'05-08-2022'!F56,1)</f>
        <v>1293</v>
      </c>
      <c r="G56" s="8" t="s">
        <v>38</v>
      </c>
      <c r="H56" s="6"/>
      <c r="I56" s="2"/>
    </row>
    <row r="57" spans="1:9" ht="17.100000000000001" customHeight="1" x14ac:dyDescent="0.2">
      <c r="A57" s="14"/>
      <c r="B57" s="22" t="s">
        <v>54</v>
      </c>
      <c r="C57" s="2"/>
      <c r="D57" s="2"/>
      <c r="E57" s="12" t="s">
        <v>51</v>
      </c>
      <c r="F57" s="26">
        <f>MROUND($E$23*'05-08-2022'!F57+'05-08-2022'!F57,1)</f>
        <v>2661</v>
      </c>
      <c r="G57" s="8" t="s">
        <v>38</v>
      </c>
      <c r="H57" s="2"/>
      <c r="I57" s="2"/>
    </row>
    <row r="58" spans="1:9" ht="17.100000000000001" customHeight="1" x14ac:dyDescent="0.2">
      <c r="A58" s="14"/>
      <c r="B58" s="22" t="s">
        <v>55</v>
      </c>
      <c r="C58" s="2"/>
      <c r="D58" s="2"/>
      <c r="E58" s="12" t="s">
        <v>23</v>
      </c>
      <c r="F58" s="26">
        <f>MROUND($E$23*'05-08-2022'!F58+'05-08-2022'!F58,1)</f>
        <v>1614</v>
      </c>
      <c r="G58" s="8" t="s">
        <v>38</v>
      </c>
      <c r="H58" s="45" t="s">
        <v>56</v>
      </c>
      <c r="I58" s="45"/>
    </row>
    <row r="59" spans="1:9" ht="17.100000000000001" customHeight="1" x14ac:dyDescent="0.2">
      <c r="A59" s="14"/>
      <c r="B59" s="22" t="s">
        <v>57</v>
      </c>
      <c r="C59" s="2"/>
      <c r="D59" s="2"/>
      <c r="E59" s="12" t="s">
        <v>23</v>
      </c>
      <c r="F59" s="26">
        <f>MROUND($E$23*'05-08-2022'!F59+'05-08-2022'!F59,1)</f>
        <v>2317</v>
      </c>
      <c r="G59" s="8" t="s">
        <v>38</v>
      </c>
      <c r="H59" s="45" t="s">
        <v>58</v>
      </c>
      <c r="I59" s="45"/>
    </row>
    <row r="60" spans="1:9" ht="17.100000000000001" customHeight="1" x14ac:dyDescent="0.2">
      <c r="A60" s="14"/>
      <c r="B60" s="22" t="s">
        <v>59</v>
      </c>
      <c r="C60" s="2"/>
      <c r="D60" s="2"/>
      <c r="E60" s="12" t="s">
        <v>23</v>
      </c>
      <c r="F60" s="26">
        <f>MROUND($E$23*'05-08-2022'!F60+'05-08-2022'!F60,1)</f>
        <v>4192</v>
      </c>
      <c r="G60" s="8" t="s">
        <v>38</v>
      </c>
      <c r="H60" s="45" t="s">
        <v>60</v>
      </c>
      <c r="I60" s="45"/>
    </row>
    <row r="61" spans="1:9" ht="17.100000000000001" customHeight="1" x14ac:dyDescent="0.2">
      <c r="A61" s="14"/>
      <c r="B61" s="22" t="s">
        <v>61</v>
      </c>
      <c r="C61" s="2"/>
      <c r="D61" s="2"/>
      <c r="E61" s="12" t="s">
        <v>62</v>
      </c>
      <c r="F61" s="26">
        <f>MROUND($E$23*'05-08-2022'!F61+'05-08-2022'!F61,1)</f>
        <v>647</v>
      </c>
      <c r="G61" s="8" t="s">
        <v>38</v>
      </c>
      <c r="H61" s="21"/>
      <c r="I61" s="21"/>
    </row>
    <row r="62" spans="1:9" ht="17.100000000000001" customHeight="1" x14ac:dyDescent="0.2">
      <c r="A62" s="14"/>
      <c r="B62" s="22" t="s">
        <v>63</v>
      </c>
      <c r="C62" s="2"/>
      <c r="D62" s="2"/>
      <c r="E62" s="12" t="s">
        <v>62</v>
      </c>
      <c r="F62" s="26">
        <f>MROUND($E$23*'05-08-2022'!F62+'05-08-2022'!F62,1)</f>
        <v>1074</v>
      </c>
      <c r="G62" s="8" t="s">
        <v>38</v>
      </c>
      <c r="H62" s="21" t="s">
        <v>64</v>
      </c>
      <c r="I62" s="21"/>
    </row>
    <row r="63" spans="1:9" ht="15" customHeight="1" x14ac:dyDescent="0.2">
      <c r="B63" s="22" t="s">
        <v>66</v>
      </c>
      <c r="C63" s="2"/>
      <c r="D63" s="2"/>
      <c r="E63" s="12" t="s">
        <v>23</v>
      </c>
      <c r="F63" s="26">
        <f>MROUND($E$23*'05-08-2022'!F63+'05-08-2022'!F63,1)</f>
        <v>3408</v>
      </c>
      <c r="G63" s="8" t="s">
        <v>38</v>
      </c>
      <c r="H63" s="15"/>
      <c r="I63" s="15"/>
    </row>
    <row r="64" spans="1:9" ht="15" customHeight="1" x14ac:dyDescent="0.2">
      <c r="B64" s="37" t="s">
        <v>384</v>
      </c>
      <c r="C64" s="15"/>
      <c r="D64" s="15"/>
      <c r="E64" s="12" t="s">
        <v>23</v>
      </c>
      <c r="F64" s="26">
        <f>MROUND($E$23*'05-08-2022'!F64+'05-08-2022'!F64,1)</f>
        <v>952</v>
      </c>
      <c r="G64" s="8" t="s">
        <v>38</v>
      </c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>
      <c r="B151" s="15"/>
      <c r="C151" s="15"/>
      <c r="D151" s="15"/>
      <c r="E151" s="15"/>
      <c r="F151" s="15"/>
      <c r="G151" s="15"/>
      <c r="H151" s="15"/>
      <c r="I151" s="15"/>
    </row>
    <row r="152" spans="2:9" ht="15" customHeight="1" x14ac:dyDescent="0.2">
      <c r="B152" s="15"/>
      <c r="C152" s="15"/>
      <c r="D152" s="15"/>
      <c r="E152" s="15"/>
      <c r="F152" s="15"/>
      <c r="G152" s="15"/>
      <c r="H152" s="15"/>
      <c r="I152" s="15"/>
    </row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</sheetData>
  <sheetProtection selectLockedCells="1" selectUnlockedCells="1"/>
  <mergeCells count="3">
    <mergeCell ref="H58:I58"/>
    <mergeCell ref="H59:I59"/>
    <mergeCell ref="H60:I60"/>
  </mergeCells>
  <printOptions horizontalCentered="1"/>
  <pageMargins left="0.55118110236220474" right="0.43307086614173229" top="0.47244094488188981" bottom="0.27559055118110237" header="0.39370078740157483" footer="0.31496062992125984"/>
  <pageSetup paperSize="9" scale="81" firstPageNumber="0" orientation="portrait" copies="9" r:id="rId1"/>
  <headerFooter alignWithMargins="0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57A44-657D-4422-BBD3-75748B72F4AC}">
  <sheetPr>
    <pageSetUpPr fitToPage="1"/>
  </sheetPr>
  <dimension ref="A1:K206"/>
  <sheetViews>
    <sheetView topLeftCell="A19" workbookViewId="0">
      <selection activeCell="F34" sqref="F34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441</v>
      </c>
      <c r="H5" s="2"/>
      <c r="I5" s="2"/>
    </row>
    <row r="6" spans="2:11" ht="15" customHeight="1" x14ac:dyDescent="0.2">
      <c r="B6" s="3" t="s">
        <v>0</v>
      </c>
      <c r="C6" s="4" t="s">
        <v>449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450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370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442</v>
      </c>
      <c r="G13" s="16"/>
      <c r="H13" s="13" t="s">
        <v>142</v>
      </c>
      <c r="I13" s="4" t="s">
        <v>446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8.4000000000000005E-2</v>
      </c>
      <c r="F16" s="30" t="s">
        <v>443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>
        <v>7.0000000000000007E-2</v>
      </c>
      <c r="F17" t="s">
        <v>455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>
        <v>7.0000000000000007E-2</v>
      </c>
      <c r="F18" t="s">
        <v>455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8">
        <v>9.0899999999999995E-2</v>
      </c>
      <c r="F19" t="s">
        <v>444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8">
        <v>0.06</v>
      </c>
      <c r="F20" t="s">
        <v>445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8.09E-2</v>
      </c>
      <c r="G23" s="2"/>
      <c r="H23" s="2"/>
    </row>
    <row r="24" spans="2:11" ht="17.100000000000001" customHeight="1" x14ac:dyDescent="0.2">
      <c r="B24" s="2" t="s">
        <v>15</v>
      </c>
      <c r="C24" s="2"/>
      <c r="D24" s="2"/>
      <c r="E24" s="36">
        <v>366.81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f>MROUND($E$23*'13-09-2022'!H25+'13-09-2022'!H25,1)</f>
        <v>80509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f>MROUND($E$23*'13-09-2022'!H26+'13-09-2022'!H26,1)</f>
        <v>88390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80509</v>
      </c>
      <c r="G29" s="11" t="s">
        <v>22</v>
      </c>
      <c r="H29" s="25">
        <f>+D29*F29</f>
        <v>36229.050000000003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80509</v>
      </c>
      <c r="G30" s="11" t="s">
        <v>22</v>
      </c>
      <c r="H30" s="25">
        <f>+D30*F30</f>
        <v>30593.420000000002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88390</v>
      </c>
      <c r="G31" s="11" t="s">
        <v>22</v>
      </c>
      <c r="H31" s="25">
        <f>+D31*F31</f>
        <v>48614.500000000007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9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9" ht="17.100000000000001" customHeight="1" x14ac:dyDescent="0.2">
      <c r="B34" s="2" t="s">
        <v>27</v>
      </c>
      <c r="C34" s="2"/>
      <c r="D34" s="2"/>
      <c r="E34" s="12" t="s">
        <v>28</v>
      </c>
      <c r="F34" s="26">
        <v>2189</v>
      </c>
      <c r="G34" s="2"/>
      <c r="H34" s="2"/>
      <c r="I34" s="2"/>
    </row>
    <row r="35" spans="2:9" ht="17.100000000000001" customHeight="1" x14ac:dyDescent="0.2">
      <c r="B35" s="2" t="s">
        <v>29</v>
      </c>
      <c r="C35" s="2"/>
      <c r="D35" s="2"/>
      <c r="E35" s="12" t="s">
        <v>28</v>
      </c>
      <c r="F35" s="26">
        <f>MROUND($E$23*'13-09-2022'!F35+'13-09-2022'!F35,1)</f>
        <v>6440</v>
      </c>
      <c r="G35" s="2"/>
      <c r="H35" s="2"/>
      <c r="I35" s="2"/>
    </row>
    <row r="36" spans="2:9" ht="17.100000000000001" customHeight="1" x14ac:dyDescent="0.2">
      <c r="B36" s="2" t="s">
        <v>30</v>
      </c>
      <c r="C36" s="2"/>
      <c r="D36" s="2"/>
      <c r="E36" s="12" t="s">
        <v>28</v>
      </c>
      <c r="F36" s="26">
        <f>MROUND($E$23*'13-09-2022'!F36+'13-09-2022'!F36,1)</f>
        <v>5847</v>
      </c>
      <c r="G36" s="8"/>
      <c r="H36" s="6"/>
      <c r="I36" s="2"/>
    </row>
    <row r="37" spans="2:9" ht="17.100000000000001" customHeight="1" x14ac:dyDescent="0.2">
      <c r="B37" s="2" t="s">
        <v>31</v>
      </c>
      <c r="C37" s="2"/>
      <c r="D37" s="2"/>
      <c r="E37" s="12" t="s">
        <v>28</v>
      </c>
      <c r="F37" s="26">
        <f>MROUND($E$23*'13-09-2022'!F37+'13-09-2022'!F37,1)</f>
        <v>4944</v>
      </c>
      <c r="G37" s="8"/>
      <c r="H37" s="6"/>
      <c r="I37" s="2"/>
    </row>
    <row r="38" spans="2:9" ht="17.100000000000001" customHeight="1" x14ac:dyDescent="0.2">
      <c r="B38" s="22" t="s">
        <v>379</v>
      </c>
      <c r="C38" s="2"/>
      <c r="D38" s="2"/>
      <c r="E38" s="12" t="s">
        <v>380</v>
      </c>
      <c r="F38" s="26">
        <v>1.5</v>
      </c>
      <c r="G38" s="13" t="s">
        <v>381</v>
      </c>
      <c r="H38" s="6"/>
      <c r="I38" s="2"/>
    </row>
    <row r="39" spans="2:9" ht="17.100000000000001" customHeight="1" x14ac:dyDescent="0.2">
      <c r="B39" s="22" t="s">
        <v>382</v>
      </c>
      <c r="C39" s="2"/>
      <c r="D39" s="2"/>
      <c r="E39" s="12" t="s">
        <v>380</v>
      </c>
      <c r="F39" s="26">
        <v>1</v>
      </c>
      <c r="G39" s="13" t="s">
        <v>381</v>
      </c>
      <c r="H39" s="6"/>
      <c r="I39" s="2"/>
    </row>
    <row r="40" spans="2:9" ht="17.100000000000001" customHeight="1" x14ac:dyDescent="0.2">
      <c r="B40" s="2" t="s">
        <v>32</v>
      </c>
      <c r="C40" s="2"/>
      <c r="D40" s="2"/>
      <c r="E40" s="12" t="s">
        <v>33</v>
      </c>
      <c r="F40" s="26">
        <v>34266</v>
      </c>
      <c r="G40" t="s">
        <v>447</v>
      </c>
      <c r="H40" s="2"/>
      <c r="I40" s="2"/>
    </row>
    <row r="41" spans="2:9" ht="17.100000000000001" customHeight="1" x14ac:dyDescent="0.2">
      <c r="B41" s="2" t="s">
        <v>32</v>
      </c>
      <c r="C41" s="2"/>
      <c r="D41" s="2"/>
      <c r="E41" s="13"/>
      <c r="F41" s="20" t="s">
        <v>65</v>
      </c>
      <c r="G41" s="2"/>
      <c r="H41" s="2"/>
      <c r="I41" s="2"/>
    </row>
    <row r="42" spans="2:9" ht="17.100000000000001" customHeight="1" x14ac:dyDescent="0.2">
      <c r="B42" s="2" t="s">
        <v>34</v>
      </c>
      <c r="C42" s="2"/>
      <c r="D42" s="2"/>
      <c r="E42" s="13"/>
      <c r="F42" s="20" t="s">
        <v>35</v>
      </c>
      <c r="G42" s="2"/>
      <c r="H42" s="2"/>
      <c r="I42" s="2"/>
    </row>
    <row r="43" spans="2:9" ht="17.100000000000001" customHeight="1" x14ac:dyDescent="0.2">
      <c r="B43" s="2" t="s">
        <v>36</v>
      </c>
      <c r="C43" s="2"/>
      <c r="D43" s="2"/>
      <c r="E43" s="12" t="s">
        <v>37</v>
      </c>
      <c r="F43" s="26">
        <f>MROUND(IF(E19&gt;0,E19*'13-09-2022'!F43+'13-09-2022'!F43,'13-09-2022'!F43),1)</f>
        <v>253993</v>
      </c>
      <c r="G43" s="8" t="s">
        <v>38</v>
      </c>
      <c r="H43" s="2"/>
      <c r="I43" s="2"/>
    </row>
    <row r="44" spans="2:9" ht="17.100000000000001" customHeight="1" x14ac:dyDescent="0.2">
      <c r="B44" s="2" t="s">
        <v>39</v>
      </c>
      <c r="C44" s="2"/>
      <c r="D44" s="2"/>
      <c r="E44" s="12" t="s">
        <v>37</v>
      </c>
      <c r="F44" s="26">
        <f>MROUND(+IF(E20=0,'13-09-2022'!F44,IF(AND(E19&gt;0,E20&gt;0)=TRUE,(E20*50%*'13-09-2022'!F44+E19*50%*'13-09-2022'!F44+'13-09-2022'!F44),'13-09-2022'!F44*(1+E20))),1)</f>
        <v>239169</v>
      </c>
      <c r="G44" s="8" t="s">
        <v>38</v>
      </c>
      <c r="H44" s="2"/>
      <c r="I44" s="2"/>
    </row>
    <row r="45" spans="2:9" ht="17.100000000000001" customHeight="1" x14ac:dyDescent="0.2">
      <c r="B45" s="2" t="s">
        <v>40</v>
      </c>
      <c r="C45" s="2"/>
      <c r="D45" s="2"/>
      <c r="E45" s="12" t="s">
        <v>41</v>
      </c>
      <c r="F45" s="26">
        <v>416</v>
      </c>
      <c r="G45" s="8" t="s">
        <v>38</v>
      </c>
      <c r="H45" s="2"/>
      <c r="I45" s="2"/>
    </row>
    <row r="46" spans="2:9" ht="17.100000000000001" customHeight="1" x14ac:dyDescent="0.2">
      <c r="B46" s="2" t="s">
        <v>42</v>
      </c>
      <c r="C46" s="2"/>
      <c r="D46" s="2"/>
      <c r="E46" s="12" t="s">
        <v>28</v>
      </c>
      <c r="F46" s="26">
        <f>MROUND((F43+F44)/50,1)</f>
        <v>9863</v>
      </c>
      <c r="G46" s="8" t="s">
        <v>38</v>
      </c>
      <c r="H46" s="2"/>
      <c r="I46" s="2"/>
    </row>
    <row r="47" spans="2:9" ht="17.100000000000001" customHeight="1" x14ac:dyDescent="0.2">
      <c r="B47" s="2" t="s">
        <v>43</v>
      </c>
      <c r="C47" s="2"/>
      <c r="D47" s="2"/>
      <c r="E47" s="12" t="s">
        <v>28</v>
      </c>
      <c r="F47" s="26">
        <v>1204</v>
      </c>
      <c r="G47" s="2"/>
      <c r="H47" s="2"/>
      <c r="I47" s="2"/>
    </row>
    <row r="48" spans="2:9" ht="17.100000000000001" customHeight="1" x14ac:dyDescent="0.2">
      <c r="B48" s="2" t="s">
        <v>44</v>
      </c>
      <c r="C48" s="2"/>
      <c r="D48" s="2"/>
      <c r="E48" s="12" t="s">
        <v>41</v>
      </c>
      <c r="F48" s="6" t="s">
        <v>448</v>
      </c>
      <c r="G48" s="20"/>
      <c r="H48" s="2"/>
      <c r="I48" s="2"/>
    </row>
    <row r="49" spans="1:9" ht="17.100000000000001" customHeight="1" x14ac:dyDescent="0.2">
      <c r="B49" s="2" t="s">
        <v>45</v>
      </c>
      <c r="C49" s="2"/>
      <c r="D49" s="2"/>
      <c r="E49" s="12" t="s">
        <v>46</v>
      </c>
      <c r="F49" s="6" t="s">
        <v>47</v>
      </c>
      <c r="G49" s="2"/>
      <c r="H49" s="2"/>
      <c r="I49" s="2"/>
    </row>
    <row r="50" spans="1:9" ht="4.3499999999999996" customHeight="1" x14ac:dyDescent="0.2">
      <c r="B50" s="2"/>
      <c r="C50" s="2"/>
      <c r="D50" s="2"/>
      <c r="E50" s="2"/>
      <c r="F50" s="2"/>
      <c r="G50" s="2"/>
      <c r="H50" s="2"/>
      <c r="I50" s="2"/>
    </row>
    <row r="51" spans="1:9" ht="17.100000000000001" customHeight="1" x14ac:dyDescent="0.2">
      <c r="B51" s="7" t="s">
        <v>48</v>
      </c>
      <c r="C51" s="2"/>
      <c r="D51" s="2"/>
      <c r="E51" s="2"/>
      <c r="F51" s="2"/>
      <c r="G51" s="2"/>
      <c r="H51" s="2"/>
      <c r="I51" s="2"/>
    </row>
    <row r="52" spans="1:9" ht="17.100000000000001" customHeight="1" x14ac:dyDescent="0.2">
      <c r="A52" s="14"/>
      <c r="B52" s="22" t="s">
        <v>49</v>
      </c>
      <c r="C52" s="2"/>
      <c r="D52" s="2"/>
      <c r="E52" s="12" t="s">
        <v>23</v>
      </c>
      <c r="F52" s="26">
        <f>MROUND($E$23*'13-09-2022'!F52+'13-09-2022'!F52,1)</f>
        <v>21280</v>
      </c>
      <c r="G52" s="8" t="s">
        <v>38</v>
      </c>
      <c r="H52" s="2"/>
      <c r="I52" s="2"/>
    </row>
    <row r="53" spans="1:9" ht="17.100000000000001" customHeight="1" x14ac:dyDescent="0.2">
      <c r="A53" s="14"/>
      <c r="B53" s="22" t="s">
        <v>50</v>
      </c>
      <c r="C53" s="2"/>
      <c r="D53" s="2"/>
      <c r="E53" s="12" t="s">
        <v>51</v>
      </c>
      <c r="F53" s="26">
        <f>MROUND($E$23*'13-09-2022'!F53+'13-09-2022'!F53,1)</f>
        <v>832</v>
      </c>
      <c r="G53" s="8" t="s">
        <v>38</v>
      </c>
      <c r="H53" s="2"/>
      <c r="I53" s="2"/>
    </row>
    <row r="54" spans="1:9" ht="17.100000000000001" customHeight="1" x14ac:dyDescent="0.2">
      <c r="A54" s="14"/>
      <c r="B54" s="22" t="s">
        <v>52</v>
      </c>
      <c r="C54" s="2"/>
      <c r="D54" s="2"/>
      <c r="E54" s="12" t="s">
        <v>51</v>
      </c>
      <c r="F54" s="26">
        <f>MROUND($E$23*'13-09-2022'!F54+'13-09-2022'!F54,1)</f>
        <v>1531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53</v>
      </c>
      <c r="C55" s="2"/>
      <c r="D55" s="2"/>
      <c r="E55" s="12" t="s">
        <v>51</v>
      </c>
      <c r="F55" s="26">
        <f>MROUND($E$23*'13-09-2022'!F55+'13-09-2022'!F55,1)</f>
        <v>1143</v>
      </c>
      <c r="G55" s="8" t="s">
        <v>38</v>
      </c>
      <c r="H55" s="6"/>
      <c r="I55" s="2"/>
    </row>
    <row r="56" spans="1:9" ht="17.100000000000001" customHeight="1" x14ac:dyDescent="0.2">
      <c r="A56" s="14"/>
      <c r="B56" s="22" t="s">
        <v>326</v>
      </c>
      <c r="C56" s="2"/>
      <c r="D56" s="2"/>
      <c r="E56" s="12" t="s">
        <v>51</v>
      </c>
      <c r="F56" s="26">
        <f>MROUND($E$23*'13-09-2022'!F56+'13-09-2022'!F56,1)</f>
        <v>1398</v>
      </c>
      <c r="G56" s="8" t="s">
        <v>38</v>
      </c>
      <c r="H56" s="6"/>
      <c r="I56" s="2"/>
    </row>
    <row r="57" spans="1:9" ht="17.100000000000001" customHeight="1" x14ac:dyDescent="0.2">
      <c r="A57" s="14"/>
      <c r="B57" s="22" t="s">
        <v>54</v>
      </c>
      <c r="C57" s="2"/>
      <c r="D57" s="2"/>
      <c r="E57" s="12" t="s">
        <v>51</v>
      </c>
      <c r="F57" s="26">
        <f>MROUND($E$23*'13-09-2022'!F57+'13-09-2022'!F57,1)</f>
        <v>2876</v>
      </c>
      <c r="G57" s="8" t="s">
        <v>38</v>
      </c>
      <c r="H57" s="2"/>
      <c r="I57" s="2"/>
    </row>
    <row r="58" spans="1:9" ht="17.100000000000001" customHeight="1" x14ac:dyDescent="0.2">
      <c r="A58" s="14"/>
      <c r="B58" s="22" t="s">
        <v>55</v>
      </c>
      <c r="C58" s="2"/>
      <c r="D58" s="2"/>
      <c r="E58" s="12" t="s">
        <v>23</v>
      </c>
      <c r="F58" s="26">
        <f>MROUND($E$23*'13-09-2022'!F58+'13-09-2022'!F58,1)</f>
        <v>1745</v>
      </c>
      <c r="G58" s="8" t="s">
        <v>38</v>
      </c>
      <c r="H58" s="45" t="s">
        <v>56</v>
      </c>
      <c r="I58" s="45"/>
    </row>
    <row r="59" spans="1:9" ht="17.100000000000001" customHeight="1" x14ac:dyDescent="0.2">
      <c r="A59" s="14"/>
      <c r="B59" s="22" t="s">
        <v>57</v>
      </c>
      <c r="C59" s="2"/>
      <c r="D59" s="2"/>
      <c r="E59" s="12" t="s">
        <v>23</v>
      </c>
      <c r="F59" s="26">
        <f>MROUND($E$23*'13-09-2022'!F59+'13-09-2022'!F59,1)</f>
        <v>2504</v>
      </c>
      <c r="G59" s="8" t="s">
        <v>38</v>
      </c>
      <c r="H59" s="45" t="s">
        <v>58</v>
      </c>
      <c r="I59" s="45"/>
    </row>
    <row r="60" spans="1:9" ht="17.100000000000001" customHeight="1" x14ac:dyDescent="0.2">
      <c r="A60" s="14"/>
      <c r="B60" s="22" t="s">
        <v>59</v>
      </c>
      <c r="C60" s="2"/>
      <c r="D60" s="2"/>
      <c r="E60" s="12" t="s">
        <v>23</v>
      </c>
      <c r="F60" s="26">
        <f>MROUND($E$23*'13-09-2022'!F60+'13-09-2022'!F60,1)</f>
        <v>4531</v>
      </c>
      <c r="G60" s="8" t="s">
        <v>38</v>
      </c>
      <c r="H60" s="45" t="s">
        <v>60</v>
      </c>
      <c r="I60" s="45"/>
    </row>
    <row r="61" spans="1:9" ht="17.100000000000001" customHeight="1" x14ac:dyDescent="0.2">
      <c r="A61" s="14"/>
      <c r="B61" s="22" t="s">
        <v>61</v>
      </c>
      <c r="C61" s="2"/>
      <c r="D61" s="2"/>
      <c r="E61" s="12" t="s">
        <v>62</v>
      </c>
      <c r="F61" s="26">
        <f>MROUND($E$23*'13-09-2022'!F61+'13-09-2022'!F61,1)</f>
        <v>699</v>
      </c>
      <c r="G61" s="8" t="s">
        <v>38</v>
      </c>
      <c r="H61" s="21"/>
      <c r="I61" s="21"/>
    </row>
    <row r="62" spans="1:9" ht="17.100000000000001" customHeight="1" x14ac:dyDescent="0.2">
      <c r="A62" s="14"/>
      <c r="B62" s="22" t="s">
        <v>63</v>
      </c>
      <c r="C62" s="2"/>
      <c r="D62" s="2"/>
      <c r="E62" s="12" t="s">
        <v>62</v>
      </c>
      <c r="F62" s="26">
        <f>MROUND($E$23*'13-09-2022'!F62+'13-09-2022'!F62,1)</f>
        <v>1161</v>
      </c>
      <c r="G62" s="8" t="s">
        <v>38</v>
      </c>
      <c r="H62" s="21" t="s">
        <v>64</v>
      </c>
      <c r="I62" s="21"/>
    </row>
    <row r="63" spans="1:9" ht="15" customHeight="1" x14ac:dyDescent="0.2">
      <c r="B63" s="22" t="s">
        <v>66</v>
      </c>
      <c r="C63" s="2"/>
      <c r="D63" s="2"/>
      <c r="E63" s="12" t="s">
        <v>23</v>
      </c>
      <c r="F63" s="26">
        <f>MROUND($E$23*'13-09-2022'!F63+'13-09-2022'!F63,1)</f>
        <v>3684</v>
      </c>
      <c r="G63" s="8" t="s">
        <v>38</v>
      </c>
      <c r="H63" s="15"/>
      <c r="I63" s="15"/>
    </row>
    <row r="64" spans="1:9" ht="15" customHeight="1" x14ac:dyDescent="0.2">
      <c r="B64" s="37" t="s">
        <v>384</v>
      </c>
      <c r="C64" s="15"/>
      <c r="D64" s="15"/>
      <c r="E64" s="12" t="s">
        <v>23</v>
      </c>
      <c r="F64" s="26">
        <f>MROUND($E$23*'13-09-2022'!F64+'13-09-2022'!F64,1)</f>
        <v>1029</v>
      </c>
      <c r="G64" s="8" t="s">
        <v>38</v>
      </c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>
      <c r="B151" s="15"/>
      <c r="C151" s="15"/>
      <c r="D151" s="15"/>
      <c r="E151" s="15"/>
      <c r="F151" s="15"/>
      <c r="G151" s="15"/>
      <c r="H151" s="15"/>
      <c r="I151" s="15"/>
    </row>
    <row r="152" spans="2:9" ht="15" customHeight="1" x14ac:dyDescent="0.2">
      <c r="B152" s="15"/>
      <c r="C152" s="15"/>
      <c r="D152" s="15"/>
      <c r="E152" s="15"/>
      <c r="F152" s="15"/>
      <c r="G152" s="15"/>
      <c r="H152" s="15"/>
      <c r="I152" s="15"/>
    </row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</sheetData>
  <mergeCells count="3">
    <mergeCell ref="H58:I58"/>
    <mergeCell ref="H59:I59"/>
    <mergeCell ref="H60:I60"/>
  </mergeCells>
  <pageMargins left="0.7" right="0.7" top="0.75" bottom="0.75" header="0.3" footer="0.3"/>
  <pageSetup paperSize="9" scale="75" orientation="portrait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3C23F-2592-4AF9-8421-92FB3427C1D2}">
  <sheetPr>
    <pageSetUpPr fitToPage="1"/>
  </sheetPr>
  <dimension ref="A1:K206"/>
  <sheetViews>
    <sheetView topLeftCell="A19" workbookViewId="0">
      <selection activeCell="J25" sqref="J25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451</v>
      </c>
      <c r="H5" s="2"/>
      <c r="I5" s="2"/>
    </row>
    <row r="6" spans="2:11" ht="15" customHeight="1" x14ac:dyDescent="0.2">
      <c r="B6" s="3" t="s">
        <v>0</v>
      </c>
      <c r="C6" s="4" t="s">
        <v>449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450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370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452</v>
      </c>
      <c r="G13" s="16"/>
      <c r="H13" s="13" t="s">
        <v>142</v>
      </c>
      <c r="I13" s="4" t="s">
        <v>453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4.02E-2</v>
      </c>
      <c r="F16" s="30" t="s">
        <v>454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>
        <v>7.0000000000000007E-2</v>
      </c>
      <c r="F17" t="s">
        <v>456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>
        <v>7.0000000000000007E-2</v>
      </c>
      <c r="F18" t="s">
        <v>456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8">
        <v>7.7899999999999997E-2</v>
      </c>
      <c r="F19" t="s">
        <v>457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8">
        <v>0.08</v>
      </c>
      <c r="F20" t="s">
        <v>460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6.1499999999999999E-2</v>
      </c>
      <c r="G23" s="2"/>
      <c r="H23" s="2"/>
    </row>
    <row r="24" spans="2:11" ht="17.100000000000001" customHeight="1" x14ac:dyDescent="0.2">
      <c r="B24" s="2" t="s">
        <v>15</v>
      </c>
      <c r="C24" s="2"/>
      <c r="D24" s="2"/>
      <c r="E24" s="36">
        <v>389.43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f>MROUND($E$23*'24-10-2022'!H25+'24-10-2022'!H25,1)</f>
        <v>85460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f>MROUND($E$23*'24-10-2022'!H26+'24-10-2022'!H26,1)</f>
        <v>93826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85460</v>
      </c>
      <c r="G29" s="11" t="s">
        <v>22</v>
      </c>
      <c r="H29" s="25">
        <f>+D29*F29</f>
        <v>38457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85460</v>
      </c>
      <c r="G30" s="11" t="s">
        <v>22</v>
      </c>
      <c r="H30" s="25">
        <f>+D30*F30</f>
        <v>32474.799999999999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93826</v>
      </c>
      <c r="G31" s="11" t="s">
        <v>22</v>
      </c>
      <c r="H31" s="25">
        <f>+D31*F31</f>
        <v>51604.3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9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9" ht="17.100000000000001" customHeight="1" x14ac:dyDescent="0.2">
      <c r="B34" s="2" t="s">
        <v>27</v>
      </c>
      <c r="C34" s="2"/>
      <c r="D34" s="2"/>
      <c r="E34" s="12" t="s">
        <v>28</v>
      </c>
      <c r="F34" s="26">
        <v>2365</v>
      </c>
      <c r="G34" s="2"/>
      <c r="H34" s="2"/>
      <c r="I34" s="2"/>
    </row>
    <row r="35" spans="2:9" ht="17.100000000000001" customHeight="1" x14ac:dyDescent="0.2">
      <c r="B35" s="2" t="s">
        <v>29</v>
      </c>
      <c r="C35" s="2"/>
      <c r="D35" s="2"/>
      <c r="E35" s="12" t="s">
        <v>28</v>
      </c>
      <c r="F35" s="26">
        <f>MROUND($E$23*'24-10-2022'!F35+'24-10-2022'!F35,1)</f>
        <v>6836</v>
      </c>
      <c r="G35" s="2"/>
      <c r="H35" s="2"/>
      <c r="I35" s="2"/>
    </row>
    <row r="36" spans="2:9" ht="17.100000000000001" customHeight="1" x14ac:dyDescent="0.2">
      <c r="B36" s="2" t="s">
        <v>30</v>
      </c>
      <c r="C36" s="2"/>
      <c r="D36" s="2"/>
      <c r="E36" s="12" t="s">
        <v>28</v>
      </c>
      <c r="F36" s="26">
        <f>MROUND($E$23*'24-10-2022'!F36+'24-10-2022'!F36,1)</f>
        <v>6207</v>
      </c>
      <c r="G36" s="8"/>
      <c r="H36" s="6"/>
      <c r="I36" s="2"/>
    </row>
    <row r="37" spans="2:9" ht="17.100000000000001" customHeight="1" x14ac:dyDescent="0.2">
      <c r="B37" s="2" t="s">
        <v>31</v>
      </c>
      <c r="C37" s="2"/>
      <c r="D37" s="2"/>
      <c r="E37" s="12" t="s">
        <v>28</v>
      </c>
      <c r="F37" s="26">
        <f>MROUND($E$23*'24-10-2022'!F37+'24-10-2022'!F37,1)</f>
        <v>5248</v>
      </c>
      <c r="G37" s="8"/>
      <c r="H37" s="6"/>
      <c r="I37" s="2"/>
    </row>
    <row r="38" spans="2:9" ht="17.100000000000001" customHeight="1" x14ac:dyDescent="0.2">
      <c r="B38" s="22" t="s">
        <v>379</v>
      </c>
      <c r="C38" s="2"/>
      <c r="D38" s="2"/>
      <c r="E38" s="12" t="s">
        <v>380</v>
      </c>
      <c r="F38" s="26">
        <v>1.5</v>
      </c>
      <c r="G38" s="13" t="s">
        <v>381</v>
      </c>
      <c r="H38" s="6"/>
      <c r="I38" s="2"/>
    </row>
    <row r="39" spans="2:9" ht="17.100000000000001" customHeight="1" x14ac:dyDescent="0.2">
      <c r="B39" s="22" t="s">
        <v>382</v>
      </c>
      <c r="C39" s="2"/>
      <c r="D39" s="2"/>
      <c r="E39" s="12" t="s">
        <v>380</v>
      </c>
      <c r="F39" s="26">
        <v>1</v>
      </c>
      <c r="G39" s="13" t="s">
        <v>381</v>
      </c>
      <c r="H39" s="6"/>
      <c r="I39" s="2"/>
    </row>
    <row r="40" spans="2:9" ht="17.100000000000001" customHeight="1" x14ac:dyDescent="0.2">
      <c r="B40" s="2" t="s">
        <v>32</v>
      </c>
      <c r="C40" s="2"/>
      <c r="D40" s="2"/>
      <c r="E40" s="12" t="s">
        <v>33</v>
      </c>
      <c r="F40" s="26">
        <v>36936</v>
      </c>
      <c r="G40" t="s">
        <v>458</v>
      </c>
      <c r="H40" s="2"/>
      <c r="I40" s="2"/>
    </row>
    <row r="41" spans="2:9" ht="17.100000000000001" customHeight="1" x14ac:dyDescent="0.2">
      <c r="B41" s="2" t="s">
        <v>32</v>
      </c>
      <c r="C41" s="2"/>
      <c r="D41" s="2"/>
      <c r="E41" s="13"/>
      <c r="F41" s="20" t="s">
        <v>65</v>
      </c>
      <c r="G41" s="2"/>
      <c r="H41" s="2"/>
      <c r="I41" s="2"/>
    </row>
    <row r="42" spans="2:9" ht="17.100000000000001" customHeight="1" x14ac:dyDescent="0.2">
      <c r="B42" s="2" t="s">
        <v>34</v>
      </c>
      <c r="C42" s="2"/>
      <c r="D42" s="2"/>
      <c r="E42" s="13"/>
      <c r="F42" s="20" t="s">
        <v>35</v>
      </c>
      <c r="G42" s="2"/>
      <c r="H42" s="2"/>
      <c r="I42" s="2"/>
    </row>
    <row r="43" spans="2:9" ht="17.100000000000001" customHeight="1" x14ac:dyDescent="0.2">
      <c r="B43" s="2" t="s">
        <v>36</v>
      </c>
      <c r="C43" s="2"/>
      <c r="D43" s="2"/>
      <c r="E43" s="12" t="s">
        <v>37</v>
      </c>
      <c r="F43" s="26">
        <f>MROUND(IF(E19&gt;0,E19*'24-10-2022'!F43+'24-10-2022'!F43,'24-10-2022'!F43),1)</f>
        <v>273779</v>
      </c>
      <c r="G43" s="8" t="s">
        <v>38</v>
      </c>
      <c r="H43" s="2"/>
      <c r="I43" s="2"/>
    </row>
    <row r="44" spans="2:9" ht="17.100000000000001" customHeight="1" x14ac:dyDescent="0.2">
      <c r="B44" s="2" t="s">
        <v>39</v>
      </c>
      <c r="C44" s="2"/>
      <c r="D44" s="2"/>
      <c r="E44" s="12" t="s">
        <v>37</v>
      </c>
      <c r="F44" s="26">
        <f>MROUND(+IF(E20=0,'24-10-2022'!F44,IF(AND(E19&gt;0,E20&gt;0)=TRUE,(E20*50%*'24-10-2022'!F44+E19*50%*'24-10-2022'!F44+'24-10-2022'!F44),'24-10-2022'!F44*(1+E20))),1)</f>
        <v>258051</v>
      </c>
      <c r="G44" s="8" t="s">
        <v>38</v>
      </c>
      <c r="H44" s="2"/>
      <c r="I44" s="2"/>
    </row>
    <row r="45" spans="2:9" ht="17.100000000000001" customHeight="1" x14ac:dyDescent="0.2">
      <c r="B45" s="2" t="s">
        <v>40</v>
      </c>
      <c r="C45" s="2"/>
      <c r="D45" s="2"/>
      <c r="E45" s="12" t="s">
        <v>41</v>
      </c>
      <c r="F45" s="26">
        <v>450</v>
      </c>
      <c r="G45" s="8" t="s">
        <v>38</v>
      </c>
      <c r="H45" s="2"/>
      <c r="I45" s="2"/>
    </row>
    <row r="46" spans="2:9" ht="17.100000000000001" customHeight="1" x14ac:dyDescent="0.2">
      <c r="B46" s="2" t="s">
        <v>42</v>
      </c>
      <c r="C46" s="2"/>
      <c r="D46" s="2"/>
      <c r="E46" s="12" t="s">
        <v>28</v>
      </c>
      <c r="F46" s="26">
        <f>MROUND((F43+F44)/50,1)</f>
        <v>10637</v>
      </c>
      <c r="G46" s="8" t="s">
        <v>38</v>
      </c>
      <c r="H46" s="2"/>
      <c r="I46" s="2"/>
    </row>
    <row r="47" spans="2:9" ht="17.100000000000001" customHeight="1" x14ac:dyDescent="0.2">
      <c r="B47" s="2" t="s">
        <v>43</v>
      </c>
      <c r="C47" s="2"/>
      <c r="D47" s="2"/>
      <c r="E47" s="12" t="s">
        <v>28</v>
      </c>
      <c r="F47" s="26">
        <v>1298</v>
      </c>
      <c r="G47" s="2"/>
      <c r="H47" s="2"/>
      <c r="I47" s="2"/>
    </row>
    <row r="48" spans="2:9" ht="17.100000000000001" customHeight="1" x14ac:dyDescent="0.2">
      <c r="B48" s="2" t="s">
        <v>44</v>
      </c>
      <c r="C48" s="2"/>
      <c r="D48" s="2"/>
      <c r="E48" s="12" t="s">
        <v>41</v>
      </c>
      <c r="F48" s="6" t="s">
        <v>459</v>
      </c>
      <c r="G48" s="20"/>
      <c r="H48" s="2"/>
      <c r="I48" s="2"/>
    </row>
    <row r="49" spans="1:9" ht="17.100000000000001" customHeight="1" x14ac:dyDescent="0.2">
      <c r="B49" s="2" t="s">
        <v>45</v>
      </c>
      <c r="C49" s="2"/>
      <c r="D49" s="2"/>
      <c r="E49" s="12" t="s">
        <v>46</v>
      </c>
      <c r="F49" s="6" t="s">
        <v>47</v>
      </c>
      <c r="G49" s="2"/>
      <c r="H49" s="2"/>
      <c r="I49" s="2"/>
    </row>
    <row r="50" spans="1:9" ht="4.3499999999999996" customHeight="1" x14ac:dyDescent="0.2">
      <c r="B50" s="2"/>
      <c r="C50" s="2"/>
      <c r="D50" s="2"/>
      <c r="E50" s="2"/>
      <c r="F50" s="2"/>
      <c r="G50" s="2"/>
      <c r="H50" s="2"/>
      <c r="I50" s="2"/>
    </row>
    <row r="51" spans="1:9" ht="17.100000000000001" customHeight="1" x14ac:dyDescent="0.2">
      <c r="B51" s="7" t="s">
        <v>48</v>
      </c>
      <c r="C51" s="2"/>
      <c r="D51" s="2"/>
      <c r="E51" s="2"/>
      <c r="F51" s="2"/>
      <c r="G51" s="2"/>
      <c r="H51" s="2"/>
      <c r="I51" s="2"/>
    </row>
    <row r="52" spans="1:9" ht="17.100000000000001" customHeight="1" x14ac:dyDescent="0.2">
      <c r="A52" s="14"/>
      <c r="B52" s="22" t="s">
        <v>49</v>
      </c>
      <c r="C52" s="2"/>
      <c r="D52" s="2"/>
      <c r="E52" s="12" t="s">
        <v>23</v>
      </c>
      <c r="F52" s="26">
        <f>MROUND($E$23*'24-10-2022'!F52+'24-10-2022'!F52,1)</f>
        <v>22589</v>
      </c>
      <c r="G52" s="8" t="s">
        <v>38</v>
      </c>
      <c r="H52" s="2"/>
      <c r="I52" s="2"/>
    </row>
    <row r="53" spans="1:9" ht="17.100000000000001" customHeight="1" x14ac:dyDescent="0.2">
      <c r="A53" s="14"/>
      <c r="B53" s="22" t="s">
        <v>50</v>
      </c>
      <c r="C53" s="2"/>
      <c r="D53" s="2"/>
      <c r="E53" s="12" t="s">
        <v>51</v>
      </c>
      <c r="F53" s="26">
        <f>MROUND($E$23*'24-10-2022'!F53+'24-10-2022'!F53,1)</f>
        <v>883</v>
      </c>
      <c r="G53" s="8" t="s">
        <v>38</v>
      </c>
      <c r="H53" s="2"/>
      <c r="I53" s="2"/>
    </row>
    <row r="54" spans="1:9" ht="17.100000000000001" customHeight="1" x14ac:dyDescent="0.2">
      <c r="A54" s="14"/>
      <c r="B54" s="22" t="s">
        <v>52</v>
      </c>
      <c r="C54" s="2"/>
      <c r="D54" s="2"/>
      <c r="E54" s="12" t="s">
        <v>51</v>
      </c>
      <c r="F54" s="26">
        <f>MROUND($E$23*'24-10-2022'!F54+'24-10-2022'!F54,1)</f>
        <v>1625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53</v>
      </c>
      <c r="C55" s="2"/>
      <c r="D55" s="2"/>
      <c r="E55" s="12" t="s">
        <v>51</v>
      </c>
      <c r="F55" s="26">
        <f>MROUND($E$23*'24-10-2022'!F55+'24-10-2022'!F55,1)</f>
        <v>1213</v>
      </c>
      <c r="G55" s="8" t="s">
        <v>38</v>
      </c>
      <c r="H55" s="6"/>
      <c r="I55" s="2"/>
    </row>
    <row r="56" spans="1:9" ht="17.100000000000001" customHeight="1" x14ac:dyDescent="0.2">
      <c r="A56" s="14"/>
      <c r="B56" s="22" t="s">
        <v>326</v>
      </c>
      <c r="C56" s="2"/>
      <c r="D56" s="2"/>
      <c r="E56" s="12" t="s">
        <v>51</v>
      </c>
      <c r="F56" s="26">
        <f>MROUND($E$23*'24-10-2022'!F56+'24-10-2022'!F56,1)</f>
        <v>1484</v>
      </c>
      <c r="G56" s="8" t="s">
        <v>38</v>
      </c>
      <c r="H56" s="6"/>
      <c r="I56" s="2"/>
    </row>
    <row r="57" spans="1:9" ht="17.100000000000001" customHeight="1" x14ac:dyDescent="0.2">
      <c r="A57" s="14"/>
      <c r="B57" s="22" t="s">
        <v>54</v>
      </c>
      <c r="C57" s="2"/>
      <c r="D57" s="2"/>
      <c r="E57" s="12" t="s">
        <v>51</v>
      </c>
      <c r="F57" s="26">
        <f>MROUND($E$23*'24-10-2022'!F57+'24-10-2022'!F57,1)</f>
        <v>3053</v>
      </c>
      <c r="G57" s="8" t="s">
        <v>38</v>
      </c>
      <c r="H57" s="2"/>
      <c r="I57" s="2"/>
    </row>
    <row r="58" spans="1:9" ht="17.100000000000001" customHeight="1" x14ac:dyDescent="0.2">
      <c r="A58" s="14"/>
      <c r="B58" s="22" t="s">
        <v>55</v>
      </c>
      <c r="C58" s="2"/>
      <c r="D58" s="2"/>
      <c r="E58" s="12" t="s">
        <v>23</v>
      </c>
      <c r="F58" s="26">
        <f>MROUND($E$23*'24-10-2022'!F58+'24-10-2022'!F58,1)</f>
        <v>1852</v>
      </c>
      <c r="G58" s="8" t="s">
        <v>38</v>
      </c>
      <c r="H58" s="45" t="s">
        <v>56</v>
      </c>
      <c r="I58" s="45"/>
    </row>
    <row r="59" spans="1:9" ht="17.100000000000001" customHeight="1" x14ac:dyDescent="0.2">
      <c r="A59" s="14"/>
      <c r="B59" s="22" t="s">
        <v>57</v>
      </c>
      <c r="C59" s="2"/>
      <c r="D59" s="2"/>
      <c r="E59" s="12" t="s">
        <v>23</v>
      </c>
      <c r="F59" s="26">
        <f>MROUND($E$23*'24-10-2022'!F59+'24-10-2022'!F59,1)</f>
        <v>2658</v>
      </c>
      <c r="G59" s="8" t="s">
        <v>38</v>
      </c>
      <c r="H59" s="45" t="s">
        <v>58</v>
      </c>
      <c r="I59" s="45"/>
    </row>
    <row r="60" spans="1:9" ht="17.100000000000001" customHeight="1" x14ac:dyDescent="0.2">
      <c r="A60" s="14"/>
      <c r="B60" s="22" t="s">
        <v>59</v>
      </c>
      <c r="C60" s="2"/>
      <c r="D60" s="2"/>
      <c r="E60" s="12" t="s">
        <v>23</v>
      </c>
      <c r="F60" s="26">
        <f>MROUND($E$23*'24-10-2022'!F60+'24-10-2022'!F60,1)</f>
        <v>4810</v>
      </c>
      <c r="G60" s="8" t="s">
        <v>38</v>
      </c>
      <c r="H60" s="45" t="s">
        <v>60</v>
      </c>
      <c r="I60" s="45"/>
    </row>
    <row r="61" spans="1:9" ht="17.100000000000001" customHeight="1" x14ac:dyDescent="0.2">
      <c r="A61" s="14"/>
      <c r="B61" s="22" t="s">
        <v>61</v>
      </c>
      <c r="C61" s="2"/>
      <c r="D61" s="2"/>
      <c r="E61" s="12" t="s">
        <v>62</v>
      </c>
      <c r="F61" s="26">
        <f>MROUND($E$23*'24-10-2022'!F61+'24-10-2022'!F61,1)</f>
        <v>742</v>
      </c>
      <c r="G61" s="8" t="s">
        <v>38</v>
      </c>
      <c r="H61" s="21"/>
      <c r="I61" s="21"/>
    </row>
    <row r="62" spans="1:9" ht="17.100000000000001" customHeight="1" x14ac:dyDescent="0.2">
      <c r="A62" s="14"/>
      <c r="B62" s="22" t="s">
        <v>63</v>
      </c>
      <c r="C62" s="2"/>
      <c r="D62" s="2"/>
      <c r="E62" s="12" t="s">
        <v>62</v>
      </c>
      <c r="F62" s="26">
        <f>MROUND($E$23*'24-10-2022'!F62+'24-10-2022'!F62,1)</f>
        <v>1232</v>
      </c>
      <c r="G62" s="8" t="s">
        <v>38</v>
      </c>
      <c r="H62" s="21" t="s">
        <v>64</v>
      </c>
      <c r="I62" s="21"/>
    </row>
    <row r="63" spans="1:9" ht="15" customHeight="1" x14ac:dyDescent="0.2">
      <c r="B63" s="22" t="s">
        <v>66</v>
      </c>
      <c r="C63" s="2"/>
      <c r="D63" s="2"/>
      <c r="E63" s="12" t="s">
        <v>23</v>
      </c>
      <c r="F63" s="26">
        <f>MROUND($E$23*'24-10-2022'!F63+'24-10-2022'!F63,1)</f>
        <v>3911</v>
      </c>
      <c r="G63" s="8" t="s">
        <v>38</v>
      </c>
      <c r="H63" s="15"/>
      <c r="I63" s="15"/>
    </row>
    <row r="64" spans="1:9" ht="15" customHeight="1" x14ac:dyDescent="0.2">
      <c r="B64" s="37" t="s">
        <v>384</v>
      </c>
      <c r="C64" s="15"/>
      <c r="D64" s="15"/>
      <c r="E64" s="12" t="s">
        <v>23</v>
      </c>
      <c r="F64" s="26">
        <f>MROUND($E$23*'24-10-2022'!F64+'24-10-2022'!F64,1)</f>
        <v>1092</v>
      </c>
      <c r="G64" s="8" t="s">
        <v>38</v>
      </c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>
      <c r="B151" s="15"/>
      <c r="C151" s="15"/>
      <c r="D151" s="15"/>
      <c r="E151" s="15"/>
      <c r="F151" s="15"/>
      <c r="G151" s="15"/>
      <c r="H151" s="15"/>
      <c r="I151" s="15"/>
    </row>
    <row r="152" spans="2:9" ht="15" customHeight="1" x14ac:dyDescent="0.2">
      <c r="B152" s="15"/>
      <c r="C152" s="15"/>
      <c r="D152" s="15"/>
      <c r="E152" s="15"/>
      <c r="F152" s="15"/>
      <c r="G152" s="15"/>
      <c r="H152" s="15"/>
      <c r="I152" s="15"/>
    </row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</sheetData>
  <mergeCells count="3">
    <mergeCell ref="H58:I58"/>
    <mergeCell ref="H59:I59"/>
    <mergeCell ref="H60:I60"/>
  </mergeCells>
  <pageMargins left="0.7" right="0.7" top="0.75" bottom="0.75" header="0.3" footer="0.3"/>
  <pageSetup paperSize="9" scale="75"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2099C-277A-4E44-9F2B-AA814060163B}">
  <sheetPr>
    <pageSetUpPr fitToPage="1"/>
  </sheetPr>
  <dimension ref="A1:K206"/>
  <sheetViews>
    <sheetView workbookViewId="0">
      <selection sqref="A1:IV65536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461</v>
      </c>
      <c r="H5" s="2"/>
      <c r="I5" s="2"/>
    </row>
    <row r="6" spans="2:11" ht="15" customHeight="1" x14ac:dyDescent="0.2">
      <c r="B6" s="3" t="s">
        <v>0</v>
      </c>
      <c r="C6" s="4" t="s">
        <v>449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450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370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469</v>
      </c>
      <c r="G13" s="16"/>
      <c r="H13" s="13" t="s">
        <v>142</v>
      </c>
      <c r="I13" s="4" t="s">
        <v>462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6.25E-2</v>
      </c>
      <c r="F16" s="30" t="s">
        <v>463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>
        <v>7.0000000000000007E-2</v>
      </c>
      <c r="F17" t="s">
        <v>464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>
        <v>7.0000000000000007E-2</v>
      </c>
      <c r="F18" t="s">
        <v>464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8">
        <v>4.87E-2</v>
      </c>
      <c r="F19" t="s">
        <v>465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8">
        <v>0.04</v>
      </c>
      <c r="F20" t="s">
        <v>466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5.7599999999999998E-2</v>
      </c>
      <c r="G23" s="2"/>
      <c r="H23" s="2"/>
    </row>
    <row r="24" spans="2:11" ht="17.100000000000001" customHeight="1" x14ac:dyDescent="0.2">
      <c r="B24" s="2" t="s">
        <v>15</v>
      </c>
      <c r="C24" s="2"/>
      <c r="D24" s="2"/>
      <c r="E24" s="36">
        <v>411.92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f>MROUND($E$23*'16-11-2022'!H25+'16-11-2022'!H25,1)</f>
        <v>90382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f>MROUND($E$23*'16-11-2022'!H26+'16-11-2022'!H26,1)</f>
        <v>99230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90382</v>
      </c>
      <c r="G29" s="11" t="s">
        <v>22</v>
      </c>
      <c r="H29" s="25">
        <f>+D29*F29</f>
        <v>40671.9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90382</v>
      </c>
      <c r="G30" s="11" t="s">
        <v>22</v>
      </c>
      <c r="H30" s="25">
        <f>+D30*F30</f>
        <v>34345.160000000003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99230</v>
      </c>
      <c r="G31" s="11" t="s">
        <v>22</v>
      </c>
      <c r="H31" s="25">
        <f>+D31*F31</f>
        <v>54576.500000000007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9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9" ht="17.100000000000001" customHeight="1" x14ac:dyDescent="0.2">
      <c r="B34" s="2" t="s">
        <v>27</v>
      </c>
      <c r="C34" s="2"/>
      <c r="D34" s="2"/>
      <c r="E34" s="12" t="s">
        <v>28</v>
      </c>
      <c r="F34" s="26">
        <v>2460</v>
      </c>
      <c r="G34" s="2"/>
      <c r="H34" s="2"/>
      <c r="I34" s="2"/>
    </row>
    <row r="35" spans="2:9" ht="17.100000000000001" customHeight="1" x14ac:dyDescent="0.2">
      <c r="B35" s="2" t="s">
        <v>29</v>
      </c>
      <c r="C35" s="2"/>
      <c r="D35" s="2"/>
      <c r="E35" s="12" t="s">
        <v>28</v>
      </c>
      <c r="F35" s="26">
        <f>MROUND($E$23*'16-11-2022'!F35+'16-11-2022'!F35,1)</f>
        <v>7230</v>
      </c>
      <c r="G35" s="2"/>
      <c r="H35" s="2"/>
      <c r="I35" s="2"/>
    </row>
    <row r="36" spans="2:9" ht="17.100000000000001" customHeight="1" x14ac:dyDescent="0.2">
      <c r="B36" s="2" t="s">
        <v>30</v>
      </c>
      <c r="C36" s="2"/>
      <c r="D36" s="2"/>
      <c r="E36" s="12" t="s">
        <v>28</v>
      </c>
      <c r="F36" s="26">
        <f>MROUND($E$23*'16-11-2022'!F36+'16-11-2022'!F36,1)</f>
        <v>6565</v>
      </c>
      <c r="G36" s="8"/>
      <c r="H36" s="6"/>
      <c r="I36" s="2"/>
    </row>
    <row r="37" spans="2:9" ht="17.100000000000001" customHeight="1" x14ac:dyDescent="0.2">
      <c r="B37" s="2" t="s">
        <v>31</v>
      </c>
      <c r="C37" s="2"/>
      <c r="D37" s="2"/>
      <c r="E37" s="12" t="s">
        <v>28</v>
      </c>
      <c r="F37" s="26">
        <f>MROUND($E$23*'16-11-2022'!F37+'16-11-2022'!F37,1)</f>
        <v>5550</v>
      </c>
      <c r="G37" s="8"/>
      <c r="H37" s="6"/>
      <c r="I37" s="2"/>
    </row>
    <row r="38" spans="2:9" ht="17.100000000000001" customHeight="1" x14ac:dyDescent="0.2">
      <c r="B38" s="22" t="s">
        <v>379</v>
      </c>
      <c r="C38" s="2"/>
      <c r="D38" s="2"/>
      <c r="E38" s="12" t="s">
        <v>380</v>
      </c>
      <c r="F38" s="26">
        <v>1.5</v>
      </c>
      <c r="G38" s="13" t="s">
        <v>381</v>
      </c>
      <c r="H38" s="6"/>
      <c r="I38" s="2"/>
    </row>
    <row r="39" spans="2:9" ht="17.100000000000001" customHeight="1" x14ac:dyDescent="0.2">
      <c r="B39" s="22" t="s">
        <v>382</v>
      </c>
      <c r="C39" s="2"/>
      <c r="D39" s="2"/>
      <c r="E39" s="12" t="s">
        <v>380</v>
      </c>
      <c r="F39" s="26">
        <v>1</v>
      </c>
      <c r="G39" s="13" t="s">
        <v>381</v>
      </c>
      <c r="H39" s="6"/>
      <c r="I39" s="2"/>
    </row>
    <row r="40" spans="2:9" ht="17.100000000000001" customHeight="1" x14ac:dyDescent="0.2">
      <c r="B40" s="2" t="s">
        <v>32</v>
      </c>
      <c r="C40" s="2"/>
      <c r="D40" s="2"/>
      <c r="E40" s="12" t="s">
        <v>33</v>
      </c>
      <c r="F40" s="26">
        <v>38735</v>
      </c>
      <c r="G40" t="s">
        <v>467</v>
      </c>
      <c r="H40" s="2"/>
      <c r="I40" s="2"/>
    </row>
    <row r="41" spans="2:9" ht="17.100000000000001" customHeight="1" x14ac:dyDescent="0.2">
      <c r="B41" s="2" t="s">
        <v>32</v>
      </c>
      <c r="C41" s="2"/>
      <c r="D41" s="2"/>
      <c r="E41" s="13"/>
      <c r="F41" s="20" t="s">
        <v>65</v>
      </c>
      <c r="G41" s="2"/>
      <c r="H41" s="2"/>
      <c r="I41" s="2"/>
    </row>
    <row r="42" spans="2:9" ht="17.100000000000001" customHeight="1" x14ac:dyDescent="0.2">
      <c r="B42" s="2" t="s">
        <v>34</v>
      </c>
      <c r="C42" s="2"/>
      <c r="D42" s="2"/>
      <c r="E42" s="13"/>
      <c r="F42" s="20" t="s">
        <v>35</v>
      </c>
      <c r="G42" s="2"/>
      <c r="H42" s="2"/>
      <c r="I42" s="2"/>
    </row>
    <row r="43" spans="2:9" ht="17.100000000000001" customHeight="1" x14ac:dyDescent="0.2">
      <c r="B43" s="2" t="s">
        <v>36</v>
      </c>
      <c r="C43" s="2"/>
      <c r="D43" s="2"/>
      <c r="E43" s="12" t="s">
        <v>37</v>
      </c>
      <c r="F43" s="26">
        <f>MROUND(IF(E19&gt;0,E19*'16-11-2022'!F43+'16-11-2022'!F43,'16-11-2022'!F43),1)</f>
        <v>287112</v>
      </c>
      <c r="G43" s="8" t="s">
        <v>38</v>
      </c>
      <c r="H43" s="2"/>
      <c r="I43" s="2"/>
    </row>
    <row r="44" spans="2:9" ht="17.100000000000001" customHeight="1" x14ac:dyDescent="0.2">
      <c r="B44" s="2" t="s">
        <v>39</v>
      </c>
      <c r="C44" s="2"/>
      <c r="D44" s="2"/>
      <c r="E44" s="12" t="s">
        <v>37</v>
      </c>
      <c r="F44" s="26">
        <f>MROUND(+IF(E20=0,'16-11-2022'!F44,IF(AND(E19&gt;0,E20&gt;0)=TRUE,(E20*50%*'16-11-2022'!F44+E19*50%*'16-11-2022'!F44+'16-11-2022'!F44),'16-11-2022'!F44*(1+E20))),1)</f>
        <v>269496</v>
      </c>
      <c r="G44" s="8" t="s">
        <v>38</v>
      </c>
      <c r="H44" s="2"/>
      <c r="I44" s="2"/>
    </row>
    <row r="45" spans="2:9" ht="17.100000000000001" customHeight="1" x14ac:dyDescent="0.2">
      <c r="B45" s="2" t="s">
        <v>40</v>
      </c>
      <c r="C45" s="2"/>
      <c r="D45" s="2"/>
      <c r="E45" s="12" t="s">
        <v>41</v>
      </c>
      <c r="F45" s="26">
        <v>486</v>
      </c>
      <c r="G45" s="8" t="s">
        <v>38</v>
      </c>
      <c r="H45" s="2"/>
      <c r="I45" s="2"/>
    </row>
    <row r="46" spans="2:9" ht="17.100000000000001" customHeight="1" x14ac:dyDescent="0.2">
      <c r="B46" s="2" t="s">
        <v>42</v>
      </c>
      <c r="C46" s="2"/>
      <c r="D46" s="2"/>
      <c r="E46" s="12" t="s">
        <v>28</v>
      </c>
      <c r="F46" s="26">
        <f>MROUND((F43+F44)/50,1)</f>
        <v>11132</v>
      </c>
      <c r="G46" s="8" t="s">
        <v>38</v>
      </c>
      <c r="H46" s="2"/>
      <c r="I46" s="2"/>
    </row>
    <row r="47" spans="2:9" ht="17.100000000000001" customHeight="1" x14ac:dyDescent="0.2">
      <c r="B47" s="2" t="s">
        <v>43</v>
      </c>
      <c r="C47" s="2"/>
      <c r="D47" s="2"/>
      <c r="E47" s="12" t="s">
        <v>28</v>
      </c>
      <c r="F47" s="26">
        <v>1365</v>
      </c>
      <c r="G47" s="2"/>
      <c r="H47" s="2"/>
      <c r="I47" s="2"/>
    </row>
    <row r="48" spans="2:9" ht="17.100000000000001" customHeight="1" x14ac:dyDescent="0.2">
      <c r="B48" s="2" t="s">
        <v>44</v>
      </c>
      <c r="C48" s="2"/>
      <c r="D48" s="2"/>
      <c r="E48" s="12" t="s">
        <v>41</v>
      </c>
      <c r="F48" s="6" t="s">
        <v>468</v>
      </c>
      <c r="G48" s="20"/>
      <c r="H48" s="2"/>
      <c r="I48" s="2"/>
    </row>
    <row r="49" spans="1:9" ht="17.100000000000001" customHeight="1" x14ac:dyDescent="0.2">
      <c r="B49" s="2" t="s">
        <v>45</v>
      </c>
      <c r="C49" s="2"/>
      <c r="D49" s="2"/>
      <c r="E49" s="12" t="s">
        <v>46</v>
      </c>
      <c r="F49" s="6" t="s">
        <v>47</v>
      </c>
      <c r="G49" s="2"/>
      <c r="H49" s="2"/>
      <c r="I49" s="2"/>
    </row>
    <row r="50" spans="1:9" ht="4.3499999999999996" customHeight="1" x14ac:dyDescent="0.2">
      <c r="B50" s="2"/>
      <c r="C50" s="2"/>
      <c r="D50" s="2"/>
      <c r="E50" s="2"/>
      <c r="F50" s="2"/>
      <c r="G50" s="2"/>
      <c r="H50" s="2"/>
      <c r="I50" s="2"/>
    </row>
    <row r="51" spans="1:9" ht="17.100000000000001" customHeight="1" x14ac:dyDescent="0.2">
      <c r="B51" s="7" t="s">
        <v>48</v>
      </c>
      <c r="C51" s="2"/>
      <c r="D51" s="2"/>
      <c r="E51" s="2"/>
      <c r="F51" s="2"/>
      <c r="G51" s="2"/>
      <c r="H51" s="2"/>
      <c r="I51" s="2"/>
    </row>
    <row r="52" spans="1:9" ht="17.100000000000001" customHeight="1" x14ac:dyDescent="0.2">
      <c r="A52" s="14"/>
      <c r="B52" s="22" t="s">
        <v>49</v>
      </c>
      <c r="C52" s="2"/>
      <c r="D52" s="2"/>
      <c r="E52" s="12" t="s">
        <v>23</v>
      </c>
      <c r="F52" s="26">
        <f>MROUND($E$23*'16-11-2022'!F52+'16-11-2022'!F52,1)</f>
        <v>23890</v>
      </c>
      <c r="G52" s="8" t="s">
        <v>38</v>
      </c>
      <c r="H52" s="2"/>
      <c r="I52" s="2"/>
    </row>
    <row r="53" spans="1:9" ht="17.100000000000001" customHeight="1" x14ac:dyDescent="0.2">
      <c r="A53" s="14"/>
      <c r="B53" s="22" t="s">
        <v>50</v>
      </c>
      <c r="C53" s="2"/>
      <c r="D53" s="2"/>
      <c r="E53" s="12" t="s">
        <v>51</v>
      </c>
      <c r="F53" s="26">
        <f>MROUND($E$23*'16-11-2022'!F53+'16-11-2022'!F53,1)</f>
        <v>934</v>
      </c>
      <c r="G53" s="8" t="s">
        <v>38</v>
      </c>
      <c r="H53" s="2"/>
      <c r="I53" s="2"/>
    </row>
    <row r="54" spans="1:9" ht="17.100000000000001" customHeight="1" x14ac:dyDescent="0.2">
      <c r="A54" s="14"/>
      <c r="B54" s="22" t="s">
        <v>52</v>
      </c>
      <c r="C54" s="2"/>
      <c r="D54" s="2"/>
      <c r="E54" s="12" t="s">
        <v>51</v>
      </c>
      <c r="F54" s="26">
        <f>MROUND($E$23*'16-11-2022'!F54+'16-11-2022'!F54,1)</f>
        <v>1719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53</v>
      </c>
      <c r="C55" s="2"/>
      <c r="D55" s="2"/>
      <c r="E55" s="12" t="s">
        <v>51</v>
      </c>
      <c r="F55" s="26">
        <f>MROUND($E$23*'16-11-2022'!F55+'16-11-2022'!F55,1)</f>
        <v>1283</v>
      </c>
      <c r="G55" s="8" t="s">
        <v>38</v>
      </c>
      <c r="H55" s="6"/>
      <c r="I55" s="2"/>
    </row>
    <row r="56" spans="1:9" ht="17.100000000000001" customHeight="1" x14ac:dyDescent="0.2">
      <c r="A56" s="14"/>
      <c r="B56" s="22" t="s">
        <v>326</v>
      </c>
      <c r="C56" s="2"/>
      <c r="D56" s="2"/>
      <c r="E56" s="12" t="s">
        <v>51</v>
      </c>
      <c r="F56" s="26">
        <f>MROUND($E$23*'16-11-2022'!F56+'16-11-2022'!F56,1)</f>
        <v>1569</v>
      </c>
      <c r="G56" s="8" t="s">
        <v>38</v>
      </c>
      <c r="H56" s="6"/>
      <c r="I56" s="2"/>
    </row>
    <row r="57" spans="1:9" ht="17.100000000000001" customHeight="1" x14ac:dyDescent="0.2">
      <c r="A57" s="14"/>
      <c r="B57" s="22" t="s">
        <v>54</v>
      </c>
      <c r="C57" s="2"/>
      <c r="D57" s="2"/>
      <c r="E57" s="12" t="s">
        <v>51</v>
      </c>
      <c r="F57" s="26">
        <f>MROUND($E$23*'16-11-2022'!F57+'16-11-2022'!F57,1)</f>
        <v>3229</v>
      </c>
      <c r="G57" s="8" t="s">
        <v>38</v>
      </c>
      <c r="H57" s="2"/>
      <c r="I57" s="2"/>
    </row>
    <row r="58" spans="1:9" ht="17.100000000000001" customHeight="1" x14ac:dyDescent="0.2">
      <c r="A58" s="14"/>
      <c r="B58" s="22" t="s">
        <v>55</v>
      </c>
      <c r="C58" s="2"/>
      <c r="D58" s="2"/>
      <c r="E58" s="12" t="s">
        <v>23</v>
      </c>
      <c r="F58" s="26">
        <f>MROUND($E$23*'16-11-2022'!F58+'16-11-2022'!F58,1)</f>
        <v>1959</v>
      </c>
      <c r="G58" s="8" t="s">
        <v>38</v>
      </c>
      <c r="H58" s="45" t="s">
        <v>56</v>
      </c>
      <c r="I58" s="45"/>
    </row>
    <row r="59" spans="1:9" ht="17.100000000000001" customHeight="1" x14ac:dyDescent="0.2">
      <c r="A59" s="14"/>
      <c r="B59" s="22" t="s">
        <v>57</v>
      </c>
      <c r="C59" s="2"/>
      <c r="D59" s="2"/>
      <c r="E59" s="12" t="s">
        <v>23</v>
      </c>
      <c r="F59" s="26">
        <f>MROUND($E$23*'16-11-2022'!F59+'16-11-2022'!F59,1)</f>
        <v>2811</v>
      </c>
      <c r="G59" s="8" t="s">
        <v>38</v>
      </c>
      <c r="H59" s="45" t="s">
        <v>58</v>
      </c>
      <c r="I59" s="45"/>
    </row>
    <row r="60" spans="1:9" ht="17.100000000000001" customHeight="1" x14ac:dyDescent="0.2">
      <c r="A60" s="14"/>
      <c r="B60" s="22" t="s">
        <v>59</v>
      </c>
      <c r="C60" s="2"/>
      <c r="D60" s="2"/>
      <c r="E60" s="12" t="s">
        <v>23</v>
      </c>
      <c r="F60" s="26">
        <f>MROUND($E$23*'16-11-2022'!F60+'16-11-2022'!F60,1)</f>
        <v>5087</v>
      </c>
      <c r="G60" s="8" t="s">
        <v>38</v>
      </c>
      <c r="H60" s="45" t="s">
        <v>60</v>
      </c>
      <c r="I60" s="45"/>
    </row>
    <row r="61" spans="1:9" ht="17.100000000000001" customHeight="1" x14ac:dyDescent="0.2">
      <c r="A61" s="14"/>
      <c r="B61" s="22" t="s">
        <v>61</v>
      </c>
      <c r="C61" s="2"/>
      <c r="D61" s="2"/>
      <c r="E61" s="12" t="s">
        <v>62</v>
      </c>
      <c r="F61" s="26">
        <f>MROUND($E$23*'16-11-2022'!F61+'16-11-2022'!F61,1)</f>
        <v>785</v>
      </c>
      <c r="G61" s="8" t="s">
        <v>38</v>
      </c>
      <c r="H61" s="21"/>
      <c r="I61" s="21"/>
    </row>
    <row r="62" spans="1:9" ht="17.100000000000001" customHeight="1" x14ac:dyDescent="0.2">
      <c r="A62" s="14"/>
      <c r="B62" s="22" t="s">
        <v>63</v>
      </c>
      <c r="C62" s="2"/>
      <c r="D62" s="2"/>
      <c r="E62" s="12" t="s">
        <v>62</v>
      </c>
      <c r="F62" s="26">
        <f>MROUND($E$23*'16-11-2022'!F62+'16-11-2022'!F62,1)</f>
        <v>1303</v>
      </c>
      <c r="G62" s="8" t="s">
        <v>38</v>
      </c>
      <c r="H62" s="21" t="s">
        <v>64</v>
      </c>
      <c r="I62" s="21"/>
    </row>
    <row r="63" spans="1:9" ht="15" customHeight="1" x14ac:dyDescent="0.2">
      <c r="B63" s="22" t="s">
        <v>66</v>
      </c>
      <c r="C63" s="2"/>
      <c r="D63" s="2"/>
      <c r="E63" s="12" t="s">
        <v>23</v>
      </c>
      <c r="F63" s="26">
        <f>MROUND($E$23*'16-11-2022'!F63+'16-11-2022'!F63,1)</f>
        <v>4136</v>
      </c>
      <c r="G63" s="8" t="s">
        <v>38</v>
      </c>
      <c r="H63" s="15"/>
      <c r="I63" s="15"/>
    </row>
    <row r="64" spans="1:9" ht="15" customHeight="1" x14ac:dyDescent="0.2">
      <c r="B64" s="37" t="s">
        <v>384</v>
      </c>
      <c r="C64" s="15"/>
      <c r="D64" s="15"/>
      <c r="E64" s="12" t="s">
        <v>23</v>
      </c>
      <c r="F64" s="26">
        <f>MROUND($E$23*'16-11-2022'!F64+'16-11-2022'!F64,1)</f>
        <v>1155</v>
      </c>
      <c r="G64" s="8" t="s">
        <v>38</v>
      </c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>
      <c r="B151" s="15"/>
      <c r="C151" s="15"/>
      <c r="D151" s="15"/>
      <c r="E151" s="15"/>
      <c r="F151" s="15"/>
      <c r="G151" s="15"/>
      <c r="H151" s="15"/>
      <c r="I151" s="15"/>
    </row>
    <row r="152" spans="2:9" ht="15" customHeight="1" x14ac:dyDescent="0.2">
      <c r="B152" s="15"/>
      <c r="C152" s="15"/>
      <c r="D152" s="15"/>
      <c r="E152" s="15"/>
      <c r="F152" s="15"/>
      <c r="G152" s="15"/>
      <c r="H152" s="15"/>
      <c r="I152" s="15"/>
    </row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</sheetData>
  <mergeCells count="3">
    <mergeCell ref="H58:I58"/>
    <mergeCell ref="H59:I59"/>
    <mergeCell ref="H60:I60"/>
  </mergeCells>
  <pageMargins left="0.7" right="0.7" top="0.75" bottom="0.75" header="0.3" footer="0.3"/>
  <pageSetup paperSize="9" scale="75"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07B46-E1F5-41F4-A854-2C41A382B242}">
  <sheetPr>
    <pageSetUpPr fitToPage="1"/>
  </sheetPr>
  <dimension ref="A1:K206"/>
  <sheetViews>
    <sheetView workbookViewId="0">
      <selection activeCell="K16" sqref="K16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470</v>
      </c>
      <c r="H5" s="2"/>
      <c r="I5" s="2"/>
    </row>
    <row r="6" spans="2:11" ht="15" customHeight="1" x14ac:dyDescent="0.2">
      <c r="B6" s="3" t="s">
        <v>0</v>
      </c>
      <c r="C6" s="4" t="s">
        <v>449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479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370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471</v>
      </c>
      <c r="G13" s="16"/>
      <c r="H13" s="13" t="s">
        <v>142</v>
      </c>
      <c r="I13" s="4" t="s">
        <v>472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4.0620000000000003E-2</v>
      </c>
      <c r="F16" s="30" t="s">
        <v>476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>
        <v>4.9000000000000002E-2</v>
      </c>
      <c r="F17" t="s">
        <v>473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>
        <v>4.9000000000000002E-2</v>
      </c>
      <c r="F18" t="s">
        <v>473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8">
        <v>5.7471000000000001E-2</v>
      </c>
      <c r="F19" t="s">
        <v>474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8">
        <v>0.04</v>
      </c>
      <c r="F20" t="s">
        <v>475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4.7300000000000002E-2</v>
      </c>
      <c r="G23" s="2"/>
      <c r="H23" s="2"/>
    </row>
    <row r="24" spans="2:11" ht="17.100000000000001" customHeight="1" x14ac:dyDescent="0.2">
      <c r="B24" s="2" t="s">
        <v>15</v>
      </c>
      <c r="C24" s="2"/>
      <c r="D24" s="2"/>
      <c r="E24" s="36">
        <v>431.43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f>MROUND($E$23*'14-12-2022'!H25+'14-12-2022'!H25,1)</f>
        <v>94657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f>MROUND($E$23*'14-12-2022'!H26+'14-12-2022'!H26,1)</f>
        <v>103924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94657</v>
      </c>
      <c r="G29" s="11" t="s">
        <v>22</v>
      </c>
      <c r="H29" s="25">
        <f>+D29*F29</f>
        <v>42595.65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94657</v>
      </c>
      <c r="G30" s="11" t="s">
        <v>22</v>
      </c>
      <c r="H30" s="25">
        <f>+D30*F30</f>
        <v>35969.660000000003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103924</v>
      </c>
      <c r="G31" s="11" t="s">
        <v>22</v>
      </c>
      <c r="H31" s="25">
        <f>+D31*F31</f>
        <v>57158.200000000004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9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9" ht="17.100000000000001" customHeight="1" x14ac:dyDescent="0.2">
      <c r="B34" s="2" t="s">
        <v>27</v>
      </c>
      <c r="C34" s="2"/>
      <c r="D34" s="2"/>
      <c r="E34" s="12" t="s">
        <v>28</v>
      </c>
      <c r="F34" s="26">
        <v>2559</v>
      </c>
      <c r="G34" s="2"/>
      <c r="H34" s="2"/>
      <c r="I34" s="2"/>
    </row>
    <row r="35" spans="2:9" ht="17.100000000000001" customHeight="1" x14ac:dyDescent="0.2">
      <c r="B35" s="2" t="s">
        <v>29</v>
      </c>
      <c r="C35" s="2"/>
      <c r="D35" s="2"/>
      <c r="E35" s="12" t="s">
        <v>28</v>
      </c>
      <c r="F35" s="26">
        <f>MROUND($E$23*'14-12-2022'!F35+'14-12-2022'!F35,1)</f>
        <v>7572</v>
      </c>
      <c r="G35" s="2"/>
      <c r="H35" s="2"/>
      <c r="I35" s="2"/>
    </row>
    <row r="36" spans="2:9" ht="17.100000000000001" customHeight="1" x14ac:dyDescent="0.2">
      <c r="B36" s="2" t="s">
        <v>30</v>
      </c>
      <c r="C36" s="2"/>
      <c r="D36" s="2"/>
      <c r="E36" s="12" t="s">
        <v>28</v>
      </c>
      <c r="F36" s="26">
        <f>MROUND($E$23*'14-12-2022'!F36+'14-12-2022'!F36,1)</f>
        <v>6876</v>
      </c>
      <c r="G36" s="8"/>
      <c r="H36" s="6"/>
      <c r="I36" s="2"/>
    </row>
    <row r="37" spans="2:9" ht="17.100000000000001" customHeight="1" x14ac:dyDescent="0.2">
      <c r="B37" s="2" t="s">
        <v>31</v>
      </c>
      <c r="C37" s="2"/>
      <c r="D37" s="2"/>
      <c r="E37" s="12" t="s">
        <v>28</v>
      </c>
      <c r="F37" s="26">
        <f>MROUND($E$23*'14-12-2022'!F37+'14-12-2022'!F37,1)</f>
        <v>5813</v>
      </c>
      <c r="G37" s="8"/>
      <c r="H37" s="6"/>
      <c r="I37" s="2"/>
    </row>
    <row r="38" spans="2:9" ht="17.100000000000001" customHeight="1" x14ac:dyDescent="0.2">
      <c r="B38" s="22" t="s">
        <v>379</v>
      </c>
      <c r="C38" s="2"/>
      <c r="D38" s="2"/>
      <c r="E38" s="12" t="s">
        <v>380</v>
      </c>
      <c r="F38" s="26">
        <v>1.5</v>
      </c>
      <c r="G38" s="13" t="s">
        <v>381</v>
      </c>
      <c r="H38" s="6"/>
      <c r="I38" s="2"/>
    </row>
    <row r="39" spans="2:9" ht="17.100000000000001" customHeight="1" x14ac:dyDescent="0.2">
      <c r="B39" s="22" t="s">
        <v>382</v>
      </c>
      <c r="C39" s="2"/>
      <c r="D39" s="2"/>
      <c r="E39" s="12" t="s">
        <v>380</v>
      </c>
      <c r="F39" s="26">
        <v>1</v>
      </c>
      <c r="G39" s="13" t="s">
        <v>381</v>
      </c>
      <c r="H39" s="6"/>
      <c r="I39" s="2"/>
    </row>
    <row r="40" spans="2:9" ht="17.100000000000001" customHeight="1" x14ac:dyDescent="0.2">
      <c r="B40" s="2" t="s">
        <v>32</v>
      </c>
      <c r="C40" s="2"/>
      <c r="D40" s="2"/>
      <c r="E40" s="12" t="s">
        <v>33</v>
      </c>
      <c r="F40" s="26">
        <v>40960</v>
      </c>
      <c r="G40" t="s">
        <v>477</v>
      </c>
      <c r="H40" s="2"/>
      <c r="I40" s="2"/>
    </row>
    <row r="41" spans="2:9" ht="17.100000000000001" customHeight="1" x14ac:dyDescent="0.2">
      <c r="B41" s="2" t="s">
        <v>32</v>
      </c>
      <c r="C41" s="2"/>
      <c r="D41" s="2"/>
      <c r="E41" s="13"/>
      <c r="F41" s="20" t="s">
        <v>65</v>
      </c>
      <c r="G41" s="2"/>
      <c r="H41" s="2"/>
      <c r="I41" s="2"/>
    </row>
    <row r="42" spans="2:9" ht="17.100000000000001" customHeight="1" x14ac:dyDescent="0.2">
      <c r="B42" s="2" t="s">
        <v>34</v>
      </c>
      <c r="C42" s="2"/>
      <c r="D42" s="2"/>
      <c r="E42" s="13"/>
      <c r="F42" s="20" t="s">
        <v>35</v>
      </c>
      <c r="G42" s="2"/>
      <c r="H42" s="2"/>
      <c r="I42" s="2"/>
    </row>
    <row r="43" spans="2:9" ht="17.100000000000001" customHeight="1" x14ac:dyDescent="0.2">
      <c r="B43" s="2" t="s">
        <v>36</v>
      </c>
      <c r="C43" s="2"/>
      <c r="D43" s="2"/>
      <c r="E43" s="12" t="s">
        <v>37</v>
      </c>
      <c r="F43" s="26">
        <f>MROUND(IF(E19&gt;0,E19*'14-12-2022'!F43+'14-12-2022'!F43,'14-12-2022'!F43),1)</f>
        <v>303613</v>
      </c>
      <c r="G43" s="8" t="s">
        <v>38</v>
      </c>
      <c r="H43" s="2"/>
      <c r="I43" s="2"/>
    </row>
    <row r="44" spans="2:9" ht="17.100000000000001" customHeight="1" x14ac:dyDescent="0.2">
      <c r="B44" s="2" t="s">
        <v>39</v>
      </c>
      <c r="C44" s="2"/>
      <c r="D44" s="2"/>
      <c r="E44" s="12" t="s">
        <v>37</v>
      </c>
      <c r="F44" s="26">
        <f>MROUND(+IF(E20=0,'14-12-2022'!F44,IF(AND(E19&gt;0,E20&gt;0)=TRUE,(E20*50%*'14-12-2022'!F44+E19*50%*'14-12-2022'!F44+'14-12-2022'!F44),'14-12-2022'!F44*(1+E20))),1)</f>
        <v>282630</v>
      </c>
      <c r="G44" s="8" t="s">
        <v>38</v>
      </c>
      <c r="H44" s="2"/>
      <c r="I44" s="2"/>
    </row>
    <row r="45" spans="2:9" ht="17.100000000000001" customHeight="1" x14ac:dyDescent="0.2">
      <c r="B45" s="2" t="s">
        <v>40</v>
      </c>
      <c r="C45" s="2"/>
      <c r="D45" s="2"/>
      <c r="E45" s="12" t="s">
        <v>41</v>
      </c>
      <c r="F45" s="26">
        <v>535</v>
      </c>
      <c r="G45" s="8" t="s">
        <v>38</v>
      </c>
      <c r="H45" s="2"/>
      <c r="I45" s="2"/>
    </row>
    <row r="46" spans="2:9" ht="17.100000000000001" customHeight="1" x14ac:dyDescent="0.2">
      <c r="B46" s="2" t="s">
        <v>42</v>
      </c>
      <c r="C46" s="2"/>
      <c r="D46" s="2"/>
      <c r="E46" s="12" t="s">
        <v>28</v>
      </c>
      <c r="F46" s="26">
        <f>MROUND((F43+F44)/50,1)</f>
        <v>11725</v>
      </c>
      <c r="G46" s="8" t="s">
        <v>38</v>
      </c>
      <c r="H46" s="2"/>
      <c r="I46" s="2"/>
    </row>
    <row r="47" spans="2:9" ht="17.100000000000001" customHeight="1" x14ac:dyDescent="0.2">
      <c r="B47" s="2" t="s">
        <v>43</v>
      </c>
      <c r="C47" s="2"/>
      <c r="D47" s="2"/>
      <c r="E47" s="12" t="s">
        <v>28</v>
      </c>
      <c r="F47" s="26">
        <v>1445</v>
      </c>
      <c r="G47" s="2"/>
      <c r="H47" s="2"/>
      <c r="I47" s="2"/>
    </row>
    <row r="48" spans="2:9" ht="17.100000000000001" customHeight="1" x14ac:dyDescent="0.2">
      <c r="B48" s="2" t="s">
        <v>44</v>
      </c>
      <c r="C48" s="2"/>
      <c r="D48" s="2"/>
      <c r="E48" s="12" t="s">
        <v>41</v>
      </c>
      <c r="F48" s="6" t="s">
        <v>478</v>
      </c>
      <c r="G48" s="20"/>
      <c r="H48" s="2"/>
      <c r="I48" s="2"/>
    </row>
    <row r="49" spans="1:9" ht="17.100000000000001" customHeight="1" x14ac:dyDescent="0.2">
      <c r="B49" s="2" t="s">
        <v>45</v>
      </c>
      <c r="C49" s="2"/>
      <c r="D49" s="2"/>
      <c r="E49" s="12" t="s">
        <v>46</v>
      </c>
      <c r="F49" s="6" t="s">
        <v>47</v>
      </c>
      <c r="G49" s="2"/>
      <c r="H49" s="2"/>
      <c r="I49" s="2"/>
    </row>
    <row r="50" spans="1:9" ht="4.3499999999999996" customHeight="1" x14ac:dyDescent="0.2">
      <c r="B50" s="2"/>
      <c r="C50" s="2"/>
      <c r="D50" s="2"/>
      <c r="E50" s="2"/>
      <c r="F50" s="2"/>
      <c r="G50" s="2"/>
      <c r="H50" s="2"/>
      <c r="I50" s="2"/>
    </row>
    <row r="51" spans="1:9" ht="17.100000000000001" customHeight="1" x14ac:dyDescent="0.2">
      <c r="B51" s="7" t="s">
        <v>48</v>
      </c>
      <c r="C51" s="2"/>
      <c r="D51" s="2"/>
      <c r="E51" s="2"/>
      <c r="F51" s="2"/>
      <c r="G51" s="2"/>
      <c r="H51" s="2"/>
      <c r="I51" s="2"/>
    </row>
    <row r="52" spans="1:9" ht="17.100000000000001" customHeight="1" x14ac:dyDescent="0.2">
      <c r="A52" s="14"/>
      <c r="B52" s="22" t="s">
        <v>49</v>
      </c>
      <c r="C52" s="2"/>
      <c r="D52" s="2"/>
      <c r="E52" s="12" t="s">
        <v>23</v>
      </c>
      <c r="F52" s="26">
        <f>MROUND($E$23*'14-12-2022'!F52+'14-12-2022'!F52,1)</f>
        <v>25020</v>
      </c>
      <c r="G52" s="8" t="s">
        <v>38</v>
      </c>
      <c r="H52" s="2"/>
      <c r="I52" s="2"/>
    </row>
    <row r="53" spans="1:9" ht="17.100000000000001" customHeight="1" x14ac:dyDescent="0.2">
      <c r="A53" s="14"/>
      <c r="B53" s="22" t="s">
        <v>50</v>
      </c>
      <c r="C53" s="2"/>
      <c r="D53" s="2"/>
      <c r="E53" s="12" t="s">
        <v>51</v>
      </c>
      <c r="F53" s="26">
        <f>MROUND($E$23*'14-12-2022'!F53+'14-12-2022'!F53,1)</f>
        <v>978</v>
      </c>
      <c r="G53" s="8" t="s">
        <v>38</v>
      </c>
      <c r="H53" s="2"/>
      <c r="I53" s="2"/>
    </row>
    <row r="54" spans="1:9" ht="17.100000000000001" customHeight="1" x14ac:dyDescent="0.2">
      <c r="A54" s="14"/>
      <c r="B54" s="22" t="s">
        <v>52</v>
      </c>
      <c r="C54" s="2"/>
      <c r="D54" s="2"/>
      <c r="E54" s="12" t="s">
        <v>51</v>
      </c>
      <c r="F54" s="26">
        <f>MROUND($E$23*'14-12-2022'!F54+'14-12-2022'!F54,1)</f>
        <v>1800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53</v>
      </c>
      <c r="C55" s="2"/>
      <c r="D55" s="2"/>
      <c r="E55" s="12" t="s">
        <v>51</v>
      </c>
      <c r="F55" s="26">
        <f>MROUND($E$23*'14-12-2022'!F55+'14-12-2022'!F55,1)</f>
        <v>1344</v>
      </c>
      <c r="G55" s="8" t="s">
        <v>38</v>
      </c>
      <c r="H55" s="6"/>
      <c r="I55" s="2"/>
    </row>
    <row r="56" spans="1:9" ht="17.100000000000001" customHeight="1" x14ac:dyDescent="0.2">
      <c r="A56" s="14"/>
      <c r="B56" s="22" t="s">
        <v>326</v>
      </c>
      <c r="C56" s="2"/>
      <c r="D56" s="2"/>
      <c r="E56" s="12" t="s">
        <v>51</v>
      </c>
      <c r="F56" s="26">
        <f>MROUND($E$23*'14-12-2022'!F56+'14-12-2022'!F56,1)</f>
        <v>1643</v>
      </c>
      <c r="G56" s="8" t="s">
        <v>38</v>
      </c>
      <c r="H56" s="6"/>
      <c r="I56" s="2"/>
    </row>
    <row r="57" spans="1:9" ht="17.100000000000001" customHeight="1" x14ac:dyDescent="0.2">
      <c r="A57" s="14"/>
      <c r="B57" s="22" t="s">
        <v>54</v>
      </c>
      <c r="C57" s="2"/>
      <c r="D57" s="2"/>
      <c r="E57" s="12" t="s">
        <v>51</v>
      </c>
      <c r="F57" s="26">
        <f>MROUND($E$23*'14-12-2022'!F57+'14-12-2022'!F57,1)</f>
        <v>3382</v>
      </c>
      <c r="G57" s="8" t="s">
        <v>38</v>
      </c>
      <c r="H57" s="2"/>
      <c r="I57" s="2"/>
    </row>
    <row r="58" spans="1:9" ht="17.100000000000001" customHeight="1" x14ac:dyDescent="0.2">
      <c r="A58" s="14"/>
      <c r="B58" s="22" t="s">
        <v>55</v>
      </c>
      <c r="C58" s="2"/>
      <c r="D58" s="2"/>
      <c r="E58" s="12" t="s">
        <v>23</v>
      </c>
      <c r="F58" s="26">
        <f>MROUND($E$23*'14-12-2022'!F58+'14-12-2022'!F58,1)</f>
        <v>2052</v>
      </c>
      <c r="G58" s="8" t="s">
        <v>38</v>
      </c>
      <c r="H58" s="45" t="s">
        <v>56</v>
      </c>
      <c r="I58" s="45"/>
    </row>
    <row r="59" spans="1:9" ht="17.100000000000001" customHeight="1" x14ac:dyDescent="0.2">
      <c r="A59" s="14"/>
      <c r="B59" s="22" t="s">
        <v>57</v>
      </c>
      <c r="C59" s="2"/>
      <c r="D59" s="2"/>
      <c r="E59" s="12" t="s">
        <v>23</v>
      </c>
      <c r="F59" s="26">
        <f>MROUND($E$23*'14-12-2022'!F59+'14-12-2022'!F59,1)</f>
        <v>2944</v>
      </c>
      <c r="G59" s="8" t="s">
        <v>38</v>
      </c>
      <c r="H59" s="45" t="s">
        <v>58</v>
      </c>
      <c r="I59" s="45"/>
    </row>
    <row r="60" spans="1:9" ht="17.100000000000001" customHeight="1" x14ac:dyDescent="0.2">
      <c r="A60" s="14"/>
      <c r="B60" s="22" t="s">
        <v>59</v>
      </c>
      <c r="C60" s="2"/>
      <c r="D60" s="2"/>
      <c r="E60" s="12" t="s">
        <v>23</v>
      </c>
      <c r="F60" s="26">
        <f>MROUND($E$23*'14-12-2022'!F60+'14-12-2022'!F60,1)</f>
        <v>5328</v>
      </c>
      <c r="G60" s="8" t="s">
        <v>38</v>
      </c>
      <c r="H60" s="45" t="s">
        <v>60</v>
      </c>
      <c r="I60" s="45"/>
    </row>
    <row r="61" spans="1:9" ht="17.100000000000001" customHeight="1" x14ac:dyDescent="0.2">
      <c r="A61" s="14"/>
      <c r="B61" s="22" t="s">
        <v>61</v>
      </c>
      <c r="C61" s="2"/>
      <c r="D61" s="2"/>
      <c r="E61" s="12" t="s">
        <v>62</v>
      </c>
      <c r="F61" s="26">
        <f>MROUND($E$23*'14-12-2022'!F61+'14-12-2022'!F61,1)</f>
        <v>822</v>
      </c>
      <c r="G61" s="8" t="s">
        <v>38</v>
      </c>
      <c r="H61" s="21"/>
      <c r="I61" s="21"/>
    </row>
    <row r="62" spans="1:9" ht="17.100000000000001" customHeight="1" x14ac:dyDescent="0.2">
      <c r="A62" s="14"/>
      <c r="B62" s="22" t="s">
        <v>63</v>
      </c>
      <c r="C62" s="2"/>
      <c r="D62" s="2"/>
      <c r="E62" s="12" t="s">
        <v>62</v>
      </c>
      <c r="F62" s="26">
        <f>MROUND($E$23*'14-12-2022'!F62+'14-12-2022'!F62,1)</f>
        <v>1365</v>
      </c>
      <c r="G62" s="8" t="s">
        <v>38</v>
      </c>
      <c r="H62" s="21" t="s">
        <v>64</v>
      </c>
      <c r="I62" s="21"/>
    </row>
    <row r="63" spans="1:9" ht="15" customHeight="1" x14ac:dyDescent="0.2">
      <c r="B63" s="22" t="s">
        <v>66</v>
      </c>
      <c r="C63" s="2"/>
      <c r="D63" s="2"/>
      <c r="E63" s="12" t="s">
        <v>23</v>
      </c>
      <c r="F63" s="26">
        <f>MROUND($E$23*'14-12-2022'!F63+'14-12-2022'!F63,1)</f>
        <v>4332</v>
      </c>
      <c r="G63" s="8" t="s">
        <v>38</v>
      </c>
      <c r="H63" s="15"/>
      <c r="I63" s="15"/>
    </row>
    <row r="64" spans="1:9" ht="15" customHeight="1" x14ac:dyDescent="0.2">
      <c r="B64" s="37" t="s">
        <v>384</v>
      </c>
      <c r="C64" s="15"/>
      <c r="D64" s="15"/>
      <c r="E64" s="12" t="s">
        <v>23</v>
      </c>
      <c r="F64" s="26">
        <f>MROUND($E$23*'14-12-2022'!F64+'14-12-2022'!F64,1)</f>
        <v>1210</v>
      </c>
      <c r="G64" s="8" t="s">
        <v>38</v>
      </c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>
      <c r="B151" s="15"/>
      <c r="C151" s="15"/>
      <c r="D151" s="15"/>
      <c r="E151" s="15"/>
      <c r="F151" s="15"/>
      <c r="G151" s="15"/>
      <c r="H151" s="15"/>
      <c r="I151" s="15"/>
    </row>
    <row r="152" spans="2:9" ht="15" customHeight="1" x14ac:dyDescent="0.2">
      <c r="B152" s="15"/>
      <c r="C152" s="15"/>
      <c r="D152" s="15"/>
      <c r="E152" s="15"/>
      <c r="F152" s="15"/>
      <c r="G152" s="15"/>
      <c r="H152" s="15"/>
      <c r="I152" s="15"/>
    </row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</sheetData>
  <mergeCells count="3">
    <mergeCell ref="H58:I58"/>
    <mergeCell ref="H59:I59"/>
    <mergeCell ref="H60:I60"/>
  </mergeCells>
  <pageMargins left="0.7" right="0.7" top="0.75" bottom="0.75" header="0.3" footer="0.3"/>
  <pageSetup paperSize="9" scale="75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B6914-58AB-4A65-BD77-70A60380C2A9}">
  <sheetPr>
    <pageSetUpPr fitToPage="1"/>
  </sheetPr>
  <dimension ref="A1:K206"/>
  <sheetViews>
    <sheetView workbookViewId="0">
      <selection activeCell="H8" sqref="H8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480</v>
      </c>
      <c r="H5" s="2"/>
      <c r="I5" s="2"/>
    </row>
    <row r="6" spans="2:11" ht="15" customHeight="1" x14ac:dyDescent="0.2">
      <c r="B6" s="3" t="s">
        <v>0</v>
      </c>
      <c r="C6" s="4" t="s">
        <v>449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479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370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481</v>
      </c>
      <c r="G13" s="16"/>
      <c r="H13" s="13" t="s">
        <v>142</v>
      </c>
      <c r="I13" s="4" t="s">
        <v>482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5.6500000000000002E-2</v>
      </c>
      <c r="F16" s="30" t="s">
        <v>483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>
        <v>4.9000000000000002E-2</v>
      </c>
      <c r="F17" t="s">
        <v>487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>
        <v>4.9000000000000002E-2</v>
      </c>
      <c r="F18" t="s">
        <v>487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8">
        <v>6.9400000000000003E-2</v>
      </c>
      <c r="F19" t="s">
        <v>488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8">
        <v>0.04</v>
      </c>
      <c r="F20" t="s">
        <v>489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5.7200000000000001E-2</v>
      </c>
      <c r="G23" s="2"/>
      <c r="H23" s="2"/>
    </row>
    <row r="24" spans="2:11" ht="17.100000000000001" customHeight="1" x14ac:dyDescent="0.2">
      <c r="B24" s="2" t="s">
        <v>15</v>
      </c>
      <c r="C24" s="2"/>
      <c r="D24" s="2"/>
      <c r="E24" s="36">
        <v>456.16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f>MROUND($E$23*'04-01-2023'!H25+'04-01-2023'!H25,1)</f>
        <v>100071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f>MROUND($E$23*'04-01-2023'!H26+'04-01-2023'!H26,1)</f>
        <v>109868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100071</v>
      </c>
      <c r="G29" s="11" t="s">
        <v>22</v>
      </c>
      <c r="H29" s="25">
        <f>+D29*F29</f>
        <v>45031.950000000004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100071</v>
      </c>
      <c r="G30" s="11" t="s">
        <v>22</v>
      </c>
      <c r="H30" s="25">
        <f>+D30*F30</f>
        <v>38026.980000000003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109868</v>
      </c>
      <c r="G31" s="11" t="s">
        <v>22</v>
      </c>
      <c r="H31" s="25">
        <f>+D31*F31</f>
        <v>60427.4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10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10" ht="17.100000000000001" customHeight="1" x14ac:dyDescent="0.2">
      <c r="B34" s="2" t="s">
        <v>27</v>
      </c>
      <c r="C34" s="2"/>
      <c r="D34" s="2"/>
      <c r="E34" s="12" t="s">
        <v>28</v>
      </c>
      <c r="F34" s="26">
        <v>2662</v>
      </c>
      <c r="G34" s="2"/>
      <c r="H34" s="2"/>
      <c r="I34" s="2"/>
    </row>
    <row r="35" spans="2:10" ht="17.100000000000001" customHeight="1" x14ac:dyDescent="0.2">
      <c r="B35" s="2" t="s">
        <v>29</v>
      </c>
      <c r="C35" s="2"/>
      <c r="D35" s="2"/>
      <c r="E35" s="12" t="s">
        <v>28</v>
      </c>
      <c r="F35" s="26">
        <f>MROUND($E$23*'04-01-2023'!F35+'04-01-2023'!F35,1)</f>
        <v>8005</v>
      </c>
      <c r="G35" s="2"/>
      <c r="H35" s="2"/>
      <c r="I35" s="2"/>
    </row>
    <row r="36" spans="2:10" ht="17.100000000000001" customHeight="1" x14ac:dyDescent="0.2">
      <c r="B36" s="2" t="s">
        <v>30</v>
      </c>
      <c r="C36" s="2"/>
      <c r="D36" s="2"/>
      <c r="E36" s="12" t="s">
        <v>28</v>
      </c>
      <c r="F36" s="26">
        <f>MROUND($E$23*'04-01-2023'!F36+'04-01-2023'!F36,1)</f>
        <v>7269</v>
      </c>
      <c r="G36" s="8"/>
      <c r="H36" s="6"/>
      <c r="I36" s="2"/>
      <c r="J36" t="s">
        <v>484</v>
      </c>
    </row>
    <row r="37" spans="2:10" ht="17.100000000000001" customHeight="1" x14ac:dyDescent="0.2">
      <c r="B37" s="2" t="s">
        <v>31</v>
      </c>
      <c r="C37" s="2"/>
      <c r="D37" s="2"/>
      <c r="E37" s="12" t="s">
        <v>28</v>
      </c>
      <c r="F37" s="26">
        <f>MROUND($E$23*'04-01-2023'!F37+'04-01-2023'!F37,1)</f>
        <v>6146</v>
      </c>
      <c r="G37" s="8"/>
      <c r="H37" s="6"/>
      <c r="I37" s="2"/>
    </row>
    <row r="38" spans="2:10" ht="17.100000000000001" customHeight="1" x14ac:dyDescent="0.2">
      <c r="B38" s="22" t="s">
        <v>379</v>
      </c>
      <c r="C38" s="2"/>
      <c r="D38" s="2"/>
      <c r="E38" s="12" t="s">
        <v>380</v>
      </c>
      <c r="F38" s="26">
        <v>1.5</v>
      </c>
      <c r="G38" s="13" t="s">
        <v>381</v>
      </c>
      <c r="H38" s="6"/>
      <c r="I38" s="2"/>
    </row>
    <row r="39" spans="2:10" ht="17.100000000000001" customHeight="1" x14ac:dyDescent="0.2">
      <c r="B39" s="22" t="s">
        <v>382</v>
      </c>
      <c r="C39" s="2"/>
      <c r="D39" s="2"/>
      <c r="E39" s="12" t="s">
        <v>380</v>
      </c>
      <c r="F39" s="26">
        <v>1</v>
      </c>
      <c r="G39" s="13" t="s">
        <v>381</v>
      </c>
      <c r="H39" s="6"/>
      <c r="I39" s="2"/>
    </row>
    <row r="40" spans="2:10" ht="17.100000000000001" customHeight="1" x14ac:dyDescent="0.2">
      <c r="B40" s="2" t="s">
        <v>32</v>
      </c>
      <c r="C40" s="2"/>
      <c r="D40" s="2"/>
      <c r="E40" s="12" t="s">
        <v>33</v>
      </c>
      <c r="F40" s="26">
        <v>43804</v>
      </c>
      <c r="G40" t="s">
        <v>485</v>
      </c>
      <c r="H40" s="2"/>
      <c r="I40" s="2"/>
    </row>
    <row r="41" spans="2:10" ht="17.100000000000001" customHeight="1" x14ac:dyDescent="0.2">
      <c r="B41" s="2" t="s">
        <v>32</v>
      </c>
      <c r="C41" s="2"/>
      <c r="D41" s="2"/>
      <c r="E41" s="13"/>
      <c r="F41" s="20" t="s">
        <v>65</v>
      </c>
      <c r="G41" s="2"/>
      <c r="H41" s="2"/>
      <c r="I41" s="2"/>
    </row>
    <row r="42" spans="2:10" ht="17.100000000000001" customHeight="1" x14ac:dyDescent="0.2">
      <c r="B42" s="2" t="s">
        <v>34</v>
      </c>
      <c r="C42" s="2"/>
      <c r="D42" s="2"/>
      <c r="E42" s="13"/>
      <c r="F42" s="20" t="s">
        <v>35</v>
      </c>
      <c r="G42" s="2"/>
      <c r="H42" s="2"/>
      <c r="I42" s="2"/>
    </row>
    <row r="43" spans="2:10" ht="17.100000000000001" customHeight="1" x14ac:dyDescent="0.2">
      <c r="B43" s="2" t="s">
        <v>36</v>
      </c>
      <c r="C43" s="2"/>
      <c r="D43" s="2"/>
      <c r="E43" s="12" t="s">
        <v>37</v>
      </c>
      <c r="F43" s="26">
        <f>MROUND(IF(E19&gt;0,E19*'04-01-2023'!F43+'04-01-2023'!F43,'04-01-2023'!F43),1)</f>
        <v>324684</v>
      </c>
      <c r="G43" s="8" t="s">
        <v>38</v>
      </c>
      <c r="H43" s="2"/>
      <c r="I43" s="2"/>
    </row>
    <row r="44" spans="2:10" ht="17.100000000000001" customHeight="1" x14ac:dyDescent="0.2">
      <c r="B44" s="2" t="s">
        <v>39</v>
      </c>
      <c r="C44" s="2"/>
      <c r="D44" s="2"/>
      <c r="E44" s="12" t="s">
        <v>37</v>
      </c>
      <c r="F44" s="26">
        <f>MROUND(+IF(E20=0,'04-01-2023'!F44,IF(AND(E19&gt;0,E20&gt;0)=TRUE,(E20*50%*'04-01-2023'!F44+E19*50%*'04-01-2023'!F44+'04-01-2023'!F44),'04-01-2023'!F44*(1+E20))),1)</f>
        <v>298090</v>
      </c>
      <c r="G44" s="8" t="s">
        <v>38</v>
      </c>
      <c r="H44" s="2"/>
      <c r="I44" s="2"/>
    </row>
    <row r="45" spans="2:10" ht="17.100000000000001" customHeight="1" x14ac:dyDescent="0.2">
      <c r="B45" s="2" t="s">
        <v>40</v>
      </c>
      <c r="C45" s="2"/>
      <c r="D45" s="2"/>
      <c r="E45" s="12" t="s">
        <v>41</v>
      </c>
      <c r="F45" s="26">
        <v>568</v>
      </c>
      <c r="G45" s="8" t="s">
        <v>38</v>
      </c>
      <c r="H45" s="2"/>
      <c r="I45" s="2"/>
    </row>
    <row r="46" spans="2:10" ht="17.100000000000001" customHeight="1" x14ac:dyDescent="0.2">
      <c r="B46" s="2" t="s">
        <v>42</v>
      </c>
      <c r="C46" s="2"/>
      <c r="D46" s="2"/>
      <c r="E46" s="12" t="s">
        <v>28</v>
      </c>
      <c r="F46" s="26">
        <f>MROUND((F43+F44)/50,1)</f>
        <v>12455</v>
      </c>
      <c r="G46" s="8" t="s">
        <v>38</v>
      </c>
      <c r="H46" s="2"/>
      <c r="I46" s="2"/>
    </row>
    <row r="47" spans="2:10" ht="17.100000000000001" customHeight="1" x14ac:dyDescent="0.2">
      <c r="B47" s="2" t="s">
        <v>43</v>
      </c>
      <c r="C47" s="2"/>
      <c r="D47" s="2"/>
      <c r="E47" s="12" t="s">
        <v>28</v>
      </c>
      <c r="F47" s="26">
        <v>1550</v>
      </c>
      <c r="G47" s="2"/>
      <c r="H47" s="2"/>
      <c r="I47" s="2"/>
    </row>
    <row r="48" spans="2:10" ht="17.100000000000001" customHeight="1" x14ac:dyDescent="0.2">
      <c r="B48" s="2" t="s">
        <v>44</v>
      </c>
      <c r="C48" s="2"/>
      <c r="D48" s="2"/>
      <c r="E48" s="12" t="s">
        <v>41</v>
      </c>
      <c r="F48" s="6" t="s">
        <v>486</v>
      </c>
      <c r="G48" s="20"/>
      <c r="H48" s="2"/>
      <c r="I48" s="2"/>
    </row>
    <row r="49" spans="1:9" ht="17.100000000000001" customHeight="1" x14ac:dyDescent="0.2">
      <c r="B49" s="2" t="s">
        <v>45</v>
      </c>
      <c r="C49" s="2"/>
      <c r="D49" s="2"/>
      <c r="E49" s="12" t="s">
        <v>46</v>
      </c>
      <c r="F49" s="6" t="s">
        <v>47</v>
      </c>
      <c r="G49" s="2"/>
      <c r="H49" s="2"/>
      <c r="I49" s="2"/>
    </row>
    <row r="50" spans="1:9" ht="4.3499999999999996" customHeight="1" x14ac:dyDescent="0.2">
      <c r="B50" s="2"/>
      <c r="C50" s="2"/>
      <c r="D50" s="2"/>
      <c r="E50" s="2"/>
      <c r="F50" s="2"/>
      <c r="G50" s="2"/>
      <c r="H50" s="2"/>
      <c r="I50" s="2"/>
    </row>
    <row r="51" spans="1:9" ht="17.100000000000001" customHeight="1" x14ac:dyDescent="0.2">
      <c r="B51" s="7" t="s">
        <v>48</v>
      </c>
      <c r="C51" s="2"/>
      <c r="D51" s="2"/>
      <c r="E51" s="2"/>
      <c r="F51" s="2"/>
      <c r="G51" s="2"/>
      <c r="H51" s="2"/>
      <c r="I51" s="2"/>
    </row>
    <row r="52" spans="1:9" ht="17.100000000000001" customHeight="1" x14ac:dyDescent="0.2">
      <c r="A52" s="14"/>
      <c r="B52" s="22" t="s">
        <v>49</v>
      </c>
      <c r="C52" s="2"/>
      <c r="D52" s="2"/>
      <c r="E52" s="12" t="s">
        <v>23</v>
      </c>
      <c r="F52" s="26">
        <f>MROUND($E$23*'04-01-2023'!F52+'04-01-2023'!F52,1)</f>
        <v>26451</v>
      </c>
      <c r="G52" s="8" t="s">
        <v>38</v>
      </c>
      <c r="H52" s="2"/>
      <c r="I52" s="2"/>
    </row>
    <row r="53" spans="1:9" ht="17.100000000000001" customHeight="1" x14ac:dyDescent="0.2">
      <c r="A53" s="14"/>
      <c r="B53" s="22" t="s">
        <v>50</v>
      </c>
      <c r="C53" s="2"/>
      <c r="D53" s="2"/>
      <c r="E53" s="12" t="s">
        <v>51</v>
      </c>
      <c r="F53" s="26">
        <f>MROUND($E$23*'04-01-2023'!F53+'04-01-2023'!F53,1)</f>
        <v>1034</v>
      </c>
      <c r="G53" s="8" t="s">
        <v>38</v>
      </c>
      <c r="H53" s="2"/>
      <c r="I53" s="2"/>
    </row>
    <row r="54" spans="1:9" ht="17.100000000000001" customHeight="1" x14ac:dyDescent="0.2">
      <c r="A54" s="14"/>
      <c r="B54" s="22" t="s">
        <v>52</v>
      </c>
      <c r="C54" s="2"/>
      <c r="D54" s="2"/>
      <c r="E54" s="12" t="s">
        <v>51</v>
      </c>
      <c r="F54" s="26">
        <f>MROUND($E$23*'04-01-2023'!F54+'04-01-2023'!F54,1)</f>
        <v>1903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53</v>
      </c>
      <c r="C55" s="2"/>
      <c r="D55" s="2"/>
      <c r="E55" s="12" t="s">
        <v>51</v>
      </c>
      <c r="F55" s="26">
        <f>MROUND($E$23*'04-01-2023'!F55+'04-01-2023'!F55,1)</f>
        <v>1421</v>
      </c>
      <c r="G55" s="8" t="s">
        <v>38</v>
      </c>
      <c r="H55" s="6"/>
      <c r="I55" s="2"/>
    </row>
    <row r="56" spans="1:9" ht="17.100000000000001" customHeight="1" x14ac:dyDescent="0.2">
      <c r="A56" s="14"/>
      <c r="B56" s="22" t="s">
        <v>326</v>
      </c>
      <c r="C56" s="2"/>
      <c r="D56" s="2"/>
      <c r="E56" s="12" t="s">
        <v>51</v>
      </c>
      <c r="F56" s="26">
        <f>MROUND($E$23*'04-01-2023'!F56+'04-01-2023'!F56,1)</f>
        <v>1737</v>
      </c>
      <c r="G56" s="8" t="s">
        <v>38</v>
      </c>
      <c r="H56" s="6"/>
      <c r="I56" s="2"/>
    </row>
    <row r="57" spans="1:9" ht="17.100000000000001" customHeight="1" x14ac:dyDescent="0.2">
      <c r="A57" s="14"/>
      <c r="B57" s="22" t="s">
        <v>54</v>
      </c>
      <c r="C57" s="2"/>
      <c r="D57" s="2"/>
      <c r="E57" s="12" t="s">
        <v>51</v>
      </c>
      <c r="F57" s="26">
        <f>MROUND($E$23*'04-01-2023'!F57+'04-01-2023'!F57,1)</f>
        <v>3575</v>
      </c>
      <c r="G57" s="8" t="s">
        <v>38</v>
      </c>
      <c r="H57" s="2"/>
      <c r="I57" s="2"/>
    </row>
    <row r="58" spans="1:9" ht="17.100000000000001" customHeight="1" x14ac:dyDescent="0.2">
      <c r="A58" s="14"/>
      <c r="B58" s="22" t="s">
        <v>55</v>
      </c>
      <c r="C58" s="2"/>
      <c r="D58" s="2"/>
      <c r="E58" s="12" t="s">
        <v>23</v>
      </c>
      <c r="F58" s="26">
        <f>MROUND($E$23*'04-01-2023'!F58+'04-01-2023'!F58,1)</f>
        <v>2169</v>
      </c>
      <c r="G58" s="8" t="s">
        <v>38</v>
      </c>
      <c r="H58" s="45" t="s">
        <v>56</v>
      </c>
      <c r="I58" s="45"/>
    </row>
    <row r="59" spans="1:9" ht="17.100000000000001" customHeight="1" x14ac:dyDescent="0.2">
      <c r="A59" s="14"/>
      <c r="B59" s="22" t="s">
        <v>57</v>
      </c>
      <c r="C59" s="2"/>
      <c r="D59" s="2"/>
      <c r="E59" s="12" t="s">
        <v>23</v>
      </c>
      <c r="F59" s="26">
        <f>MROUND($E$23*'04-01-2023'!F59+'04-01-2023'!F59,1)</f>
        <v>3112</v>
      </c>
      <c r="G59" s="8" t="s">
        <v>38</v>
      </c>
      <c r="H59" s="45" t="s">
        <v>58</v>
      </c>
      <c r="I59" s="45"/>
    </row>
    <row r="60" spans="1:9" ht="17.100000000000001" customHeight="1" x14ac:dyDescent="0.2">
      <c r="A60" s="14"/>
      <c r="B60" s="22" t="s">
        <v>59</v>
      </c>
      <c r="C60" s="2"/>
      <c r="D60" s="2"/>
      <c r="E60" s="12" t="s">
        <v>23</v>
      </c>
      <c r="F60" s="26">
        <f>MROUND($E$23*'04-01-2023'!F60+'04-01-2023'!F60,1)</f>
        <v>5633</v>
      </c>
      <c r="G60" s="8" t="s">
        <v>38</v>
      </c>
      <c r="H60" s="45" t="s">
        <v>60</v>
      </c>
      <c r="I60" s="45"/>
    </row>
    <row r="61" spans="1:9" ht="17.100000000000001" customHeight="1" x14ac:dyDescent="0.2">
      <c r="A61" s="14"/>
      <c r="B61" s="22" t="s">
        <v>61</v>
      </c>
      <c r="C61" s="2"/>
      <c r="D61" s="2"/>
      <c r="E61" s="12" t="s">
        <v>62</v>
      </c>
      <c r="F61" s="26">
        <f>MROUND($E$23*'04-01-2023'!F61+'04-01-2023'!F61,1)</f>
        <v>869</v>
      </c>
      <c r="G61" s="8" t="s">
        <v>38</v>
      </c>
      <c r="H61" s="21"/>
      <c r="I61" s="21"/>
    </row>
    <row r="62" spans="1:9" ht="17.100000000000001" customHeight="1" x14ac:dyDescent="0.2">
      <c r="A62" s="14"/>
      <c r="B62" s="22" t="s">
        <v>63</v>
      </c>
      <c r="C62" s="2"/>
      <c r="D62" s="2"/>
      <c r="E62" s="12" t="s">
        <v>62</v>
      </c>
      <c r="F62" s="26">
        <f>MROUND($E$23*'04-01-2023'!F62+'04-01-2023'!F62,1)</f>
        <v>1443</v>
      </c>
      <c r="G62" s="8" t="s">
        <v>38</v>
      </c>
      <c r="H62" s="21" t="s">
        <v>64</v>
      </c>
      <c r="I62" s="21"/>
    </row>
    <row r="63" spans="1:9" ht="15" customHeight="1" x14ac:dyDescent="0.2">
      <c r="B63" s="22" t="s">
        <v>66</v>
      </c>
      <c r="C63" s="2"/>
      <c r="D63" s="2"/>
      <c r="E63" s="12" t="s">
        <v>23</v>
      </c>
      <c r="F63" s="26">
        <f>MROUND($E$23*'04-01-2023'!F63+'04-01-2023'!F63,1)</f>
        <v>4580</v>
      </c>
      <c r="G63" s="8" t="s">
        <v>38</v>
      </c>
      <c r="H63" s="15"/>
      <c r="I63" s="15"/>
    </row>
    <row r="64" spans="1:9" ht="15" customHeight="1" x14ac:dyDescent="0.2">
      <c r="B64" s="37" t="s">
        <v>384</v>
      </c>
      <c r="C64" s="15"/>
      <c r="D64" s="15"/>
      <c r="E64" s="12" t="s">
        <v>23</v>
      </c>
      <c r="F64" s="26">
        <f>MROUND($E$23*'04-01-2023'!F64+'04-01-2023'!F64,1)</f>
        <v>1279</v>
      </c>
      <c r="G64" s="8" t="s">
        <v>38</v>
      </c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>
      <c r="B151" s="15"/>
      <c r="C151" s="15"/>
      <c r="D151" s="15"/>
      <c r="E151" s="15"/>
      <c r="F151" s="15"/>
      <c r="G151" s="15"/>
      <c r="H151" s="15"/>
      <c r="I151" s="15"/>
    </row>
    <row r="152" spans="2:9" ht="15" customHeight="1" x14ac:dyDescent="0.2">
      <c r="B152" s="15"/>
      <c r="C152" s="15"/>
      <c r="D152" s="15"/>
      <c r="E152" s="15"/>
      <c r="F152" s="15"/>
      <c r="G152" s="15"/>
      <c r="H152" s="15"/>
      <c r="I152" s="15"/>
    </row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</sheetData>
  <mergeCells count="3">
    <mergeCell ref="H58:I58"/>
    <mergeCell ref="H59:I59"/>
    <mergeCell ref="H60:I60"/>
  </mergeCells>
  <pageMargins left="0.7" right="0.7" top="0.75" bottom="0.75" header="0.3" footer="0.3"/>
  <pageSetup paperSize="9" scale="73" fitToHeight="0" orientation="portrait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F9A9D-1CF9-47CF-83A9-57BE46092FDD}">
  <sheetPr>
    <pageSetUpPr fitToPage="1"/>
  </sheetPr>
  <dimension ref="A1:K206"/>
  <sheetViews>
    <sheetView topLeftCell="A19" workbookViewId="0">
      <selection activeCell="H25" sqref="H25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490</v>
      </c>
      <c r="H5" s="2"/>
      <c r="I5" s="2"/>
    </row>
    <row r="6" spans="2:11" ht="15" customHeight="1" x14ac:dyDescent="0.2">
      <c r="B6" s="3" t="s">
        <v>0</v>
      </c>
      <c r="C6" s="4" t="s">
        <v>449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479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370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491</v>
      </c>
      <c r="G13" s="16"/>
      <c r="H13" s="13" t="s">
        <v>142</v>
      </c>
      <c r="I13" s="4" t="s">
        <v>492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6.3700000000000007E-2</v>
      </c>
      <c r="F16" s="30" t="s">
        <v>493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>
        <v>5.8000000000000003E-2</v>
      </c>
      <c r="F17" t="s">
        <v>494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>
        <v>5.8000000000000003E-2</v>
      </c>
      <c r="F18" t="s">
        <v>494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8">
        <v>5.67E-2</v>
      </c>
      <c r="F19" t="s">
        <v>495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8">
        <v>0.04</v>
      </c>
      <c r="F20" t="s">
        <v>496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5.8099999999999999E-2</v>
      </c>
      <c r="G23" s="2"/>
      <c r="H23" s="2"/>
    </row>
    <row r="24" spans="2:11" ht="17.100000000000001" customHeight="1" x14ac:dyDescent="0.2">
      <c r="B24" s="2" t="s">
        <v>15</v>
      </c>
      <c r="C24" s="2"/>
      <c r="D24" s="2"/>
      <c r="E24" s="36">
        <v>482.72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f>MROUND($E$23*'10-02-2023'!H25+'10-02-2023'!H25,1)</f>
        <v>105885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f>MROUND($E$23*'10-02-2023'!H26+'10-02-2023'!H26,1)</f>
        <v>116251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105885</v>
      </c>
      <c r="G29" s="11" t="s">
        <v>22</v>
      </c>
      <c r="H29" s="25">
        <f>+D29*F29</f>
        <v>47648.25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105885</v>
      </c>
      <c r="G30" s="11" t="s">
        <v>22</v>
      </c>
      <c r="H30" s="25">
        <f>+D30*F30</f>
        <v>40236.300000000003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116251</v>
      </c>
      <c r="G31" s="11" t="s">
        <v>22</v>
      </c>
      <c r="H31" s="25">
        <f>+D31*F31</f>
        <v>63938.05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10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10" ht="17.100000000000001" customHeight="1" x14ac:dyDescent="0.2">
      <c r="B34" s="2" t="s">
        <v>27</v>
      </c>
      <c r="C34" s="2"/>
      <c r="D34" s="2"/>
      <c r="E34" s="12" t="s">
        <v>28</v>
      </c>
      <c r="F34" s="26">
        <v>2769</v>
      </c>
      <c r="G34" s="2"/>
      <c r="H34" s="2"/>
      <c r="I34" s="2"/>
    </row>
    <row r="35" spans="2:10" ht="17.100000000000001" customHeight="1" x14ac:dyDescent="0.2">
      <c r="B35" s="2" t="s">
        <v>29</v>
      </c>
      <c r="C35" s="2"/>
      <c r="D35" s="2"/>
      <c r="E35" s="12" t="s">
        <v>28</v>
      </c>
      <c r="F35" s="26">
        <f>MROUND($E$23*'10-02-2023'!F35+'10-02-2023'!F35,1)</f>
        <v>8470</v>
      </c>
      <c r="G35" s="2"/>
      <c r="H35" s="2"/>
      <c r="I35" s="2"/>
    </row>
    <row r="36" spans="2:10" ht="17.100000000000001" customHeight="1" x14ac:dyDescent="0.2">
      <c r="B36" s="2" t="s">
        <v>30</v>
      </c>
      <c r="C36" s="2"/>
      <c r="D36" s="2"/>
      <c r="E36" s="12" t="s">
        <v>28</v>
      </c>
      <c r="F36" s="26">
        <f>MROUND($E$23*'10-02-2023'!F36+'10-02-2023'!F36,1)</f>
        <v>7691</v>
      </c>
      <c r="G36" s="8"/>
      <c r="H36" s="6"/>
      <c r="I36" s="2"/>
      <c r="J36" t="s">
        <v>484</v>
      </c>
    </row>
    <row r="37" spans="2:10" ht="17.100000000000001" customHeight="1" x14ac:dyDescent="0.2">
      <c r="B37" s="2" t="s">
        <v>31</v>
      </c>
      <c r="C37" s="2"/>
      <c r="D37" s="2"/>
      <c r="E37" s="12" t="s">
        <v>28</v>
      </c>
      <c r="F37" s="26">
        <f>MROUND($E$23*'10-02-2023'!F37+'10-02-2023'!F37,1)</f>
        <v>6503</v>
      </c>
      <c r="G37" s="8"/>
      <c r="H37" s="6"/>
      <c r="I37" s="2"/>
    </row>
    <row r="38" spans="2:10" ht="17.100000000000001" customHeight="1" x14ac:dyDescent="0.2">
      <c r="B38" s="22" t="s">
        <v>379</v>
      </c>
      <c r="C38" s="2"/>
      <c r="D38" s="2"/>
      <c r="E38" s="12" t="s">
        <v>380</v>
      </c>
      <c r="F38" s="26">
        <v>1.5</v>
      </c>
      <c r="G38" s="13" t="s">
        <v>381</v>
      </c>
      <c r="H38" s="6"/>
      <c r="I38" s="2"/>
    </row>
    <row r="39" spans="2:10" ht="17.100000000000001" customHeight="1" x14ac:dyDescent="0.2">
      <c r="B39" s="22" t="s">
        <v>382</v>
      </c>
      <c r="C39" s="2"/>
      <c r="D39" s="2"/>
      <c r="E39" s="12" t="s">
        <v>380</v>
      </c>
      <c r="F39" s="26">
        <v>1</v>
      </c>
      <c r="G39" s="13" t="s">
        <v>381</v>
      </c>
      <c r="H39" s="6"/>
      <c r="I39" s="2"/>
    </row>
    <row r="40" spans="2:10" ht="17.100000000000001" customHeight="1" x14ac:dyDescent="0.2">
      <c r="B40" s="2" t="s">
        <v>32</v>
      </c>
      <c r="C40" s="2"/>
      <c r="D40" s="2"/>
      <c r="E40" s="12" t="s">
        <v>33</v>
      </c>
      <c r="F40" s="26">
        <v>46288</v>
      </c>
      <c r="G40" t="s">
        <v>497</v>
      </c>
      <c r="H40" s="2"/>
      <c r="I40" s="2"/>
    </row>
    <row r="41" spans="2:10" ht="17.100000000000001" customHeight="1" x14ac:dyDescent="0.2">
      <c r="B41" s="2" t="s">
        <v>32</v>
      </c>
      <c r="C41" s="2"/>
      <c r="D41" s="2"/>
      <c r="E41" s="13"/>
      <c r="F41" s="20" t="s">
        <v>65</v>
      </c>
      <c r="G41" s="2"/>
      <c r="H41" s="2"/>
      <c r="I41" s="2"/>
    </row>
    <row r="42" spans="2:10" ht="17.100000000000001" customHeight="1" x14ac:dyDescent="0.2">
      <c r="B42" s="2" t="s">
        <v>34</v>
      </c>
      <c r="C42" s="2"/>
      <c r="D42" s="2"/>
      <c r="E42" s="13"/>
      <c r="F42" s="20" t="s">
        <v>35</v>
      </c>
      <c r="G42" s="2"/>
      <c r="H42" s="2"/>
      <c r="I42" s="2"/>
    </row>
    <row r="43" spans="2:10" ht="17.100000000000001" customHeight="1" x14ac:dyDescent="0.2">
      <c r="B43" s="2" t="s">
        <v>36</v>
      </c>
      <c r="C43" s="2"/>
      <c r="D43" s="2"/>
      <c r="E43" s="12" t="s">
        <v>37</v>
      </c>
      <c r="F43" s="26">
        <f>MROUND(IF(E19&gt;0,E19*'10-02-2023'!F43+'10-02-2023'!F43,'10-02-2023'!F43),1)</f>
        <v>343094</v>
      </c>
      <c r="G43" s="8" t="s">
        <v>38</v>
      </c>
      <c r="H43" s="2"/>
      <c r="I43" s="2"/>
    </row>
    <row r="44" spans="2:10" ht="17.100000000000001" customHeight="1" x14ac:dyDescent="0.2">
      <c r="B44" s="2" t="s">
        <v>39</v>
      </c>
      <c r="C44" s="2"/>
      <c r="D44" s="2"/>
      <c r="E44" s="12" t="s">
        <v>37</v>
      </c>
      <c r="F44" s="26">
        <f>MROUND(+IF(E20=0,'10-02-2023'!F44,IF(AND(E19&gt;0,E20&gt;0)=TRUE,(E20*50%*'10-02-2023'!F44+E19*50%*'10-02-2023'!F44+'10-02-2023'!F44),'10-02-2023'!F44*(1+E20))),1)</f>
        <v>312503</v>
      </c>
      <c r="G44" s="8" t="s">
        <v>38</v>
      </c>
      <c r="H44" s="2"/>
      <c r="I44" s="2"/>
    </row>
    <row r="45" spans="2:10" ht="17.100000000000001" customHeight="1" x14ac:dyDescent="0.2">
      <c r="B45" s="2" t="s">
        <v>40</v>
      </c>
      <c r="C45" s="2"/>
      <c r="D45" s="2"/>
      <c r="E45" s="12" t="s">
        <v>41</v>
      </c>
      <c r="F45" s="26">
        <v>625</v>
      </c>
      <c r="G45" s="8" t="s">
        <v>38</v>
      </c>
      <c r="H45" s="2"/>
      <c r="I45" s="2"/>
    </row>
    <row r="46" spans="2:10" ht="17.100000000000001" customHeight="1" x14ac:dyDescent="0.2">
      <c r="B46" s="2" t="s">
        <v>42</v>
      </c>
      <c r="C46" s="2"/>
      <c r="D46" s="2"/>
      <c r="E46" s="12" t="s">
        <v>28</v>
      </c>
      <c r="F46" s="26">
        <f>MROUND((F43+F44)/50,1)</f>
        <v>13112</v>
      </c>
      <c r="G46" s="8" t="s">
        <v>38</v>
      </c>
      <c r="H46" s="2"/>
      <c r="I46" s="2"/>
    </row>
    <row r="47" spans="2:10" ht="17.100000000000001" customHeight="1" x14ac:dyDescent="0.2">
      <c r="B47" s="2" t="s">
        <v>43</v>
      </c>
      <c r="C47" s="2"/>
      <c r="D47" s="2"/>
      <c r="E47" s="12" t="s">
        <v>28</v>
      </c>
      <c r="F47" s="26">
        <v>1740</v>
      </c>
      <c r="G47" s="2"/>
      <c r="H47" s="2"/>
      <c r="I47" s="2"/>
    </row>
    <row r="48" spans="2:10" ht="17.100000000000001" customHeight="1" x14ac:dyDescent="0.2">
      <c r="B48" s="2" t="s">
        <v>44</v>
      </c>
      <c r="C48" s="2"/>
      <c r="D48" s="2"/>
      <c r="E48" s="12" t="s">
        <v>41</v>
      </c>
      <c r="F48" s="6" t="s">
        <v>498</v>
      </c>
      <c r="G48" s="20"/>
      <c r="H48" s="2"/>
      <c r="I48" s="2"/>
    </row>
    <row r="49" spans="1:9" ht="17.100000000000001" customHeight="1" x14ac:dyDescent="0.2">
      <c r="B49" s="2" t="s">
        <v>45</v>
      </c>
      <c r="C49" s="2"/>
      <c r="D49" s="2"/>
      <c r="E49" s="12" t="s">
        <v>46</v>
      </c>
      <c r="F49" s="6" t="s">
        <v>47</v>
      </c>
      <c r="G49" s="2"/>
      <c r="H49" s="2"/>
      <c r="I49" s="2"/>
    </row>
    <row r="50" spans="1:9" ht="4.3499999999999996" customHeight="1" x14ac:dyDescent="0.2">
      <c r="B50" s="2"/>
      <c r="C50" s="2"/>
      <c r="D50" s="2"/>
      <c r="E50" s="2"/>
      <c r="F50" s="2"/>
      <c r="G50" s="2"/>
      <c r="H50" s="2"/>
      <c r="I50" s="2"/>
    </row>
    <row r="51" spans="1:9" ht="17.100000000000001" customHeight="1" x14ac:dyDescent="0.2">
      <c r="B51" s="7" t="s">
        <v>48</v>
      </c>
      <c r="C51" s="2"/>
      <c r="D51" s="2"/>
      <c r="E51" s="2"/>
      <c r="F51" s="2"/>
      <c r="G51" s="2"/>
      <c r="H51" s="2"/>
      <c r="I51" s="2"/>
    </row>
    <row r="52" spans="1:9" ht="17.100000000000001" customHeight="1" x14ac:dyDescent="0.2">
      <c r="A52" s="14"/>
      <c r="B52" s="22" t="s">
        <v>49</v>
      </c>
      <c r="C52" s="2"/>
      <c r="D52" s="2"/>
      <c r="E52" s="12" t="s">
        <v>23</v>
      </c>
      <c r="F52" s="26">
        <f>MROUND($E$23*'10-02-2023'!F52+'10-02-2023'!F52,1)</f>
        <v>27988</v>
      </c>
      <c r="G52" s="8" t="s">
        <v>38</v>
      </c>
      <c r="H52" s="2"/>
      <c r="I52" s="2"/>
    </row>
    <row r="53" spans="1:9" ht="17.100000000000001" customHeight="1" x14ac:dyDescent="0.2">
      <c r="A53" s="14"/>
      <c r="B53" s="22" t="s">
        <v>50</v>
      </c>
      <c r="C53" s="2"/>
      <c r="D53" s="2"/>
      <c r="E53" s="12" t="s">
        <v>51</v>
      </c>
      <c r="F53" s="26">
        <f>MROUND($E$23*'10-02-2023'!F53+'10-02-2023'!F53,1)</f>
        <v>1094</v>
      </c>
      <c r="G53" s="8" t="s">
        <v>38</v>
      </c>
      <c r="H53" s="2"/>
      <c r="I53" s="2"/>
    </row>
    <row r="54" spans="1:9" ht="17.100000000000001" customHeight="1" x14ac:dyDescent="0.2">
      <c r="A54" s="14"/>
      <c r="B54" s="22" t="s">
        <v>52</v>
      </c>
      <c r="C54" s="2"/>
      <c r="D54" s="2"/>
      <c r="E54" s="12" t="s">
        <v>51</v>
      </c>
      <c r="F54" s="26">
        <f>MROUND($E$23*'10-02-2023'!F54+'10-02-2023'!F54,1)</f>
        <v>2014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53</v>
      </c>
      <c r="C55" s="2"/>
      <c r="D55" s="2"/>
      <c r="E55" s="12" t="s">
        <v>51</v>
      </c>
      <c r="F55" s="26">
        <f>MROUND($E$23*'10-02-2023'!F55+'10-02-2023'!F55,1)</f>
        <v>1504</v>
      </c>
      <c r="G55" s="8" t="s">
        <v>38</v>
      </c>
      <c r="H55" s="6"/>
      <c r="I55" s="2"/>
    </row>
    <row r="56" spans="1:9" ht="17.100000000000001" customHeight="1" x14ac:dyDescent="0.2">
      <c r="A56" s="14"/>
      <c r="B56" s="22" t="s">
        <v>326</v>
      </c>
      <c r="C56" s="2"/>
      <c r="D56" s="2"/>
      <c r="E56" s="12" t="s">
        <v>51</v>
      </c>
      <c r="F56" s="26">
        <f>MROUND($E$23*'10-02-2023'!F56+'10-02-2023'!F56,1)</f>
        <v>1838</v>
      </c>
      <c r="G56" s="8" t="s">
        <v>38</v>
      </c>
      <c r="H56" s="6"/>
      <c r="I56" s="2"/>
    </row>
    <row r="57" spans="1:9" ht="17.100000000000001" customHeight="1" x14ac:dyDescent="0.2">
      <c r="A57" s="14"/>
      <c r="B57" s="22" t="s">
        <v>54</v>
      </c>
      <c r="C57" s="2"/>
      <c r="D57" s="2"/>
      <c r="E57" s="12" t="s">
        <v>51</v>
      </c>
      <c r="F57" s="26">
        <f>MROUND($E$23*'10-02-2023'!F57+'10-02-2023'!F57,1)</f>
        <v>3783</v>
      </c>
      <c r="G57" s="8" t="s">
        <v>38</v>
      </c>
      <c r="H57" s="2"/>
      <c r="I57" s="2"/>
    </row>
    <row r="58" spans="1:9" ht="17.100000000000001" customHeight="1" x14ac:dyDescent="0.2">
      <c r="A58" s="14"/>
      <c r="B58" s="22" t="s">
        <v>55</v>
      </c>
      <c r="C58" s="2"/>
      <c r="D58" s="2"/>
      <c r="E58" s="12" t="s">
        <v>23</v>
      </c>
      <c r="F58" s="26">
        <f>MROUND($E$23*'10-02-2023'!F58+'10-02-2023'!F58,1)</f>
        <v>2295</v>
      </c>
      <c r="G58" s="8" t="s">
        <v>38</v>
      </c>
      <c r="H58" s="45" t="s">
        <v>56</v>
      </c>
      <c r="I58" s="45"/>
    </row>
    <row r="59" spans="1:9" ht="17.100000000000001" customHeight="1" x14ac:dyDescent="0.2">
      <c r="A59" s="14"/>
      <c r="B59" s="22" t="s">
        <v>57</v>
      </c>
      <c r="C59" s="2"/>
      <c r="D59" s="2"/>
      <c r="E59" s="12" t="s">
        <v>23</v>
      </c>
      <c r="F59" s="26">
        <f>MROUND($E$23*'10-02-2023'!F59+'10-02-2023'!F59,1)</f>
        <v>3293</v>
      </c>
      <c r="G59" s="8" t="s">
        <v>38</v>
      </c>
      <c r="H59" s="45" t="s">
        <v>58</v>
      </c>
      <c r="I59" s="45"/>
    </row>
    <row r="60" spans="1:9" ht="17.100000000000001" customHeight="1" x14ac:dyDescent="0.2">
      <c r="A60" s="14"/>
      <c r="B60" s="22" t="s">
        <v>59</v>
      </c>
      <c r="C60" s="2"/>
      <c r="D60" s="2"/>
      <c r="E60" s="12" t="s">
        <v>23</v>
      </c>
      <c r="F60" s="26">
        <f>MROUND($E$23*'10-02-2023'!F60+'10-02-2023'!F60,1)</f>
        <v>5960</v>
      </c>
      <c r="G60" s="8" t="s">
        <v>38</v>
      </c>
      <c r="H60" s="45" t="s">
        <v>60</v>
      </c>
      <c r="I60" s="45"/>
    </row>
    <row r="61" spans="1:9" ht="17.100000000000001" customHeight="1" x14ac:dyDescent="0.2">
      <c r="A61" s="14"/>
      <c r="B61" s="22" t="s">
        <v>61</v>
      </c>
      <c r="C61" s="2"/>
      <c r="D61" s="2"/>
      <c r="E61" s="12" t="s">
        <v>62</v>
      </c>
      <c r="F61" s="26">
        <f>MROUND($E$23*'10-02-2023'!F61+'10-02-2023'!F61,1)</f>
        <v>919</v>
      </c>
      <c r="G61" s="8" t="s">
        <v>38</v>
      </c>
      <c r="H61" s="21"/>
      <c r="I61" s="21"/>
    </row>
    <row r="62" spans="1:9" ht="17.100000000000001" customHeight="1" x14ac:dyDescent="0.2">
      <c r="A62" s="14"/>
      <c r="B62" s="22" t="s">
        <v>63</v>
      </c>
      <c r="C62" s="2"/>
      <c r="D62" s="2"/>
      <c r="E62" s="12" t="s">
        <v>62</v>
      </c>
      <c r="F62" s="26">
        <f>MROUND($E$23*'10-02-2023'!F62+'10-02-2023'!F62,1)</f>
        <v>1527</v>
      </c>
      <c r="G62" s="8" t="s">
        <v>38</v>
      </c>
      <c r="H62" s="21" t="s">
        <v>64</v>
      </c>
      <c r="I62" s="21"/>
    </row>
    <row r="63" spans="1:9" ht="15" customHeight="1" x14ac:dyDescent="0.2">
      <c r="B63" s="22" t="s">
        <v>66</v>
      </c>
      <c r="C63" s="2"/>
      <c r="D63" s="2"/>
      <c r="E63" s="12" t="s">
        <v>23</v>
      </c>
      <c r="F63" s="26">
        <f>MROUND($E$23*'10-02-2023'!F63+'10-02-2023'!F63,1)</f>
        <v>4846</v>
      </c>
      <c r="G63" s="8" t="s">
        <v>38</v>
      </c>
      <c r="H63" s="15"/>
      <c r="I63" s="15"/>
    </row>
    <row r="64" spans="1:9" ht="15" customHeight="1" x14ac:dyDescent="0.2">
      <c r="B64" s="37" t="s">
        <v>384</v>
      </c>
      <c r="C64" s="15"/>
      <c r="D64" s="15"/>
      <c r="E64" s="12" t="s">
        <v>23</v>
      </c>
      <c r="F64" s="26">
        <f>MROUND($E$23*'10-02-2023'!F64+'10-02-2023'!F64,1)</f>
        <v>1353</v>
      </c>
      <c r="G64" s="8" t="s">
        <v>38</v>
      </c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>
      <c r="B151" s="15"/>
      <c r="C151" s="15"/>
      <c r="D151" s="15"/>
      <c r="E151" s="15"/>
      <c r="F151" s="15"/>
      <c r="G151" s="15"/>
      <c r="H151" s="15"/>
      <c r="I151" s="15"/>
    </row>
    <row r="152" spans="2:9" ht="15" customHeight="1" x14ac:dyDescent="0.2">
      <c r="B152" s="15"/>
      <c r="C152" s="15"/>
      <c r="D152" s="15"/>
      <c r="E152" s="15"/>
      <c r="F152" s="15"/>
      <c r="G152" s="15"/>
      <c r="H152" s="15"/>
      <c r="I152" s="15"/>
    </row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</sheetData>
  <mergeCells count="3">
    <mergeCell ref="H58:I58"/>
    <mergeCell ref="H59:I59"/>
    <mergeCell ref="H60:I60"/>
  </mergeCells>
  <pageMargins left="0.7" right="0.7" top="0.75" bottom="0.75" header="0.3" footer="0.3"/>
  <pageSetup paperSize="9" scale="74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69E2C-3F91-4468-ADB7-F28ACE76F0B6}">
  <sheetPr>
    <pageSetUpPr fitToPage="1"/>
  </sheetPr>
  <dimension ref="A1:K206"/>
  <sheetViews>
    <sheetView workbookViewId="0">
      <selection activeCell="I21" sqref="I21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505</v>
      </c>
      <c r="H5" s="2"/>
      <c r="I5" s="2"/>
    </row>
    <row r="6" spans="2:11" ht="15" customHeight="1" x14ac:dyDescent="0.2">
      <c r="B6" s="3" t="s">
        <v>0</v>
      </c>
      <c r="C6" s="4" t="s">
        <v>449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479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370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499</v>
      </c>
      <c r="G13" s="16"/>
      <c r="H13" s="13" t="s">
        <v>142</v>
      </c>
      <c r="I13" s="4" t="s">
        <v>500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5.7500000000000002E-2</v>
      </c>
      <c r="F16" s="30" t="s">
        <v>501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>
        <v>7.4999999999999997E-2</v>
      </c>
      <c r="F17" t="s">
        <v>502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>
        <v>7.4999999999999997E-2</v>
      </c>
      <c r="F18" t="s">
        <v>502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8">
        <v>0.1</v>
      </c>
      <c r="F19" s="39" t="s">
        <v>504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8">
        <v>0.04</v>
      </c>
      <c r="F20" s="39" t="s">
        <v>506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7.1999999999999995E-2</v>
      </c>
      <c r="G23" s="2"/>
      <c r="H23" s="2"/>
    </row>
    <row r="24" spans="2:11" ht="17.100000000000001" customHeight="1" x14ac:dyDescent="0.2">
      <c r="B24" s="2" t="s">
        <v>15</v>
      </c>
      <c r="C24" s="2"/>
      <c r="D24" s="2"/>
      <c r="E24" s="36">
        <v>517.54999999999995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f>MROUND($E$23*'14-03-2023'!H25+'14-03-2023'!H25,1)</f>
        <v>113509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f>MROUND($E$23*'14-03-2023'!H26+'14-03-2023'!H26,1)</f>
        <v>124621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113509</v>
      </c>
      <c r="G29" s="11" t="s">
        <v>22</v>
      </c>
      <c r="H29" s="25">
        <f>+D29*F29</f>
        <v>51079.05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113509</v>
      </c>
      <c r="G30" s="11" t="s">
        <v>22</v>
      </c>
      <c r="H30" s="25">
        <f>+D30*F30</f>
        <v>43133.42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124621</v>
      </c>
      <c r="G31" s="11" t="s">
        <v>22</v>
      </c>
      <c r="H31" s="25">
        <f>+D31*F31</f>
        <v>68541.55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10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10" ht="17.100000000000001" customHeight="1" x14ac:dyDescent="0.2">
      <c r="B34" s="2" t="s">
        <v>27</v>
      </c>
      <c r="C34" s="2"/>
      <c r="D34" s="2"/>
      <c r="E34" s="12" t="s">
        <v>28</v>
      </c>
      <c r="F34" s="26">
        <v>2880</v>
      </c>
      <c r="G34" s="2"/>
      <c r="H34" s="2"/>
      <c r="I34" s="2"/>
    </row>
    <row r="35" spans="2:10" ht="17.100000000000001" customHeight="1" x14ac:dyDescent="0.2">
      <c r="B35" s="2" t="s">
        <v>29</v>
      </c>
      <c r="C35" s="2"/>
      <c r="D35" s="2"/>
      <c r="E35" s="12" t="s">
        <v>28</v>
      </c>
      <c r="F35" s="26">
        <f>MROUND($E$23*'14-03-2023'!F35+'14-03-2023'!F35,1)</f>
        <v>9080</v>
      </c>
      <c r="G35" s="2"/>
      <c r="H35" s="2"/>
      <c r="I35" s="2"/>
    </row>
    <row r="36" spans="2:10" ht="17.100000000000001" customHeight="1" x14ac:dyDescent="0.2">
      <c r="B36" s="2" t="s">
        <v>30</v>
      </c>
      <c r="C36" s="2"/>
      <c r="D36" s="2"/>
      <c r="E36" s="12" t="s">
        <v>28</v>
      </c>
      <c r="F36" s="26">
        <f>MROUND($E$23*'14-03-2023'!F36+'14-03-2023'!F36,1)</f>
        <v>8245</v>
      </c>
      <c r="G36" s="8"/>
      <c r="H36" s="6"/>
      <c r="I36" s="2"/>
      <c r="J36" t="s">
        <v>484</v>
      </c>
    </row>
    <row r="37" spans="2:10" ht="17.100000000000001" customHeight="1" x14ac:dyDescent="0.2">
      <c r="B37" s="2" t="s">
        <v>31</v>
      </c>
      <c r="C37" s="2"/>
      <c r="D37" s="2"/>
      <c r="E37" s="12" t="s">
        <v>28</v>
      </c>
      <c r="F37" s="26">
        <f>MROUND($E$23*'14-03-2023'!F37+'14-03-2023'!F37,1)</f>
        <v>6971</v>
      </c>
      <c r="G37" s="8"/>
      <c r="H37" s="6"/>
      <c r="I37" s="2"/>
    </row>
    <row r="38" spans="2:10" ht="17.100000000000001" customHeight="1" x14ac:dyDescent="0.2">
      <c r="B38" s="22" t="s">
        <v>379</v>
      </c>
      <c r="C38" s="2"/>
      <c r="D38" s="2"/>
      <c r="E38" s="12" t="s">
        <v>380</v>
      </c>
      <c r="F38" s="26">
        <v>1.5</v>
      </c>
      <c r="G38" s="13" t="s">
        <v>381</v>
      </c>
      <c r="H38" s="6"/>
      <c r="I38" s="2"/>
    </row>
    <row r="39" spans="2:10" ht="17.100000000000001" customHeight="1" x14ac:dyDescent="0.2">
      <c r="B39" s="22" t="s">
        <v>382</v>
      </c>
      <c r="C39" s="2"/>
      <c r="D39" s="2"/>
      <c r="E39" s="12" t="s">
        <v>380</v>
      </c>
      <c r="F39" s="26">
        <v>1</v>
      </c>
      <c r="G39" s="13" t="s">
        <v>381</v>
      </c>
      <c r="H39" s="6"/>
      <c r="I39" s="2"/>
    </row>
    <row r="40" spans="2:10" ht="17.100000000000001" customHeight="1" x14ac:dyDescent="0.2">
      <c r="B40" s="2" t="s">
        <v>32</v>
      </c>
      <c r="C40" s="2"/>
      <c r="D40" s="2"/>
      <c r="E40" s="12" t="s">
        <v>33</v>
      </c>
      <c r="F40" s="26">
        <v>50917</v>
      </c>
      <c r="G40" t="s">
        <v>503</v>
      </c>
      <c r="H40" s="2"/>
      <c r="I40" s="2"/>
    </row>
    <row r="41" spans="2:10" ht="17.100000000000001" customHeight="1" x14ac:dyDescent="0.2">
      <c r="B41" s="2" t="s">
        <v>32</v>
      </c>
      <c r="C41" s="2"/>
      <c r="D41" s="2"/>
      <c r="E41" s="13"/>
      <c r="F41" s="20" t="s">
        <v>65</v>
      </c>
      <c r="G41" s="2"/>
      <c r="H41" s="2"/>
      <c r="I41" s="2"/>
    </row>
    <row r="42" spans="2:10" ht="17.100000000000001" customHeight="1" x14ac:dyDescent="0.2">
      <c r="B42" s="2" t="s">
        <v>34</v>
      </c>
      <c r="C42" s="2"/>
      <c r="D42" s="2"/>
      <c r="E42" s="13"/>
      <c r="F42" s="20" t="s">
        <v>35</v>
      </c>
      <c r="G42" s="2"/>
      <c r="H42" s="2"/>
      <c r="I42" s="2"/>
    </row>
    <row r="43" spans="2:10" ht="17.100000000000001" customHeight="1" x14ac:dyDescent="0.2">
      <c r="B43" s="2" t="s">
        <v>36</v>
      </c>
      <c r="C43" s="2"/>
      <c r="D43" s="2"/>
      <c r="E43" s="12" t="s">
        <v>37</v>
      </c>
      <c r="F43" s="26">
        <f>MROUND(IF(E19&gt;0,E19*'14-03-2023'!F43+'14-03-2023'!F43,'14-03-2023'!F43),1)</f>
        <v>377403</v>
      </c>
      <c r="G43" s="8" t="s">
        <v>38</v>
      </c>
      <c r="H43" s="2"/>
      <c r="I43" s="2"/>
    </row>
    <row r="44" spans="2:10" ht="17.100000000000001" customHeight="1" x14ac:dyDescent="0.2">
      <c r="B44" s="2" t="s">
        <v>39</v>
      </c>
      <c r="C44" s="2"/>
      <c r="D44" s="2"/>
      <c r="E44" s="12" t="s">
        <v>37</v>
      </c>
      <c r="F44" s="26">
        <f>MROUND(+IF(E20=0,'14-03-2023'!F44,IF(AND(E19&gt;0,E20&gt;0)=TRUE,(E20*50%*'14-03-2023'!F44+E19*50%*'14-03-2023'!F44+'14-03-2023'!F44),'14-03-2023'!F44*(1+E20))),1)</f>
        <v>334378</v>
      </c>
      <c r="G44" s="8" t="s">
        <v>38</v>
      </c>
      <c r="H44" s="2"/>
      <c r="I44" s="2"/>
    </row>
    <row r="45" spans="2:10" ht="17.100000000000001" customHeight="1" x14ac:dyDescent="0.2">
      <c r="B45" s="2" t="s">
        <v>40</v>
      </c>
      <c r="C45" s="2"/>
      <c r="D45" s="2"/>
      <c r="E45" s="12" t="s">
        <v>41</v>
      </c>
      <c r="F45" s="26">
        <v>657</v>
      </c>
      <c r="G45" s="8" t="s">
        <v>38</v>
      </c>
      <c r="H45" s="2"/>
      <c r="I45" s="2"/>
    </row>
    <row r="46" spans="2:10" ht="17.100000000000001" customHeight="1" x14ac:dyDescent="0.2">
      <c r="B46" s="2" t="s">
        <v>42</v>
      </c>
      <c r="C46" s="2"/>
      <c r="D46" s="2"/>
      <c r="E46" s="12" t="s">
        <v>28</v>
      </c>
      <c r="F46" s="26">
        <f>MROUND((F43+F44)/50,1)</f>
        <v>14236</v>
      </c>
      <c r="G46" s="8" t="s">
        <v>38</v>
      </c>
      <c r="H46" s="2"/>
      <c r="I46" s="2"/>
    </row>
    <row r="47" spans="2:10" ht="17.100000000000001" customHeight="1" x14ac:dyDescent="0.2">
      <c r="B47" s="2" t="s">
        <v>43</v>
      </c>
      <c r="C47" s="2"/>
      <c r="D47" s="2"/>
      <c r="E47" s="12" t="s">
        <v>28</v>
      </c>
      <c r="F47" s="26">
        <v>1920</v>
      </c>
      <c r="G47" s="2"/>
      <c r="H47" s="2"/>
      <c r="I47" s="2"/>
    </row>
    <row r="48" spans="2:10" ht="17.100000000000001" customHeight="1" x14ac:dyDescent="0.2">
      <c r="B48" s="2" t="s">
        <v>44</v>
      </c>
      <c r="C48" s="2"/>
      <c r="D48" s="2"/>
      <c r="E48" s="12" t="s">
        <v>508</v>
      </c>
      <c r="F48" s="6" t="s">
        <v>507</v>
      </c>
      <c r="G48" s="40" t="s">
        <v>509</v>
      </c>
      <c r="H48" s="2"/>
      <c r="I48" s="2"/>
    </row>
    <row r="49" spans="1:9" ht="17.100000000000001" customHeight="1" x14ac:dyDescent="0.2">
      <c r="B49" s="2" t="s">
        <v>45</v>
      </c>
      <c r="C49" s="2"/>
      <c r="D49" s="2"/>
      <c r="E49" s="12" t="s">
        <v>46</v>
      </c>
      <c r="F49" s="6" t="s">
        <v>47</v>
      </c>
      <c r="G49" s="2"/>
      <c r="H49" s="2"/>
      <c r="I49" s="2"/>
    </row>
    <row r="50" spans="1:9" ht="4.3499999999999996" customHeight="1" x14ac:dyDescent="0.2">
      <c r="B50" s="2"/>
      <c r="C50" s="2"/>
      <c r="D50" s="2"/>
      <c r="E50" s="2"/>
      <c r="F50" s="2"/>
      <c r="G50" s="2"/>
      <c r="H50" s="2"/>
      <c r="I50" s="2"/>
    </row>
    <row r="51" spans="1:9" ht="17.100000000000001" customHeight="1" x14ac:dyDescent="0.2">
      <c r="B51" s="7" t="s">
        <v>48</v>
      </c>
      <c r="C51" s="2"/>
      <c r="D51" s="2"/>
      <c r="E51" s="2"/>
      <c r="F51" s="2"/>
      <c r="G51" s="2"/>
      <c r="H51" s="2"/>
      <c r="I51" s="2"/>
    </row>
    <row r="52" spans="1:9" ht="17.100000000000001" customHeight="1" x14ac:dyDescent="0.2">
      <c r="A52" s="14"/>
      <c r="B52" s="22" t="s">
        <v>49</v>
      </c>
      <c r="C52" s="2"/>
      <c r="D52" s="2"/>
      <c r="E52" s="12" t="s">
        <v>23</v>
      </c>
      <c r="F52" s="26">
        <f>MROUND($E$23*'14-03-2023'!F52+'14-03-2023'!F52,1)</f>
        <v>30003</v>
      </c>
      <c r="G52" s="8" t="s">
        <v>38</v>
      </c>
      <c r="H52" s="2"/>
      <c r="I52" s="2"/>
    </row>
    <row r="53" spans="1:9" ht="17.100000000000001" customHeight="1" x14ac:dyDescent="0.2">
      <c r="A53" s="14"/>
      <c r="B53" s="22" t="s">
        <v>50</v>
      </c>
      <c r="C53" s="2"/>
      <c r="D53" s="2"/>
      <c r="E53" s="12" t="s">
        <v>51</v>
      </c>
      <c r="F53" s="26">
        <f>MROUND($E$23*'14-03-2023'!F53+'14-03-2023'!F53,1)</f>
        <v>1173</v>
      </c>
      <c r="G53" s="8" t="s">
        <v>38</v>
      </c>
      <c r="H53" s="2"/>
      <c r="I53" s="2"/>
    </row>
    <row r="54" spans="1:9" ht="17.100000000000001" customHeight="1" x14ac:dyDescent="0.2">
      <c r="A54" s="14"/>
      <c r="B54" s="22" t="s">
        <v>52</v>
      </c>
      <c r="C54" s="2"/>
      <c r="D54" s="2"/>
      <c r="E54" s="12" t="s">
        <v>51</v>
      </c>
      <c r="F54" s="26">
        <f>MROUND($E$23*'14-03-2023'!F54+'14-03-2023'!F54,1)</f>
        <v>2159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53</v>
      </c>
      <c r="C55" s="2"/>
      <c r="D55" s="2"/>
      <c r="E55" s="12" t="s">
        <v>51</v>
      </c>
      <c r="F55" s="26">
        <f>MROUND($E$23*'14-03-2023'!F55+'14-03-2023'!F55,1)</f>
        <v>1612</v>
      </c>
      <c r="G55" s="8" t="s">
        <v>38</v>
      </c>
      <c r="H55" s="6"/>
      <c r="I55" s="2"/>
    </row>
    <row r="56" spans="1:9" ht="17.100000000000001" customHeight="1" x14ac:dyDescent="0.2">
      <c r="A56" s="14"/>
      <c r="B56" s="22" t="s">
        <v>326</v>
      </c>
      <c r="C56" s="2"/>
      <c r="D56" s="2"/>
      <c r="E56" s="12" t="s">
        <v>51</v>
      </c>
      <c r="F56" s="26">
        <f>MROUND($E$23*'14-03-2023'!F56+'14-03-2023'!F56,1)</f>
        <v>1970</v>
      </c>
      <c r="G56" s="8" t="s">
        <v>38</v>
      </c>
      <c r="H56" s="6"/>
      <c r="I56" s="2"/>
    </row>
    <row r="57" spans="1:9" ht="17.100000000000001" customHeight="1" x14ac:dyDescent="0.2">
      <c r="A57" s="14"/>
      <c r="B57" s="22" t="s">
        <v>54</v>
      </c>
      <c r="C57" s="2"/>
      <c r="D57" s="2"/>
      <c r="E57" s="12" t="s">
        <v>51</v>
      </c>
      <c r="F57" s="26">
        <f>MROUND($E$23*'14-03-2023'!F57+'14-03-2023'!F57,1)</f>
        <v>4055</v>
      </c>
      <c r="G57" s="8" t="s">
        <v>38</v>
      </c>
      <c r="H57" s="2"/>
      <c r="I57" s="2"/>
    </row>
    <row r="58" spans="1:9" ht="17.100000000000001" customHeight="1" x14ac:dyDescent="0.2">
      <c r="A58" s="14"/>
      <c r="B58" s="22" t="s">
        <v>55</v>
      </c>
      <c r="C58" s="2"/>
      <c r="D58" s="2"/>
      <c r="E58" s="12" t="s">
        <v>23</v>
      </c>
      <c r="F58" s="26">
        <f>MROUND($E$23*'14-03-2023'!F58+'14-03-2023'!F58,1)</f>
        <v>2460</v>
      </c>
      <c r="G58" s="8" t="s">
        <v>38</v>
      </c>
      <c r="H58" s="45" t="s">
        <v>56</v>
      </c>
      <c r="I58" s="45"/>
    </row>
    <row r="59" spans="1:9" ht="17.100000000000001" customHeight="1" x14ac:dyDescent="0.2">
      <c r="A59" s="14"/>
      <c r="B59" s="22" t="s">
        <v>57</v>
      </c>
      <c r="C59" s="2"/>
      <c r="D59" s="2"/>
      <c r="E59" s="12" t="s">
        <v>23</v>
      </c>
      <c r="F59" s="26">
        <f>MROUND($E$23*'14-03-2023'!F59+'14-03-2023'!F59,1)</f>
        <v>3530</v>
      </c>
      <c r="G59" s="8" t="s">
        <v>38</v>
      </c>
      <c r="H59" s="45" t="s">
        <v>58</v>
      </c>
      <c r="I59" s="45"/>
    </row>
    <row r="60" spans="1:9" ht="17.100000000000001" customHeight="1" x14ac:dyDescent="0.2">
      <c r="A60" s="14"/>
      <c r="B60" s="22" t="s">
        <v>59</v>
      </c>
      <c r="C60" s="2"/>
      <c r="D60" s="2"/>
      <c r="E60" s="12" t="s">
        <v>23</v>
      </c>
      <c r="F60" s="26">
        <f>MROUND($E$23*'14-03-2023'!F60+'14-03-2023'!F60,1)</f>
        <v>6389</v>
      </c>
      <c r="G60" s="8" t="s">
        <v>38</v>
      </c>
      <c r="H60" s="45" t="s">
        <v>60</v>
      </c>
      <c r="I60" s="45"/>
    </row>
    <row r="61" spans="1:9" ht="17.100000000000001" customHeight="1" x14ac:dyDescent="0.2">
      <c r="A61" s="14"/>
      <c r="B61" s="22" t="s">
        <v>61</v>
      </c>
      <c r="C61" s="2"/>
      <c r="D61" s="2"/>
      <c r="E61" s="12" t="s">
        <v>62</v>
      </c>
      <c r="F61" s="26">
        <f>MROUND($E$23*'14-03-2023'!F61+'14-03-2023'!F61,1)</f>
        <v>985</v>
      </c>
      <c r="G61" s="8" t="s">
        <v>38</v>
      </c>
      <c r="H61" s="21"/>
      <c r="I61" s="21"/>
    </row>
    <row r="62" spans="1:9" ht="17.100000000000001" customHeight="1" x14ac:dyDescent="0.2">
      <c r="A62" s="14"/>
      <c r="B62" s="22" t="s">
        <v>63</v>
      </c>
      <c r="C62" s="2"/>
      <c r="D62" s="2"/>
      <c r="E62" s="12" t="s">
        <v>62</v>
      </c>
      <c r="F62" s="26">
        <f>MROUND($E$23*'14-03-2023'!F62+'14-03-2023'!F62,1)</f>
        <v>1637</v>
      </c>
      <c r="G62" s="8" t="s">
        <v>38</v>
      </c>
      <c r="H62" s="21" t="s">
        <v>64</v>
      </c>
      <c r="I62" s="21"/>
    </row>
    <row r="63" spans="1:9" ht="15" customHeight="1" x14ac:dyDescent="0.2">
      <c r="B63" s="22" t="s">
        <v>66</v>
      </c>
      <c r="C63" s="2"/>
      <c r="D63" s="2"/>
      <c r="E63" s="12" t="s">
        <v>23</v>
      </c>
      <c r="F63" s="26">
        <f>MROUND($E$23*'14-03-2023'!F63+'14-03-2023'!F63,1)</f>
        <v>5195</v>
      </c>
      <c r="G63" s="8" t="s">
        <v>38</v>
      </c>
      <c r="H63" s="15"/>
      <c r="I63" s="15"/>
    </row>
    <row r="64" spans="1:9" ht="15" customHeight="1" x14ac:dyDescent="0.2">
      <c r="B64" s="37" t="s">
        <v>384</v>
      </c>
      <c r="C64" s="15"/>
      <c r="D64" s="15"/>
      <c r="E64" s="12" t="s">
        <v>23</v>
      </c>
      <c r="F64" s="26">
        <f>MROUND($E$23*'14-03-2023'!F64+'14-03-2023'!F64,1)</f>
        <v>1450</v>
      </c>
      <c r="G64" s="8" t="s">
        <v>38</v>
      </c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>
      <c r="B151" s="15"/>
      <c r="C151" s="15"/>
      <c r="D151" s="15"/>
      <c r="E151" s="15"/>
      <c r="F151" s="15"/>
      <c r="G151" s="15"/>
      <c r="H151" s="15"/>
      <c r="I151" s="15"/>
    </row>
    <row r="152" spans="2:9" ht="15" customHeight="1" x14ac:dyDescent="0.2">
      <c r="B152" s="15"/>
      <c r="C152" s="15"/>
      <c r="D152" s="15"/>
      <c r="E152" s="15"/>
      <c r="F152" s="15"/>
      <c r="G152" s="15"/>
      <c r="H152" s="15"/>
      <c r="I152" s="15"/>
    </row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</sheetData>
  <mergeCells count="3">
    <mergeCell ref="H58:I58"/>
    <mergeCell ref="H59:I59"/>
    <mergeCell ref="H60:I60"/>
  </mergeCells>
  <pageMargins left="0.7" right="0.7" top="0.75" bottom="0.75" header="0.3" footer="0.3"/>
  <pageSetup paperSize="9" scale="73"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1A698-8416-4592-8E4E-17501740DE10}">
  <sheetPr>
    <pageSetUpPr fitToPage="1"/>
  </sheetPr>
  <dimension ref="A1:K206"/>
  <sheetViews>
    <sheetView workbookViewId="0">
      <selection activeCell="F2" sqref="F2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510</v>
      </c>
      <c r="H5" s="2"/>
      <c r="I5" s="2"/>
    </row>
    <row r="6" spans="2:11" ht="15" customHeight="1" x14ac:dyDescent="0.2">
      <c r="B6" s="3" t="s">
        <v>0</v>
      </c>
      <c r="C6" s="4" t="s">
        <v>449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479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370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511</v>
      </c>
      <c r="G13" s="16"/>
      <c r="H13" s="13" t="s">
        <v>142</v>
      </c>
      <c r="I13" s="4" t="s">
        <v>512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8.0399999999999999E-2</v>
      </c>
      <c r="F16" s="30" t="s">
        <v>513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>
        <v>7.9000000000000001E-2</v>
      </c>
      <c r="F17" t="s">
        <v>514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>
        <v>7.9000000000000001E-2</v>
      </c>
      <c r="F18" t="s">
        <v>514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8">
        <v>7.2700000000000001E-2</v>
      </c>
      <c r="F19" s="39" t="s">
        <v>515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8">
        <v>0.04</v>
      </c>
      <c r="F20" s="39" t="s">
        <v>516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7.3800000000000004E-2</v>
      </c>
      <c r="G23" s="2"/>
      <c r="H23" s="2"/>
    </row>
    <row r="24" spans="2:11" ht="17.100000000000001" customHeight="1" x14ac:dyDescent="0.2">
      <c r="B24" s="2" t="s">
        <v>15</v>
      </c>
      <c r="C24" s="2"/>
      <c r="D24" s="2"/>
      <c r="E24" s="36">
        <v>555.82000000000005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f>MROUND($E$23*'14-04-2023'!H25+'14-04-2023'!H25,1)</f>
        <v>121886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f>MROUND($E$23*'14-04-2023'!H26+'14-04-2023'!H26,1)</f>
        <v>133818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121886</v>
      </c>
      <c r="G29" s="11" t="s">
        <v>22</v>
      </c>
      <c r="H29" s="25">
        <f>+D29*F29</f>
        <v>54848.700000000004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121886</v>
      </c>
      <c r="G30" s="11" t="s">
        <v>22</v>
      </c>
      <c r="H30" s="25">
        <f>+D30*F30</f>
        <v>46316.68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133818</v>
      </c>
      <c r="G31" s="11" t="s">
        <v>22</v>
      </c>
      <c r="H31" s="25">
        <f>+D31*F31</f>
        <v>73599.900000000009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10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10" ht="17.100000000000001" customHeight="1" x14ac:dyDescent="0.2">
      <c r="B34" s="2" t="s">
        <v>27</v>
      </c>
      <c r="C34" s="2"/>
      <c r="D34" s="2"/>
      <c r="E34" s="12" t="s">
        <v>28</v>
      </c>
      <c r="F34" s="26">
        <v>2996</v>
      </c>
      <c r="G34" s="2"/>
      <c r="H34" s="2"/>
      <c r="I34" s="2"/>
    </row>
    <row r="35" spans="2:10" ht="17.100000000000001" customHeight="1" x14ac:dyDescent="0.2">
      <c r="B35" s="2" t="s">
        <v>29</v>
      </c>
      <c r="C35" s="2"/>
      <c r="D35" s="2"/>
      <c r="E35" s="12" t="s">
        <v>28</v>
      </c>
      <c r="F35" s="26">
        <f>MROUND($E$23*'14-04-2023'!F35+'14-04-2023'!F35,1)</f>
        <v>9750</v>
      </c>
      <c r="G35" s="2"/>
      <c r="H35" s="2"/>
      <c r="I35" s="2"/>
    </row>
    <row r="36" spans="2:10" ht="17.100000000000001" customHeight="1" x14ac:dyDescent="0.2">
      <c r="B36" s="2" t="s">
        <v>30</v>
      </c>
      <c r="C36" s="2"/>
      <c r="D36" s="2"/>
      <c r="E36" s="12" t="s">
        <v>28</v>
      </c>
      <c r="F36" s="26">
        <f>MROUND($E$23*'14-04-2023'!F36+'14-04-2023'!F36,1)</f>
        <v>8853</v>
      </c>
      <c r="G36" s="8"/>
      <c r="H36" s="6"/>
      <c r="I36" s="2"/>
      <c r="J36" t="s">
        <v>484</v>
      </c>
    </row>
    <row r="37" spans="2:10" ht="17.100000000000001" customHeight="1" x14ac:dyDescent="0.2">
      <c r="B37" s="2" t="s">
        <v>31</v>
      </c>
      <c r="C37" s="2"/>
      <c r="D37" s="2"/>
      <c r="E37" s="12" t="s">
        <v>28</v>
      </c>
      <c r="F37" s="26">
        <f>MROUND($E$23*'14-04-2023'!F37+'14-04-2023'!F37,1)</f>
        <v>7485</v>
      </c>
      <c r="G37" s="8"/>
      <c r="H37" s="6"/>
      <c r="I37" s="2"/>
    </row>
    <row r="38" spans="2:10" ht="17.100000000000001" customHeight="1" x14ac:dyDescent="0.2">
      <c r="B38" s="22" t="s">
        <v>379</v>
      </c>
      <c r="C38" s="2"/>
      <c r="D38" s="2"/>
      <c r="E38" s="12" t="s">
        <v>380</v>
      </c>
      <c r="F38" s="26">
        <v>1.5</v>
      </c>
      <c r="G38" s="13" t="s">
        <v>381</v>
      </c>
      <c r="H38" s="6"/>
      <c r="I38" s="2"/>
    </row>
    <row r="39" spans="2:10" ht="17.100000000000001" customHeight="1" x14ac:dyDescent="0.2">
      <c r="B39" s="22" t="s">
        <v>382</v>
      </c>
      <c r="C39" s="2"/>
      <c r="D39" s="2"/>
      <c r="E39" s="12" t="s">
        <v>380</v>
      </c>
      <c r="F39" s="26">
        <v>1</v>
      </c>
      <c r="G39" s="13" t="s">
        <v>381</v>
      </c>
      <c r="H39" s="6"/>
      <c r="I39" s="2"/>
    </row>
    <row r="40" spans="2:10" ht="17.100000000000001" customHeight="1" x14ac:dyDescent="0.2">
      <c r="B40" s="2" t="s">
        <v>32</v>
      </c>
      <c r="C40" s="2"/>
      <c r="D40" s="2"/>
      <c r="E40" s="12" t="s">
        <v>33</v>
      </c>
      <c r="F40" s="26">
        <v>54618</v>
      </c>
      <c r="G40" t="s">
        <v>517</v>
      </c>
      <c r="H40" s="2"/>
      <c r="I40" s="2"/>
    </row>
    <row r="41" spans="2:10" ht="17.100000000000001" customHeight="1" x14ac:dyDescent="0.2">
      <c r="B41" s="2" t="s">
        <v>32</v>
      </c>
      <c r="C41" s="2"/>
      <c r="D41" s="2"/>
      <c r="E41" s="13"/>
      <c r="F41" s="20" t="s">
        <v>65</v>
      </c>
      <c r="G41" s="2"/>
      <c r="H41" s="2"/>
      <c r="I41" s="2"/>
    </row>
    <row r="42" spans="2:10" ht="17.100000000000001" customHeight="1" x14ac:dyDescent="0.2">
      <c r="B42" s="2" t="s">
        <v>34</v>
      </c>
      <c r="C42" s="2"/>
      <c r="D42" s="2"/>
      <c r="E42" s="13"/>
      <c r="F42" s="20" t="s">
        <v>35</v>
      </c>
      <c r="G42" s="2"/>
      <c r="H42" s="2"/>
      <c r="I42" s="2"/>
    </row>
    <row r="43" spans="2:10" ht="17.100000000000001" customHeight="1" x14ac:dyDescent="0.2">
      <c r="B43" s="2" t="s">
        <v>36</v>
      </c>
      <c r="C43" s="2"/>
      <c r="D43" s="2"/>
      <c r="E43" s="12" t="s">
        <v>37</v>
      </c>
      <c r="F43" s="26">
        <f>MROUND(IF(E19&gt;0,E19*'14-04-2023'!F43+'14-04-2023'!F43,'14-04-2023'!F43),1)</f>
        <v>404840</v>
      </c>
      <c r="G43" s="8" t="s">
        <v>38</v>
      </c>
      <c r="H43" s="2"/>
      <c r="I43" s="2"/>
    </row>
    <row r="44" spans="2:10" ht="17.100000000000001" customHeight="1" x14ac:dyDescent="0.2">
      <c r="B44" s="2" t="s">
        <v>39</v>
      </c>
      <c r="C44" s="2"/>
      <c r="D44" s="2"/>
      <c r="E44" s="12" t="s">
        <v>37</v>
      </c>
      <c r="F44" s="26">
        <f>MROUND(+IF(E20=0,'14-04-2023'!F44,IF(AND(E19&gt;0,E20&gt;0)=TRUE,(E20*50%*'14-04-2023'!F44+E19*50%*'14-04-2023'!F44+'14-04-2023'!F44),'14-04-2023'!F44*(1+E20))),1)</f>
        <v>353220</v>
      </c>
      <c r="G44" s="8" t="s">
        <v>38</v>
      </c>
      <c r="H44" s="2"/>
      <c r="I44" s="2"/>
    </row>
    <row r="45" spans="2:10" ht="17.100000000000001" customHeight="1" x14ac:dyDescent="0.2">
      <c r="B45" s="2" t="s">
        <v>40</v>
      </c>
      <c r="C45" s="2"/>
      <c r="D45" s="2"/>
      <c r="E45" s="12" t="s">
        <v>41</v>
      </c>
      <c r="F45" s="26">
        <v>707</v>
      </c>
      <c r="G45" s="8" t="s">
        <v>38</v>
      </c>
      <c r="H45" s="2"/>
      <c r="I45" s="2"/>
    </row>
    <row r="46" spans="2:10" ht="17.100000000000001" customHeight="1" x14ac:dyDescent="0.2">
      <c r="B46" s="2" t="s">
        <v>42</v>
      </c>
      <c r="C46" s="2"/>
      <c r="D46" s="2"/>
      <c r="E46" s="12" t="s">
        <v>28</v>
      </c>
      <c r="F46" s="26">
        <f>MROUND((F43+F44)/50,1)</f>
        <v>15161</v>
      </c>
      <c r="G46" s="8" t="s">
        <v>38</v>
      </c>
      <c r="H46" s="2"/>
      <c r="I46" s="2"/>
    </row>
    <row r="47" spans="2:10" ht="17.100000000000001" customHeight="1" x14ac:dyDescent="0.2">
      <c r="B47" s="2" t="s">
        <v>43</v>
      </c>
      <c r="C47" s="2"/>
      <c r="D47" s="2"/>
      <c r="E47" s="12" t="s">
        <v>28</v>
      </c>
      <c r="F47" s="26">
        <v>2160</v>
      </c>
      <c r="G47" s="2"/>
      <c r="H47" s="2"/>
      <c r="I47" s="2"/>
    </row>
    <row r="48" spans="2:10" ht="17.100000000000001" customHeight="1" x14ac:dyDescent="0.2">
      <c r="B48" s="2" t="s">
        <v>44</v>
      </c>
      <c r="C48" s="2"/>
      <c r="D48" s="2"/>
      <c r="E48" s="12" t="s">
        <v>508</v>
      </c>
      <c r="F48" s="6" t="s">
        <v>507</v>
      </c>
      <c r="G48" s="40" t="s">
        <v>509</v>
      </c>
      <c r="H48" s="2"/>
      <c r="I48" s="2"/>
    </row>
    <row r="49" spans="1:9" ht="17.100000000000001" customHeight="1" x14ac:dyDescent="0.2">
      <c r="B49" s="2" t="s">
        <v>45</v>
      </c>
      <c r="C49" s="2"/>
      <c r="D49" s="2"/>
      <c r="E49" s="12" t="s">
        <v>46</v>
      </c>
      <c r="F49" s="6" t="s">
        <v>47</v>
      </c>
      <c r="G49" s="2"/>
      <c r="H49" s="2"/>
      <c r="I49" s="2"/>
    </row>
    <row r="50" spans="1:9" ht="4.3499999999999996" customHeight="1" x14ac:dyDescent="0.2">
      <c r="B50" s="2"/>
      <c r="C50" s="2"/>
      <c r="D50" s="2"/>
      <c r="E50" s="2"/>
      <c r="F50" s="2"/>
      <c r="G50" s="2"/>
      <c r="H50" s="2"/>
      <c r="I50" s="2"/>
    </row>
    <row r="51" spans="1:9" ht="17.100000000000001" customHeight="1" x14ac:dyDescent="0.2">
      <c r="B51" s="7" t="s">
        <v>48</v>
      </c>
      <c r="C51" s="2"/>
      <c r="D51" s="2"/>
      <c r="E51" s="2"/>
      <c r="F51" s="2"/>
      <c r="G51" s="2"/>
      <c r="H51" s="2"/>
      <c r="I51" s="2"/>
    </row>
    <row r="52" spans="1:9" ht="17.100000000000001" customHeight="1" x14ac:dyDescent="0.2">
      <c r="A52" s="14"/>
      <c r="B52" s="22" t="s">
        <v>49</v>
      </c>
      <c r="C52" s="2"/>
      <c r="D52" s="2"/>
      <c r="E52" s="12" t="s">
        <v>23</v>
      </c>
      <c r="F52" s="26">
        <f>MROUND($E$23*'14-04-2023'!F52+'14-04-2023'!F52,1)</f>
        <v>32217</v>
      </c>
      <c r="G52" s="8" t="s">
        <v>38</v>
      </c>
      <c r="H52" s="2"/>
      <c r="I52" s="2"/>
    </row>
    <row r="53" spans="1:9" ht="17.100000000000001" customHeight="1" x14ac:dyDescent="0.2">
      <c r="A53" s="14"/>
      <c r="B53" s="22" t="s">
        <v>50</v>
      </c>
      <c r="C53" s="2"/>
      <c r="D53" s="2"/>
      <c r="E53" s="12" t="s">
        <v>51</v>
      </c>
      <c r="F53" s="26">
        <f>MROUND($E$23*'14-04-2023'!F53+'14-04-2023'!F53,1)</f>
        <v>1260</v>
      </c>
      <c r="G53" s="8" t="s">
        <v>38</v>
      </c>
      <c r="H53" s="2"/>
      <c r="I53" s="2"/>
    </row>
    <row r="54" spans="1:9" ht="17.100000000000001" customHeight="1" x14ac:dyDescent="0.2">
      <c r="A54" s="14"/>
      <c r="B54" s="22" t="s">
        <v>52</v>
      </c>
      <c r="C54" s="2"/>
      <c r="D54" s="2"/>
      <c r="E54" s="12" t="s">
        <v>51</v>
      </c>
      <c r="F54" s="26">
        <f>MROUND($E$23*'14-04-2023'!F54+'14-04-2023'!F54,1)</f>
        <v>2318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53</v>
      </c>
      <c r="C55" s="2"/>
      <c r="D55" s="2"/>
      <c r="E55" s="12" t="s">
        <v>51</v>
      </c>
      <c r="F55" s="26">
        <f>MROUND($E$23*'14-04-2023'!F55+'14-04-2023'!F55,1)</f>
        <v>1731</v>
      </c>
      <c r="G55" s="8" t="s">
        <v>38</v>
      </c>
      <c r="H55" s="6"/>
      <c r="I55" s="2"/>
    </row>
    <row r="56" spans="1:9" ht="17.100000000000001" customHeight="1" x14ac:dyDescent="0.2">
      <c r="A56" s="14"/>
      <c r="B56" s="22" t="s">
        <v>326</v>
      </c>
      <c r="C56" s="2"/>
      <c r="D56" s="2"/>
      <c r="E56" s="12" t="s">
        <v>51</v>
      </c>
      <c r="F56" s="26">
        <f>MROUND($E$23*'14-04-2023'!F56+'14-04-2023'!F56,1)</f>
        <v>2115</v>
      </c>
      <c r="G56" s="8" t="s">
        <v>38</v>
      </c>
      <c r="H56" s="6"/>
      <c r="I56" s="2"/>
    </row>
    <row r="57" spans="1:9" ht="17.100000000000001" customHeight="1" x14ac:dyDescent="0.2">
      <c r="A57" s="14"/>
      <c r="B57" s="22" t="s">
        <v>54</v>
      </c>
      <c r="C57" s="2"/>
      <c r="D57" s="2"/>
      <c r="E57" s="12" t="s">
        <v>51</v>
      </c>
      <c r="F57" s="26">
        <f>MROUND($E$23*'14-04-2023'!F57+'14-04-2023'!F57,1)</f>
        <v>4354</v>
      </c>
      <c r="G57" s="8" t="s">
        <v>38</v>
      </c>
      <c r="H57" s="2"/>
      <c r="I57" s="2"/>
    </row>
    <row r="58" spans="1:9" ht="17.100000000000001" customHeight="1" x14ac:dyDescent="0.2">
      <c r="A58" s="14"/>
      <c r="B58" s="22" t="s">
        <v>55</v>
      </c>
      <c r="C58" s="2"/>
      <c r="D58" s="2"/>
      <c r="E58" s="12" t="s">
        <v>23</v>
      </c>
      <c r="F58" s="26">
        <f>MROUND($E$23*'14-04-2023'!F58+'14-04-2023'!F58,1)</f>
        <v>2642</v>
      </c>
      <c r="G58" s="8" t="s">
        <v>38</v>
      </c>
      <c r="H58" s="45" t="s">
        <v>56</v>
      </c>
      <c r="I58" s="45"/>
    </row>
    <row r="59" spans="1:9" ht="17.100000000000001" customHeight="1" x14ac:dyDescent="0.2">
      <c r="A59" s="14"/>
      <c r="B59" s="22" t="s">
        <v>57</v>
      </c>
      <c r="C59" s="2"/>
      <c r="D59" s="2"/>
      <c r="E59" s="12" t="s">
        <v>23</v>
      </c>
      <c r="F59" s="26">
        <f>MROUND($E$23*'14-04-2023'!F59+'14-04-2023'!F59,1)</f>
        <v>3791</v>
      </c>
      <c r="G59" s="8" t="s">
        <v>38</v>
      </c>
      <c r="H59" s="45" t="s">
        <v>58</v>
      </c>
      <c r="I59" s="45"/>
    </row>
    <row r="60" spans="1:9" ht="17.100000000000001" customHeight="1" x14ac:dyDescent="0.2">
      <c r="A60" s="14"/>
      <c r="B60" s="22" t="s">
        <v>59</v>
      </c>
      <c r="C60" s="2"/>
      <c r="D60" s="2"/>
      <c r="E60" s="12" t="s">
        <v>23</v>
      </c>
      <c r="F60" s="26">
        <f>MROUND($E$23*'14-04-2023'!F60+'14-04-2023'!F60,1)</f>
        <v>6861</v>
      </c>
      <c r="G60" s="8" t="s">
        <v>38</v>
      </c>
      <c r="H60" s="45" t="s">
        <v>60</v>
      </c>
      <c r="I60" s="45"/>
    </row>
    <row r="61" spans="1:9" ht="17.100000000000001" customHeight="1" x14ac:dyDescent="0.2">
      <c r="A61" s="14"/>
      <c r="B61" s="22" t="s">
        <v>61</v>
      </c>
      <c r="C61" s="2"/>
      <c r="D61" s="2"/>
      <c r="E61" s="12" t="s">
        <v>62</v>
      </c>
      <c r="F61" s="26">
        <f>MROUND($E$23*'14-04-2023'!F61+'14-04-2023'!F61,1)</f>
        <v>1058</v>
      </c>
      <c r="G61" s="8" t="s">
        <v>38</v>
      </c>
      <c r="H61" s="21"/>
      <c r="I61" s="21"/>
    </row>
    <row r="62" spans="1:9" ht="17.100000000000001" customHeight="1" x14ac:dyDescent="0.2">
      <c r="A62" s="14"/>
      <c r="B62" s="22" t="s">
        <v>63</v>
      </c>
      <c r="C62" s="2"/>
      <c r="D62" s="2"/>
      <c r="E62" s="12" t="s">
        <v>62</v>
      </c>
      <c r="F62" s="26">
        <f>MROUND($E$23*'14-04-2023'!F62+'14-04-2023'!F62,1)</f>
        <v>1758</v>
      </c>
      <c r="G62" s="8" t="s">
        <v>38</v>
      </c>
      <c r="H62" s="21" t="s">
        <v>64</v>
      </c>
      <c r="I62" s="21"/>
    </row>
    <row r="63" spans="1:9" ht="15" customHeight="1" x14ac:dyDescent="0.2">
      <c r="B63" s="22" t="s">
        <v>66</v>
      </c>
      <c r="C63" s="2"/>
      <c r="D63" s="2"/>
      <c r="E63" s="12" t="s">
        <v>23</v>
      </c>
      <c r="F63" s="26">
        <f>MROUND($E$23*'14-04-2023'!F63+'14-04-2023'!F63,1)</f>
        <v>5578</v>
      </c>
      <c r="G63" s="8" t="s">
        <v>38</v>
      </c>
      <c r="H63" s="15"/>
      <c r="I63" s="15"/>
    </row>
    <row r="64" spans="1:9" ht="15" customHeight="1" x14ac:dyDescent="0.2">
      <c r="B64" s="37" t="s">
        <v>384</v>
      </c>
      <c r="C64" s="15"/>
      <c r="D64" s="15"/>
      <c r="E64" s="12" t="s">
        <v>23</v>
      </c>
      <c r="F64" s="26">
        <f>MROUND($E$23*'14-04-2023'!F64+'14-04-2023'!F64,1)</f>
        <v>1557</v>
      </c>
      <c r="G64" s="8" t="s">
        <v>38</v>
      </c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>
      <c r="B151" s="15"/>
      <c r="C151" s="15"/>
      <c r="D151" s="15"/>
      <c r="E151" s="15"/>
      <c r="F151" s="15"/>
      <c r="G151" s="15"/>
      <c r="H151" s="15"/>
      <c r="I151" s="15"/>
    </row>
    <row r="152" spans="2:9" ht="15" customHeight="1" x14ac:dyDescent="0.2">
      <c r="B152" s="15"/>
      <c r="C152" s="15"/>
      <c r="D152" s="15"/>
      <c r="E152" s="15"/>
      <c r="F152" s="15"/>
      <c r="G152" s="15"/>
      <c r="H152" s="15"/>
      <c r="I152" s="15"/>
    </row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</sheetData>
  <mergeCells count="3">
    <mergeCell ref="H58:I58"/>
    <mergeCell ref="H59:I59"/>
    <mergeCell ref="H60:I60"/>
  </mergeCells>
  <pageMargins left="0.7" right="0.7" top="0.75" bottom="0.75" header="0.3" footer="0.3"/>
  <pageSetup paperSize="9" scale="73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B3EFC-156C-47AB-BE46-68D1FB6C2405}">
  <sheetPr>
    <pageSetUpPr fitToPage="1"/>
  </sheetPr>
  <dimension ref="A1:I203"/>
  <sheetViews>
    <sheetView workbookViewId="0">
      <selection activeCell="B1" sqref="B1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</cols>
  <sheetData>
    <row r="1" spans="2:9" ht="15" customHeight="1" x14ac:dyDescent="0.2"/>
    <row r="2" spans="2:9" ht="15" customHeight="1" x14ac:dyDescent="0.2"/>
    <row r="3" spans="2:9" ht="15" customHeight="1" x14ac:dyDescent="0.2">
      <c r="B3" s="1"/>
      <c r="C3" s="1"/>
      <c r="D3" s="1"/>
      <c r="E3" s="1"/>
      <c r="F3" s="1"/>
      <c r="G3" s="1"/>
      <c r="H3" s="1"/>
      <c r="I3" s="1"/>
    </row>
    <row r="4" spans="2:9" ht="5.0999999999999996" customHeight="1" x14ac:dyDescent="0.2"/>
    <row r="5" spans="2:9" ht="15" customHeight="1" x14ac:dyDescent="0.2">
      <c r="B5" s="2"/>
      <c r="C5" s="2"/>
      <c r="D5" s="2"/>
      <c r="E5" s="2"/>
      <c r="F5" s="2"/>
      <c r="G5" s="27" t="s">
        <v>107</v>
      </c>
      <c r="H5" s="2"/>
      <c r="I5" s="2"/>
    </row>
    <row r="6" spans="2:9" ht="15" customHeight="1" x14ac:dyDescent="0.2">
      <c r="B6" s="3" t="s">
        <v>0</v>
      </c>
      <c r="C6" s="4" t="s">
        <v>1</v>
      </c>
      <c r="D6" s="2"/>
      <c r="E6" s="2"/>
      <c r="F6" s="2"/>
      <c r="G6" s="2"/>
      <c r="H6" s="2"/>
      <c r="I6" s="2"/>
    </row>
    <row r="7" spans="2:9" ht="3.95" customHeight="1" x14ac:dyDescent="0.2">
      <c r="B7" s="5"/>
      <c r="C7" s="2"/>
      <c r="D7" s="2"/>
      <c r="E7" s="2"/>
      <c r="F7" s="2"/>
      <c r="G7" s="2"/>
      <c r="H7" s="2"/>
      <c r="I7" s="2"/>
    </row>
    <row r="8" spans="2:9" ht="15" customHeight="1" x14ac:dyDescent="0.2">
      <c r="B8" s="3" t="s">
        <v>2</v>
      </c>
      <c r="C8" s="4" t="s">
        <v>71</v>
      </c>
      <c r="D8" s="2"/>
      <c r="E8" s="2"/>
      <c r="F8" s="2"/>
      <c r="G8" s="2"/>
      <c r="H8" s="2"/>
      <c r="I8" s="2"/>
    </row>
    <row r="9" spans="2:9" ht="15" customHeight="1" x14ac:dyDescent="0.2">
      <c r="B9" s="3"/>
      <c r="C9" s="6" t="s">
        <v>3</v>
      </c>
      <c r="D9" s="2"/>
      <c r="E9" s="2"/>
      <c r="F9" s="2"/>
      <c r="G9" s="2"/>
      <c r="H9" s="2"/>
      <c r="I9" s="2"/>
    </row>
    <row r="10" spans="2:9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9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9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9" ht="15" customHeight="1" x14ac:dyDescent="0.2">
      <c r="B13" s="2" t="s">
        <v>6</v>
      </c>
      <c r="C13" s="2"/>
      <c r="D13" s="2"/>
      <c r="E13" s="2"/>
      <c r="F13" s="28" t="s">
        <v>108</v>
      </c>
      <c r="G13" s="16"/>
      <c r="H13" s="2"/>
      <c r="I13" s="2"/>
    </row>
    <row r="14" spans="2:9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9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9" ht="17.100000000000001" customHeight="1" x14ac:dyDescent="0.2">
      <c r="B16" s="2" t="s">
        <v>8</v>
      </c>
      <c r="C16" s="2"/>
      <c r="D16" s="2"/>
      <c r="E16" s="17" t="s">
        <v>111</v>
      </c>
      <c r="F16" s="20" t="s">
        <v>112</v>
      </c>
      <c r="G16" s="2"/>
      <c r="H16" s="2"/>
      <c r="I16" s="2"/>
    </row>
    <row r="17" spans="2:9" ht="17.100000000000001" customHeight="1" x14ac:dyDescent="0.2">
      <c r="B17" s="2" t="s">
        <v>9</v>
      </c>
      <c r="C17" s="2"/>
      <c r="D17" s="2"/>
      <c r="E17" s="17" t="s">
        <v>67</v>
      </c>
      <c r="F17" s="20"/>
      <c r="G17" s="2"/>
      <c r="H17" s="6"/>
      <c r="I17" s="2"/>
    </row>
    <row r="18" spans="2:9" ht="17.100000000000001" customHeight="1" x14ac:dyDescent="0.2">
      <c r="B18" s="2" t="s">
        <v>10</v>
      </c>
      <c r="C18" s="2"/>
      <c r="D18" s="2"/>
      <c r="E18" s="17" t="s">
        <v>67</v>
      </c>
      <c r="G18" s="2"/>
      <c r="H18" s="2"/>
      <c r="I18" s="2"/>
    </row>
    <row r="19" spans="2:9" ht="17.100000000000001" customHeight="1" x14ac:dyDescent="0.2">
      <c r="B19" s="2" t="s">
        <v>11</v>
      </c>
      <c r="C19" s="2"/>
      <c r="D19" s="2"/>
      <c r="E19" s="17" t="s">
        <v>67</v>
      </c>
      <c r="G19" s="2"/>
      <c r="H19" s="9"/>
    </row>
    <row r="20" spans="2:9" ht="17.100000000000001" customHeight="1" x14ac:dyDescent="0.2">
      <c r="B20" s="2" t="s">
        <v>12</v>
      </c>
      <c r="C20" s="2"/>
      <c r="D20" s="2"/>
      <c r="E20" s="17" t="s">
        <v>109</v>
      </c>
      <c r="F20" t="s">
        <v>110</v>
      </c>
      <c r="G20" s="2"/>
      <c r="H20" s="9"/>
    </row>
    <row r="21" spans="2:9" ht="12.95" customHeight="1" x14ac:dyDescent="0.2">
      <c r="B21" s="2"/>
      <c r="C21" s="2"/>
      <c r="D21" s="2"/>
      <c r="E21" s="2"/>
      <c r="G21" s="2"/>
      <c r="H21" s="2"/>
      <c r="I21" s="2"/>
    </row>
    <row r="22" spans="2:9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9" ht="17.100000000000001" customHeight="1" x14ac:dyDescent="0.2">
      <c r="B23" s="2" t="s">
        <v>14</v>
      </c>
      <c r="C23" s="2"/>
      <c r="D23" s="2"/>
      <c r="E23" s="18" t="s">
        <v>113</v>
      </c>
      <c r="F23" s="2"/>
      <c r="G23" s="2"/>
      <c r="H23" s="2"/>
      <c r="I23" s="2"/>
    </row>
    <row r="24" spans="2:9" ht="17.100000000000001" customHeight="1" x14ac:dyDescent="0.2">
      <c r="B24" s="2" t="s">
        <v>15</v>
      </c>
      <c r="C24" s="2"/>
      <c r="D24" s="2"/>
      <c r="E24" s="19" t="s">
        <v>114</v>
      </c>
      <c r="F24" s="2"/>
      <c r="G24" s="2"/>
      <c r="H24" s="2"/>
      <c r="I24" s="2"/>
    </row>
    <row r="25" spans="2:9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v>10180</v>
      </c>
      <c r="I25" s="2"/>
    </row>
    <row r="26" spans="2:9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v>11200</v>
      </c>
      <c r="I26" s="2"/>
    </row>
    <row r="27" spans="2:9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9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</row>
    <row r="29" spans="2:9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10180</v>
      </c>
      <c r="G29" s="11" t="s">
        <v>22</v>
      </c>
      <c r="H29" s="25">
        <f>+D29*F29</f>
        <v>4581</v>
      </c>
      <c r="I29" s="2" t="s">
        <v>23</v>
      </c>
    </row>
    <row r="30" spans="2:9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10180</v>
      </c>
      <c r="G30" s="11" t="s">
        <v>22</v>
      </c>
      <c r="H30" s="25">
        <f>+D30*F30</f>
        <v>3868.4</v>
      </c>
      <c r="I30" s="2" t="s">
        <v>23</v>
      </c>
    </row>
    <row r="31" spans="2:9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11200</v>
      </c>
      <c r="G31" s="11" t="s">
        <v>22</v>
      </c>
      <c r="H31" s="25">
        <f>+D31*F31</f>
        <v>6160.0000000000009</v>
      </c>
      <c r="I31" s="2" t="s">
        <v>23</v>
      </c>
    </row>
    <row r="32" spans="2:9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9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9" ht="17.100000000000001" customHeight="1" x14ac:dyDescent="0.2">
      <c r="B34" s="2" t="s">
        <v>27</v>
      </c>
      <c r="C34" s="2"/>
      <c r="D34" s="2"/>
      <c r="E34" s="12" t="s">
        <v>28</v>
      </c>
      <c r="F34" s="26">
        <v>355</v>
      </c>
      <c r="G34" s="2"/>
      <c r="H34" s="2"/>
      <c r="I34" s="2"/>
    </row>
    <row r="35" spans="2:9" ht="17.100000000000001" customHeight="1" x14ac:dyDescent="0.2">
      <c r="B35" s="2" t="s">
        <v>29</v>
      </c>
      <c r="C35" s="2"/>
      <c r="D35" s="2"/>
      <c r="E35" s="12" t="s">
        <v>28</v>
      </c>
      <c r="F35" s="26">
        <v>810</v>
      </c>
      <c r="G35" s="2"/>
      <c r="H35" s="2"/>
      <c r="I35" s="2"/>
    </row>
    <row r="36" spans="2:9" ht="17.100000000000001" customHeight="1" x14ac:dyDescent="0.2">
      <c r="B36" s="2" t="s">
        <v>30</v>
      </c>
      <c r="C36" s="2"/>
      <c r="D36" s="2"/>
      <c r="E36" s="12" t="s">
        <v>28</v>
      </c>
      <c r="F36" s="26">
        <v>720</v>
      </c>
      <c r="G36" s="8"/>
      <c r="H36" s="6"/>
      <c r="I36" s="2"/>
    </row>
    <row r="37" spans="2:9" ht="17.100000000000001" customHeight="1" x14ac:dyDescent="0.2">
      <c r="B37" s="2" t="s">
        <v>31</v>
      </c>
      <c r="C37" s="2"/>
      <c r="D37" s="2"/>
      <c r="E37" s="12" t="s">
        <v>28</v>
      </c>
      <c r="F37" s="26">
        <v>630</v>
      </c>
      <c r="G37" s="8"/>
      <c r="H37" s="6"/>
      <c r="I37" s="2"/>
    </row>
    <row r="38" spans="2:9" ht="17.100000000000001" customHeight="1" x14ac:dyDescent="0.2">
      <c r="B38" s="2" t="s">
        <v>32</v>
      </c>
      <c r="C38" s="2"/>
      <c r="D38" s="2"/>
      <c r="E38" s="12" t="s">
        <v>33</v>
      </c>
      <c r="F38" s="26">
        <v>5285</v>
      </c>
      <c r="G38" s="21" t="s">
        <v>95</v>
      </c>
      <c r="H38" s="2"/>
      <c r="I38" s="2"/>
    </row>
    <row r="39" spans="2:9" ht="17.100000000000001" customHeight="1" x14ac:dyDescent="0.2">
      <c r="B39" s="2" t="s">
        <v>32</v>
      </c>
      <c r="C39" s="2"/>
      <c r="D39" s="2"/>
      <c r="E39" s="13"/>
      <c r="F39" s="20" t="s">
        <v>65</v>
      </c>
      <c r="G39" s="2"/>
      <c r="H39" s="2"/>
      <c r="I39" s="2"/>
    </row>
    <row r="40" spans="2:9" ht="17.100000000000001" customHeight="1" x14ac:dyDescent="0.2">
      <c r="B40" s="2" t="s">
        <v>34</v>
      </c>
      <c r="C40" s="2"/>
      <c r="D40" s="2"/>
      <c r="E40" s="13"/>
      <c r="F40" s="20" t="s">
        <v>35</v>
      </c>
      <c r="G40" s="2"/>
      <c r="H40" s="2"/>
      <c r="I40" s="2"/>
    </row>
    <row r="41" spans="2:9" ht="17.100000000000001" customHeight="1" x14ac:dyDescent="0.2">
      <c r="B41" s="2" t="s">
        <v>36</v>
      </c>
      <c r="C41" s="2"/>
      <c r="D41" s="2"/>
      <c r="E41" s="12" t="s">
        <v>37</v>
      </c>
      <c r="F41" s="26">
        <v>39100</v>
      </c>
      <c r="G41" s="8" t="s">
        <v>38</v>
      </c>
      <c r="H41" s="2"/>
      <c r="I41" s="2"/>
    </row>
    <row r="42" spans="2:9" ht="17.100000000000001" customHeight="1" x14ac:dyDescent="0.2">
      <c r="B42" s="2" t="s">
        <v>39</v>
      </c>
      <c r="C42" s="2"/>
      <c r="D42" s="2"/>
      <c r="E42" s="12" t="s">
        <v>37</v>
      </c>
      <c r="F42" s="26">
        <v>29400</v>
      </c>
      <c r="G42" s="8" t="s">
        <v>38</v>
      </c>
      <c r="H42" s="2"/>
      <c r="I42" s="2"/>
    </row>
    <row r="43" spans="2:9" ht="17.100000000000001" customHeight="1" x14ac:dyDescent="0.2">
      <c r="B43" s="2" t="s">
        <v>40</v>
      </c>
      <c r="C43" s="2"/>
      <c r="D43" s="2"/>
      <c r="E43" s="12" t="s">
        <v>41</v>
      </c>
      <c r="F43" s="26">
        <v>81.5</v>
      </c>
      <c r="G43" s="8" t="s">
        <v>38</v>
      </c>
      <c r="H43" s="2"/>
      <c r="I43" s="2"/>
    </row>
    <row r="44" spans="2:9" ht="17.100000000000001" customHeight="1" x14ac:dyDescent="0.2">
      <c r="B44" s="2" t="s">
        <v>42</v>
      </c>
      <c r="C44" s="2"/>
      <c r="D44" s="2"/>
      <c r="E44" s="12" t="s">
        <v>28</v>
      </c>
      <c r="F44" s="26">
        <v>1370</v>
      </c>
      <c r="G44" s="8" t="s">
        <v>38</v>
      </c>
      <c r="H44" s="2"/>
      <c r="I44" s="2"/>
    </row>
    <row r="45" spans="2:9" ht="17.100000000000001" customHeight="1" x14ac:dyDescent="0.2">
      <c r="B45" s="2" t="s">
        <v>43</v>
      </c>
      <c r="C45" s="2"/>
      <c r="D45" s="2"/>
      <c r="E45" s="12" t="s">
        <v>28</v>
      </c>
      <c r="F45" s="26">
        <v>160</v>
      </c>
      <c r="G45" s="2"/>
      <c r="H45" s="2"/>
      <c r="I45" s="2"/>
    </row>
    <row r="46" spans="2:9" ht="17.100000000000001" customHeight="1" x14ac:dyDescent="0.2">
      <c r="B46" s="2" t="s">
        <v>44</v>
      </c>
      <c r="C46" s="2"/>
      <c r="D46" s="2"/>
      <c r="E46" s="12" t="s">
        <v>41</v>
      </c>
      <c r="F46" s="8" t="s">
        <v>106</v>
      </c>
      <c r="G46" s="20"/>
      <c r="H46" s="2"/>
      <c r="I46" s="2"/>
    </row>
    <row r="47" spans="2:9" ht="17.100000000000001" customHeight="1" x14ac:dyDescent="0.2">
      <c r="B47" s="2" t="s">
        <v>45</v>
      </c>
      <c r="C47" s="2"/>
      <c r="D47" s="2"/>
      <c r="E47" s="12" t="s">
        <v>46</v>
      </c>
      <c r="F47" s="6" t="s">
        <v>47</v>
      </c>
      <c r="G47" s="2"/>
      <c r="H47" s="2"/>
      <c r="I47" s="2"/>
    </row>
    <row r="48" spans="2:9" ht="4.3499999999999996" customHeight="1" x14ac:dyDescent="0.2">
      <c r="B48" s="2"/>
      <c r="C48" s="2"/>
      <c r="D48" s="2"/>
      <c r="E48" s="2"/>
      <c r="F48" s="2"/>
      <c r="G48" s="2"/>
      <c r="H48" s="2"/>
      <c r="I48" s="2"/>
    </row>
    <row r="49" spans="1:9" ht="17.100000000000001" customHeight="1" x14ac:dyDescent="0.2">
      <c r="B49" s="7" t="s">
        <v>48</v>
      </c>
      <c r="C49" s="2"/>
      <c r="D49" s="2"/>
      <c r="E49" s="2"/>
      <c r="F49" s="2"/>
      <c r="G49" s="2"/>
      <c r="H49" s="2"/>
      <c r="I49" s="2"/>
    </row>
    <row r="50" spans="1:9" ht="17.100000000000001" customHeight="1" x14ac:dyDescent="0.2">
      <c r="A50" s="14"/>
      <c r="B50" s="22" t="s">
        <v>49</v>
      </c>
      <c r="C50" s="2"/>
      <c r="D50" s="2"/>
      <c r="E50" s="12" t="s">
        <v>23</v>
      </c>
      <c r="F50" s="26">
        <v>2405</v>
      </c>
      <c r="G50" s="8" t="s">
        <v>38</v>
      </c>
      <c r="H50" s="2"/>
      <c r="I50" s="2"/>
    </row>
    <row r="51" spans="1:9" ht="17.100000000000001" customHeight="1" x14ac:dyDescent="0.2">
      <c r="A51" s="14"/>
      <c r="B51" s="22" t="s">
        <v>50</v>
      </c>
      <c r="C51" s="2"/>
      <c r="D51" s="2"/>
      <c r="E51" s="12" t="s">
        <v>51</v>
      </c>
      <c r="F51" s="26">
        <v>104</v>
      </c>
      <c r="G51" s="8" t="s">
        <v>38</v>
      </c>
      <c r="H51" s="2"/>
      <c r="I51" s="2"/>
    </row>
    <row r="52" spans="1:9" ht="17.100000000000001" customHeight="1" x14ac:dyDescent="0.2">
      <c r="A52" s="14"/>
      <c r="B52" s="22" t="s">
        <v>52</v>
      </c>
      <c r="C52" s="2"/>
      <c r="D52" s="2"/>
      <c r="E52" s="12" t="s">
        <v>51</v>
      </c>
      <c r="F52" s="26">
        <v>194</v>
      </c>
      <c r="G52" s="8" t="s">
        <v>38</v>
      </c>
      <c r="H52" s="6"/>
      <c r="I52" s="2"/>
    </row>
    <row r="53" spans="1:9" ht="17.100000000000001" customHeight="1" x14ac:dyDescent="0.2">
      <c r="A53" s="14"/>
      <c r="B53" s="22" t="s">
        <v>53</v>
      </c>
      <c r="C53" s="2"/>
      <c r="D53" s="2"/>
      <c r="E53" s="12" t="s">
        <v>51</v>
      </c>
      <c r="F53" s="26">
        <v>143</v>
      </c>
      <c r="G53" s="8" t="s">
        <v>38</v>
      </c>
      <c r="H53" s="6"/>
      <c r="I53" s="2"/>
    </row>
    <row r="54" spans="1:9" ht="17.100000000000001" customHeight="1" x14ac:dyDescent="0.2">
      <c r="A54" s="14"/>
      <c r="B54" s="22" t="s">
        <v>54</v>
      </c>
      <c r="C54" s="2"/>
      <c r="D54" s="2"/>
      <c r="E54" s="12" t="s">
        <v>51</v>
      </c>
      <c r="F54" s="26">
        <v>362</v>
      </c>
      <c r="G54" s="8" t="s">
        <v>38</v>
      </c>
      <c r="H54" s="2"/>
      <c r="I54" s="2"/>
    </row>
    <row r="55" spans="1:9" ht="17.100000000000001" customHeight="1" x14ac:dyDescent="0.2">
      <c r="A55" s="14"/>
      <c r="B55" s="22" t="s">
        <v>55</v>
      </c>
      <c r="C55" s="2"/>
      <c r="D55" s="2"/>
      <c r="E55" s="12" t="s">
        <v>23</v>
      </c>
      <c r="F55" s="26">
        <v>220</v>
      </c>
      <c r="G55" s="8" t="s">
        <v>38</v>
      </c>
      <c r="H55" s="45" t="s">
        <v>56</v>
      </c>
      <c r="I55" s="45"/>
    </row>
    <row r="56" spans="1:9" ht="17.100000000000001" customHeight="1" x14ac:dyDescent="0.2">
      <c r="A56" s="14"/>
      <c r="B56" s="22" t="s">
        <v>57</v>
      </c>
      <c r="C56" s="2"/>
      <c r="D56" s="2"/>
      <c r="E56" s="12" t="s">
        <v>23</v>
      </c>
      <c r="F56" s="26">
        <v>317</v>
      </c>
      <c r="G56" s="8" t="s">
        <v>38</v>
      </c>
      <c r="H56" s="45" t="s">
        <v>58</v>
      </c>
      <c r="I56" s="45"/>
    </row>
    <row r="57" spans="1:9" ht="17.100000000000001" customHeight="1" x14ac:dyDescent="0.2">
      <c r="A57" s="14"/>
      <c r="B57" s="22" t="s">
        <v>59</v>
      </c>
      <c r="C57" s="2"/>
      <c r="D57" s="2"/>
      <c r="E57" s="12" t="s">
        <v>23</v>
      </c>
      <c r="F57" s="26">
        <v>574</v>
      </c>
      <c r="G57" s="8" t="s">
        <v>38</v>
      </c>
      <c r="H57" s="45" t="s">
        <v>60</v>
      </c>
      <c r="I57" s="45"/>
    </row>
    <row r="58" spans="1:9" ht="17.100000000000001" customHeight="1" x14ac:dyDescent="0.2">
      <c r="A58" s="14"/>
      <c r="B58" s="22" t="s">
        <v>61</v>
      </c>
      <c r="C58" s="2"/>
      <c r="D58" s="2"/>
      <c r="E58" s="12" t="s">
        <v>62</v>
      </c>
      <c r="F58" s="26">
        <v>96.4</v>
      </c>
      <c r="G58" s="8" t="s">
        <v>38</v>
      </c>
      <c r="H58" s="21"/>
      <c r="I58" s="21"/>
    </row>
    <row r="59" spans="1:9" ht="17.100000000000001" customHeight="1" x14ac:dyDescent="0.2">
      <c r="A59" s="14"/>
      <c r="B59" s="22" t="s">
        <v>63</v>
      </c>
      <c r="C59" s="2"/>
      <c r="D59" s="2"/>
      <c r="E59" s="12" t="s">
        <v>62</v>
      </c>
      <c r="F59" s="26">
        <v>160</v>
      </c>
      <c r="G59" s="8" t="s">
        <v>38</v>
      </c>
      <c r="H59" s="21" t="s">
        <v>64</v>
      </c>
      <c r="I59" s="21"/>
    </row>
    <row r="60" spans="1:9" ht="15" customHeight="1" x14ac:dyDescent="0.2">
      <c r="B60" s="22" t="s">
        <v>66</v>
      </c>
      <c r="C60" s="2"/>
      <c r="D60" s="2"/>
      <c r="E60" s="12" t="s">
        <v>23</v>
      </c>
      <c r="F60" s="26">
        <v>529</v>
      </c>
      <c r="G60" s="8" t="s">
        <v>38</v>
      </c>
      <c r="H60" s="15"/>
      <c r="I60" s="15"/>
    </row>
    <row r="61" spans="1:9" ht="15" customHeight="1" x14ac:dyDescent="0.2">
      <c r="B61" s="15"/>
      <c r="C61" s="15"/>
      <c r="D61" s="15"/>
      <c r="E61" s="15"/>
      <c r="F61" s="15"/>
      <c r="G61" s="15"/>
      <c r="H61" s="15"/>
      <c r="I61" s="15"/>
    </row>
    <row r="62" spans="1:9" ht="15" customHeight="1" x14ac:dyDescent="0.2">
      <c r="B62" s="15"/>
      <c r="C62" s="15"/>
      <c r="D62" s="15"/>
      <c r="E62" s="15"/>
      <c r="F62" s="15"/>
      <c r="G62" s="15"/>
      <c r="H62" s="15"/>
      <c r="I62" s="15"/>
    </row>
    <row r="63" spans="1:9" ht="15" customHeight="1" x14ac:dyDescent="0.2">
      <c r="B63" s="15"/>
      <c r="C63" s="15"/>
      <c r="D63" s="15"/>
      <c r="E63" s="15"/>
      <c r="F63" s="15"/>
      <c r="G63" s="15"/>
      <c r="H63" s="15"/>
      <c r="I63" s="15"/>
    </row>
    <row r="64" spans="1:9" ht="15" customHeight="1" x14ac:dyDescent="0.2">
      <c r="B64" s="15"/>
      <c r="C64" s="15"/>
      <c r="D64" s="15"/>
      <c r="E64" s="15"/>
      <c r="F64" s="15"/>
      <c r="G64" s="15"/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/>
    <row r="151" spans="2:9" ht="15" customHeight="1" x14ac:dyDescent="0.2"/>
    <row r="152" spans="2:9" ht="15" customHeight="1" x14ac:dyDescent="0.2"/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</sheetData>
  <sheetProtection selectLockedCells="1" selectUnlockedCells="1"/>
  <mergeCells count="3">
    <mergeCell ref="H55:I55"/>
    <mergeCell ref="H56:I56"/>
    <mergeCell ref="H57:I57"/>
  </mergeCells>
  <phoneticPr fontId="10" type="noConversion"/>
  <pageMargins left="0.54" right="0.42986111111111114" top="0.46" bottom="0.27013888888888887" header="0.4" footer="0.31"/>
  <pageSetup paperSize="9" scale="85" firstPageNumber="0" orientation="portrait" copies="9" r:id="rId1"/>
  <headerFooter alignWithMargins="0"/>
  <ignoredErrors>
    <ignoredError sqref="E16 E20 E23:E24" numberStoredAsText="1"/>
  </ignoredErrors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93A39-FA15-4D85-AECF-7A5172870024}">
  <sheetPr>
    <pageSetUpPr fitToPage="1"/>
  </sheetPr>
  <dimension ref="A1:K206"/>
  <sheetViews>
    <sheetView workbookViewId="0">
      <selection activeCell="G8" sqref="G8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518</v>
      </c>
      <c r="H5" s="2"/>
      <c r="I5" s="2"/>
    </row>
    <row r="6" spans="2:11" ht="15" customHeight="1" x14ac:dyDescent="0.2">
      <c r="B6" s="3" t="s">
        <v>0</v>
      </c>
      <c r="C6" s="4" t="s">
        <v>449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479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370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519</v>
      </c>
      <c r="G13" s="16"/>
      <c r="H13" s="13" t="s">
        <v>142</v>
      </c>
      <c r="I13" s="4" t="s">
        <v>520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6.7100000000000007E-2</v>
      </c>
      <c r="F16" s="30" t="s">
        <v>521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>
        <v>8.2000000000000003E-2</v>
      </c>
      <c r="F17" t="s">
        <v>522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>
        <v>8.2000000000000003E-2</v>
      </c>
      <c r="F18" t="s">
        <v>522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8">
        <v>3.4599999999999999E-2</v>
      </c>
      <c r="F19" s="39" t="s">
        <v>523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8">
        <v>0.04</v>
      </c>
      <c r="F20" s="39" t="s">
        <v>524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5.7599999999999998E-2</v>
      </c>
      <c r="G23" s="2"/>
      <c r="H23" s="2"/>
    </row>
    <row r="24" spans="2:11" ht="17.100000000000001" customHeight="1" x14ac:dyDescent="0.2">
      <c r="B24" s="2" t="s">
        <v>15</v>
      </c>
      <c r="C24" s="2"/>
      <c r="D24" s="2"/>
      <c r="E24" s="36">
        <v>587.9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f>MROUND($E$23*'12-05-2023'!H25+'12-05-2023'!H25,1)</f>
        <v>128907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f>MROUND($E$23*'12-05-2023'!H26+'12-05-2023'!H26,1)</f>
        <v>141526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128907</v>
      </c>
      <c r="G29" s="11" t="s">
        <v>22</v>
      </c>
      <c r="H29" s="25">
        <f>+D29*F29</f>
        <v>58008.15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128907</v>
      </c>
      <c r="G30" s="11" t="s">
        <v>22</v>
      </c>
      <c r="H30" s="25">
        <f>+D30*F30</f>
        <v>48984.66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141526</v>
      </c>
      <c r="G31" s="11" t="s">
        <v>22</v>
      </c>
      <c r="H31" s="25">
        <f>+D31*F31</f>
        <v>77839.3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10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10" ht="17.100000000000001" customHeight="1" x14ac:dyDescent="0.2">
      <c r="B34" s="2" t="s">
        <v>27</v>
      </c>
      <c r="C34" s="2"/>
      <c r="D34" s="2"/>
      <c r="E34" s="12" t="s">
        <v>28</v>
      </c>
      <c r="F34" s="26">
        <v>3116</v>
      </c>
      <c r="G34" s="2"/>
      <c r="H34" s="2"/>
      <c r="I34" s="2"/>
    </row>
    <row r="35" spans="2:10" ht="17.100000000000001" customHeight="1" x14ac:dyDescent="0.2">
      <c r="B35" s="2" t="s">
        <v>29</v>
      </c>
      <c r="C35" s="2"/>
      <c r="D35" s="2"/>
      <c r="E35" s="12" t="s">
        <v>28</v>
      </c>
      <c r="F35" s="26">
        <f>MROUND($E$23*'12-05-2023'!F35+'12-05-2023'!F35,1)</f>
        <v>10312</v>
      </c>
      <c r="G35" s="2"/>
      <c r="H35" s="2"/>
      <c r="I35" s="2"/>
    </row>
    <row r="36" spans="2:10" ht="17.100000000000001" customHeight="1" x14ac:dyDescent="0.2">
      <c r="B36" s="2" t="s">
        <v>30</v>
      </c>
      <c r="C36" s="2"/>
      <c r="D36" s="2"/>
      <c r="E36" s="12" t="s">
        <v>28</v>
      </c>
      <c r="F36" s="26">
        <f>MROUND($E$23*'12-05-2023'!F36+'12-05-2023'!F36,1)</f>
        <v>9363</v>
      </c>
      <c r="G36" s="8"/>
      <c r="H36" s="6"/>
      <c r="I36" s="2"/>
      <c r="J36" t="s">
        <v>484</v>
      </c>
    </row>
    <row r="37" spans="2:10" ht="17.100000000000001" customHeight="1" x14ac:dyDescent="0.2">
      <c r="B37" s="2" t="s">
        <v>31</v>
      </c>
      <c r="C37" s="2"/>
      <c r="D37" s="2"/>
      <c r="E37" s="12" t="s">
        <v>28</v>
      </c>
      <c r="F37" s="26">
        <f>MROUND($E$23*'12-05-2023'!F37+'12-05-2023'!F37,1)</f>
        <v>7916</v>
      </c>
      <c r="G37" s="8"/>
      <c r="H37" s="6"/>
      <c r="I37" s="2"/>
    </row>
    <row r="38" spans="2:10" ht="17.100000000000001" customHeight="1" x14ac:dyDescent="0.2">
      <c r="B38" s="22" t="s">
        <v>379</v>
      </c>
      <c r="C38" s="2"/>
      <c r="D38" s="2"/>
      <c r="E38" s="12" t="s">
        <v>380</v>
      </c>
      <c r="F38" s="26">
        <v>1.5</v>
      </c>
      <c r="G38" s="13" t="s">
        <v>381</v>
      </c>
      <c r="H38" s="6"/>
      <c r="I38" s="2"/>
    </row>
    <row r="39" spans="2:10" ht="17.100000000000001" customHeight="1" x14ac:dyDescent="0.2">
      <c r="B39" s="22" t="s">
        <v>382</v>
      </c>
      <c r="C39" s="2"/>
      <c r="D39" s="2"/>
      <c r="E39" s="12" t="s">
        <v>380</v>
      </c>
      <c r="F39" s="26">
        <v>1</v>
      </c>
      <c r="G39" s="13" t="s">
        <v>381</v>
      </c>
      <c r="H39" s="6"/>
      <c r="I39" s="2"/>
    </row>
    <row r="40" spans="2:10" ht="17.100000000000001" customHeight="1" x14ac:dyDescent="0.2">
      <c r="B40" s="2" t="s">
        <v>32</v>
      </c>
      <c r="C40" s="2"/>
      <c r="D40" s="2"/>
      <c r="E40" s="12" t="s">
        <v>33</v>
      </c>
      <c r="F40" s="26">
        <v>56508</v>
      </c>
      <c r="G40" t="s">
        <v>525</v>
      </c>
      <c r="H40" s="2"/>
      <c r="I40" s="2"/>
    </row>
    <row r="41" spans="2:10" ht="17.100000000000001" customHeight="1" x14ac:dyDescent="0.2">
      <c r="B41" s="2" t="s">
        <v>32</v>
      </c>
      <c r="C41" s="2"/>
      <c r="D41" s="2"/>
      <c r="E41" s="13"/>
      <c r="F41" s="20" t="s">
        <v>65</v>
      </c>
      <c r="G41" s="2"/>
      <c r="H41" s="2"/>
      <c r="I41" s="2"/>
    </row>
    <row r="42" spans="2:10" ht="17.100000000000001" customHeight="1" x14ac:dyDescent="0.2">
      <c r="B42" s="2" t="s">
        <v>34</v>
      </c>
      <c r="C42" s="2"/>
      <c r="D42" s="2"/>
      <c r="E42" s="13"/>
      <c r="F42" s="20" t="s">
        <v>35</v>
      </c>
      <c r="G42" s="2"/>
      <c r="H42" s="2"/>
      <c r="I42" s="2"/>
    </row>
    <row r="43" spans="2:10" ht="17.100000000000001" customHeight="1" x14ac:dyDescent="0.2">
      <c r="B43" s="2" t="s">
        <v>36</v>
      </c>
      <c r="C43" s="2"/>
      <c r="D43" s="2"/>
      <c r="E43" s="12" t="s">
        <v>37</v>
      </c>
      <c r="F43" s="26">
        <f>MROUND(IF(E19&gt;0,E19*'12-05-2023'!F43+'12-05-2023'!F43,'12-05-2023'!F43),1)</f>
        <v>418847</v>
      </c>
      <c r="G43" s="8" t="s">
        <v>38</v>
      </c>
      <c r="H43" s="2"/>
      <c r="I43" s="2"/>
    </row>
    <row r="44" spans="2:10" ht="17.100000000000001" customHeight="1" x14ac:dyDescent="0.2">
      <c r="B44" s="2" t="s">
        <v>39</v>
      </c>
      <c r="C44" s="2"/>
      <c r="D44" s="2"/>
      <c r="E44" s="12" t="s">
        <v>37</v>
      </c>
      <c r="F44" s="26">
        <f>MROUND(+IF(E20=0,'12-05-2023'!F44,IF(AND(E19&gt;0,E20&gt;0)=TRUE,(E20*50%*'12-05-2023'!F44+E19*50%*'12-05-2023'!F44+'12-05-2023'!F44),'12-05-2023'!F44*(1+E20))),1)</f>
        <v>366395</v>
      </c>
      <c r="G44" s="8" t="s">
        <v>38</v>
      </c>
      <c r="H44" s="2"/>
      <c r="I44" s="2"/>
    </row>
    <row r="45" spans="2:10" ht="17.100000000000001" customHeight="1" x14ac:dyDescent="0.2">
      <c r="B45" s="2" t="s">
        <v>40</v>
      </c>
      <c r="C45" s="2"/>
      <c r="D45" s="2"/>
      <c r="E45" s="12" t="s">
        <v>41</v>
      </c>
      <c r="F45" s="26">
        <v>764</v>
      </c>
      <c r="G45" s="8" t="s">
        <v>38</v>
      </c>
      <c r="H45" s="2"/>
      <c r="I45" s="2"/>
    </row>
    <row r="46" spans="2:10" ht="17.100000000000001" customHeight="1" x14ac:dyDescent="0.2">
      <c r="B46" s="2" t="s">
        <v>42</v>
      </c>
      <c r="C46" s="2"/>
      <c r="D46" s="2"/>
      <c r="E46" s="12" t="s">
        <v>28</v>
      </c>
      <c r="F46" s="26">
        <f>MROUND((F43+F44)/50,1)</f>
        <v>15705</v>
      </c>
      <c r="G46" s="8" t="s">
        <v>38</v>
      </c>
      <c r="H46" s="2"/>
      <c r="I46" s="2"/>
    </row>
    <row r="47" spans="2:10" ht="17.100000000000001" customHeight="1" x14ac:dyDescent="0.2">
      <c r="B47" s="2" t="s">
        <v>43</v>
      </c>
      <c r="C47" s="2"/>
      <c r="D47" s="2"/>
      <c r="E47" s="12" t="s">
        <v>28</v>
      </c>
      <c r="F47" s="26">
        <v>2235</v>
      </c>
      <c r="G47" s="2"/>
      <c r="H47" s="2"/>
      <c r="I47" s="2"/>
    </row>
    <row r="48" spans="2:10" ht="17.100000000000001" customHeight="1" x14ac:dyDescent="0.2">
      <c r="B48" s="2" t="s">
        <v>44</v>
      </c>
      <c r="C48" s="2"/>
      <c r="D48" s="2"/>
      <c r="E48" s="12" t="s">
        <v>508</v>
      </c>
      <c r="F48" s="6" t="s">
        <v>507</v>
      </c>
      <c r="G48" s="40" t="s">
        <v>509</v>
      </c>
      <c r="H48" s="2"/>
      <c r="I48" s="2"/>
    </row>
    <row r="49" spans="1:9" ht="17.100000000000001" customHeight="1" x14ac:dyDescent="0.2">
      <c r="B49" s="2" t="s">
        <v>45</v>
      </c>
      <c r="C49" s="2"/>
      <c r="D49" s="2"/>
      <c r="E49" s="12" t="s">
        <v>46</v>
      </c>
      <c r="F49" s="6" t="s">
        <v>47</v>
      </c>
      <c r="G49" s="2"/>
      <c r="H49" s="2"/>
      <c r="I49" s="2"/>
    </row>
    <row r="50" spans="1:9" ht="4.3499999999999996" customHeight="1" x14ac:dyDescent="0.2">
      <c r="B50" s="2"/>
      <c r="C50" s="2"/>
      <c r="D50" s="2"/>
      <c r="E50" s="2"/>
      <c r="F50" s="2"/>
      <c r="G50" s="2"/>
      <c r="H50" s="2"/>
      <c r="I50" s="2"/>
    </row>
    <row r="51" spans="1:9" ht="17.100000000000001" customHeight="1" x14ac:dyDescent="0.2">
      <c r="B51" s="7" t="s">
        <v>48</v>
      </c>
      <c r="C51" s="2"/>
      <c r="D51" s="2"/>
      <c r="E51" s="2"/>
      <c r="F51" s="2"/>
      <c r="G51" s="2"/>
      <c r="H51" s="2"/>
      <c r="I51" s="2"/>
    </row>
    <row r="52" spans="1:9" ht="17.100000000000001" customHeight="1" x14ac:dyDescent="0.2">
      <c r="A52" s="14"/>
      <c r="B52" s="22" t="s">
        <v>49</v>
      </c>
      <c r="C52" s="2"/>
      <c r="D52" s="2"/>
      <c r="E52" s="12" t="s">
        <v>23</v>
      </c>
      <c r="F52" s="26">
        <f>MROUND($E$23*'12-05-2023'!F52+'12-05-2023'!F52,1)</f>
        <v>34073</v>
      </c>
      <c r="G52" s="8" t="s">
        <v>38</v>
      </c>
      <c r="H52" s="2"/>
      <c r="I52" s="2"/>
    </row>
    <row r="53" spans="1:9" ht="17.100000000000001" customHeight="1" x14ac:dyDescent="0.2">
      <c r="A53" s="14"/>
      <c r="B53" s="22" t="s">
        <v>50</v>
      </c>
      <c r="C53" s="2"/>
      <c r="D53" s="2"/>
      <c r="E53" s="12" t="s">
        <v>51</v>
      </c>
      <c r="F53" s="26">
        <f>MROUND($E$23*'12-05-2023'!F53+'12-05-2023'!F53,1)</f>
        <v>1333</v>
      </c>
      <c r="G53" s="8" t="s">
        <v>38</v>
      </c>
      <c r="H53" s="2"/>
      <c r="I53" s="2"/>
    </row>
    <row r="54" spans="1:9" ht="17.100000000000001" customHeight="1" x14ac:dyDescent="0.2">
      <c r="A54" s="14"/>
      <c r="B54" s="22" t="s">
        <v>52</v>
      </c>
      <c r="C54" s="2"/>
      <c r="D54" s="2"/>
      <c r="E54" s="12" t="s">
        <v>51</v>
      </c>
      <c r="F54" s="26">
        <f>MROUND($E$23*'12-05-2023'!F54+'12-05-2023'!F54,1)</f>
        <v>2452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53</v>
      </c>
      <c r="C55" s="2"/>
      <c r="D55" s="2"/>
      <c r="E55" s="12" t="s">
        <v>51</v>
      </c>
      <c r="F55" s="26">
        <f>MROUND($E$23*'12-05-2023'!F55+'12-05-2023'!F55,1)</f>
        <v>1831</v>
      </c>
      <c r="G55" s="8" t="s">
        <v>38</v>
      </c>
      <c r="H55" s="6"/>
      <c r="I55" s="2"/>
    </row>
    <row r="56" spans="1:9" ht="17.100000000000001" customHeight="1" x14ac:dyDescent="0.2">
      <c r="A56" s="14"/>
      <c r="B56" s="22" t="s">
        <v>326</v>
      </c>
      <c r="C56" s="2"/>
      <c r="D56" s="2"/>
      <c r="E56" s="12" t="s">
        <v>51</v>
      </c>
      <c r="F56" s="26">
        <f>MROUND($E$23*'12-05-2023'!F56+'12-05-2023'!F56,1)</f>
        <v>2237</v>
      </c>
      <c r="G56" s="8" t="s">
        <v>38</v>
      </c>
      <c r="H56" s="6"/>
      <c r="I56" s="2"/>
    </row>
    <row r="57" spans="1:9" ht="17.100000000000001" customHeight="1" x14ac:dyDescent="0.2">
      <c r="A57" s="14"/>
      <c r="B57" s="22" t="s">
        <v>54</v>
      </c>
      <c r="C57" s="2"/>
      <c r="D57" s="2"/>
      <c r="E57" s="12" t="s">
        <v>51</v>
      </c>
      <c r="F57" s="26">
        <f>MROUND($E$23*'12-05-2023'!F57+'12-05-2023'!F57,1)</f>
        <v>4605</v>
      </c>
      <c r="G57" s="8" t="s">
        <v>38</v>
      </c>
      <c r="H57" s="2"/>
      <c r="I57" s="2"/>
    </row>
    <row r="58" spans="1:9" ht="17.100000000000001" customHeight="1" x14ac:dyDescent="0.2">
      <c r="A58" s="14"/>
      <c r="B58" s="22" t="s">
        <v>55</v>
      </c>
      <c r="C58" s="2"/>
      <c r="D58" s="2"/>
      <c r="E58" s="12" t="s">
        <v>23</v>
      </c>
      <c r="F58" s="26">
        <f>MROUND($E$23*'12-05-2023'!F58+'12-05-2023'!F58,1)</f>
        <v>2794</v>
      </c>
      <c r="G58" s="8" t="s">
        <v>38</v>
      </c>
      <c r="H58" s="45" t="s">
        <v>56</v>
      </c>
      <c r="I58" s="45"/>
    </row>
    <row r="59" spans="1:9" ht="17.100000000000001" customHeight="1" x14ac:dyDescent="0.2">
      <c r="A59" s="14"/>
      <c r="B59" s="22" t="s">
        <v>57</v>
      </c>
      <c r="C59" s="2"/>
      <c r="D59" s="2"/>
      <c r="E59" s="12" t="s">
        <v>23</v>
      </c>
      <c r="F59" s="26">
        <f>MROUND($E$23*'12-05-2023'!F59+'12-05-2023'!F59,1)</f>
        <v>4009</v>
      </c>
      <c r="G59" s="8" t="s">
        <v>38</v>
      </c>
      <c r="H59" s="45" t="s">
        <v>58</v>
      </c>
      <c r="I59" s="45"/>
    </row>
    <row r="60" spans="1:9" ht="17.100000000000001" customHeight="1" x14ac:dyDescent="0.2">
      <c r="A60" s="14"/>
      <c r="B60" s="22" t="s">
        <v>59</v>
      </c>
      <c r="C60" s="2"/>
      <c r="D60" s="2"/>
      <c r="E60" s="12" t="s">
        <v>23</v>
      </c>
      <c r="F60" s="26">
        <f>MROUND($E$23*'12-05-2023'!F60+'12-05-2023'!F60,1)</f>
        <v>7256</v>
      </c>
      <c r="G60" s="8" t="s">
        <v>38</v>
      </c>
      <c r="H60" s="45" t="s">
        <v>60</v>
      </c>
      <c r="I60" s="45"/>
    </row>
    <row r="61" spans="1:9" ht="17.100000000000001" customHeight="1" x14ac:dyDescent="0.2">
      <c r="A61" s="14"/>
      <c r="B61" s="22" t="s">
        <v>61</v>
      </c>
      <c r="C61" s="2"/>
      <c r="D61" s="2"/>
      <c r="E61" s="12" t="s">
        <v>62</v>
      </c>
      <c r="F61" s="26">
        <f>MROUND($E$23*'12-05-2023'!F61+'12-05-2023'!F61,1)</f>
        <v>1119</v>
      </c>
      <c r="G61" s="8" t="s">
        <v>38</v>
      </c>
      <c r="H61" s="21"/>
      <c r="I61" s="21"/>
    </row>
    <row r="62" spans="1:9" ht="17.100000000000001" customHeight="1" x14ac:dyDescent="0.2">
      <c r="A62" s="14"/>
      <c r="B62" s="22" t="s">
        <v>63</v>
      </c>
      <c r="C62" s="2"/>
      <c r="D62" s="2"/>
      <c r="E62" s="12" t="s">
        <v>62</v>
      </c>
      <c r="F62" s="26">
        <f>MROUND($E$23*'12-05-2023'!F62+'12-05-2023'!F62,1)</f>
        <v>1859</v>
      </c>
      <c r="G62" s="8" t="s">
        <v>38</v>
      </c>
      <c r="H62" s="21" t="s">
        <v>64</v>
      </c>
      <c r="I62" s="21"/>
    </row>
    <row r="63" spans="1:9" ht="15" customHeight="1" x14ac:dyDescent="0.2">
      <c r="B63" s="22" t="s">
        <v>66</v>
      </c>
      <c r="C63" s="2"/>
      <c r="D63" s="2"/>
      <c r="E63" s="12" t="s">
        <v>23</v>
      </c>
      <c r="F63" s="26">
        <f>MROUND($E$23*'12-05-2023'!F63+'12-05-2023'!F63,1)</f>
        <v>5899</v>
      </c>
      <c r="G63" s="8" t="s">
        <v>38</v>
      </c>
      <c r="H63" s="15"/>
      <c r="I63" s="15"/>
    </row>
    <row r="64" spans="1:9" ht="15" customHeight="1" x14ac:dyDescent="0.2">
      <c r="B64" s="37" t="s">
        <v>384</v>
      </c>
      <c r="C64" s="15"/>
      <c r="D64" s="15"/>
      <c r="E64" s="12" t="s">
        <v>23</v>
      </c>
      <c r="F64" s="26">
        <f>MROUND($E$23*'12-05-2023'!F64+'12-05-2023'!F64,1)</f>
        <v>1647</v>
      </c>
      <c r="G64" s="8" t="s">
        <v>38</v>
      </c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>
      <c r="B151" s="15"/>
      <c r="C151" s="15"/>
      <c r="D151" s="15"/>
      <c r="E151" s="15"/>
      <c r="F151" s="15"/>
      <c r="G151" s="15"/>
      <c r="H151" s="15"/>
      <c r="I151" s="15"/>
    </row>
    <row r="152" spans="2:9" ht="15" customHeight="1" x14ac:dyDescent="0.2">
      <c r="B152" s="15"/>
      <c r="C152" s="15"/>
      <c r="D152" s="15"/>
      <c r="E152" s="15"/>
      <c r="F152" s="15"/>
      <c r="G152" s="15"/>
      <c r="H152" s="15"/>
      <c r="I152" s="15"/>
    </row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</sheetData>
  <mergeCells count="3">
    <mergeCell ref="H58:I58"/>
    <mergeCell ref="H59:I59"/>
    <mergeCell ref="H60:I60"/>
  </mergeCells>
  <pageMargins left="0.7" right="0.7" top="0.75" bottom="0.75" header="0.3" footer="0.3"/>
  <pageSetup paperSize="9" scale="73" orientation="portrait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C8E2C-9634-410E-A21F-895FD3B7D942}">
  <sheetPr>
    <pageSetUpPr fitToPage="1"/>
  </sheetPr>
  <dimension ref="A1:K206"/>
  <sheetViews>
    <sheetView topLeftCell="A22" workbookViewId="0">
      <selection activeCell="E20" sqref="E20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527</v>
      </c>
      <c r="H5" s="2"/>
      <c r="I5" s="2"/>
    </row>
    <row r="6" spans="2:11" ht="15" customHeight="1" x14ac:dyDescent="0.2">
      <c r="B6" s="3" t="s">
        <v>0</v>
      </c>
      <c r="C6" s="4" t="s">
        <v>449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479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370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526</v>
      </c>
      <c r="G13" s="16"/>
      <c r="H13" s="13" t="s">
        <v>142</v>
      </c>
      <c r="I13" s="4" t="s">
        <v>528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7.9200000000000007E-2</v>
      </c>
      <c r="F16" s="30" t="s">
        <v>529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>
        <v>7.5999999999999998E-2</v>
      </c>
      <c r="F17" t="s">
        <v>530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>
        <v>7.5999999999999998E-2</v>
      </c>
      <c r="F18" t="s">
        <v>530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8">
        <v>0.1</v>
      </c>
      <c r="F19" s="39" t="s">
        <v>531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8">
        <v>4.4999999999999998E-2</v>
      </c>
      <c r="F20" s="39" t="s">
        <v>532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8.14E-2</v>
      </c>
      <c r="G23" s="2"/>
      <c r="H23" s="2"/>
    </row>
    <row r="24" spans="2:11" ht="17.100000000000001" customHeight="1" x14ac:dyDescent="0.2">
      <c r="B24" s="2" t="s">
        <v>15</v>
      </c>
      <c r="C24" s="2"/>
      <c r="D24" s="2"/>
      <c r="E24" s="36">
        <v>635.84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f>MROUND($E$23*'09-06-2023'!H25+'09-06-2023'!H25,1)</f>
        <v>139400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f>MROUND($E$23*'09-06-2023'!H26+'09-06-2023'!H26,1)</f>
        <v>153046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139400</v>
      </c>
      <c r="G29" s="11" t="s">
        <v>22</v>
      </c>
      <c r="H29" s="25">
        <f>+D29*F29</f>
        <v>62730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139400</v>
      </c>
      <c r="G30" s="11" t="s">
        <v>22</v>
      </c>
      <c r="H30" s="25">
        <f>+D30*F30</f>
        <v>52972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153046</v>
      </c>
      <c r="G31" s="11" t="s">
        <v>22</v>
      </c>
      <c r="H31" s="25">
        <f>+D31*F31</f>
        <v>84175.3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10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10" ht="17.100000000000001" customHeight="1" x14ac:dyDescent="0.2">
      <c r="B34" s="2" t="s">
        <v>27</v>
      </c>
      <c r="C34" s="2"/>
      <c r="D34" s="2"/>
      <c r="E34" s="12" t="s">
        <v>28</v>
      </c>
      <c r="F34" s="26">
        <v>3257</v>
      </c>
      <c r="G34" s="2"/>
      <c r="H34" s="2"/>
      <c r="I34" s="2"/>
    </row>
    <row r="35" spans="2:10" ht="17.100000000000001" customHeight="1" x14ac:dyDescent="0.2">
      <c r="B35" s="2" t="s">
        <v>29</v>
      </c>
      <c r="C35" s="2"/>
      <c r="D35" s="2"/>
      <c r="E35" s="12" t="s">
        <v>28</v>
      </c>
      <c r="F35" s="26">
        <f>MROUND($E$23*'09-06-2023'!F35+'09-06-2023'!F35,1)</f>
        <v>11151</v>
      </c>
      <c r="G35" s="2"/>
      <c r="H35" s="2"/>
      <c r="I35" s="2"/>
    </row>
    <row r="36" spans="2:10" ht="17.100000000000001" customHeight="1" x14ac:dyDescent="0.2">
      <c r="B36" s="2" t="s">
        <v>30</v>
      </c>
      <c r="C36" s="2"/>
      <c r="D36" s="2"/>
      <c r="E36" s="12" t="s">
        <v>28</v>
      </c>
      <c r="F36" s="26">
        <f>MROUND($E$23*'09-06-2023'!F36+'09-06-2023'!F36,1)</f>
        <v>10125</v>
      </c>
      <c r="G36" s="8"/>
      <c r="H36" s="6"/>
      <c r="I36" s="2"/>
      <c r="J36" t="s">
        <v>484</v>
      </c>
    </row>
    <row r="37" spans="2:10" ht="17.100000000000001" customHeight="1" x14ac:dyDescent="0.2">
      <c r="B37" s="2" t="s">
        <v>31</v>
      </c>
      <c r="C37" s="2"/>
      <c r="D37" s="2"/>
      <c r="E37" s="12" t="s">
        <v>28</v>
      </c>
      <c r="F37" s="26">
        <f>MROUND($E$23*'09-06-2023'!F37+'09-06-2023'!F37,1)</f>
        <v>8560</v>
      </c>
      <c r="G37" s="8"/>
      <c r="H37" s="6"/>
      <c r="I37" s="2"/>
    </row>
    <row r="38" spans="2:10" ht="17.100000000000001" customHeight="1" x14ac:dyDescent="0.2">
      <c r="B38" s="22" t="s">
        <v>379</v>
      </c>
      <c r="C38" s="2"/>
      <c r="D38" s="2"/>
      <c r="E38" s="12" t="s">
        <v>380</v>
      </c>
      <c r="F38" s="26">
        <v>1.5</v>
      </c>
      <c r="G38" s="13" t="s">
        <v>381</v>
      </c>
      <c r="H38" s="6"/>
      <c r="I38" s="2"/>
    </row>
    <row r="39" spans="2:10" ht="17.100000000000001" customHeight="1" x14ac:dyDescent="0.2">
      <c r="B39" s="22" t="s">
        <v>382</v>
      </c>
      <c r="C39" s="2"/>
      <c r="D39" s="2"/>
      <c r="E39" s="12" t="s">
        <v>380</v>
      </c>
      <c r="F39" s="26">
        <v>1</v>
      </c>
      <c r="G39" s="13" t="s">
        <v>381</v>
      </c>
      <c r="H39" s="6"/>
      <c r="I39" s="2"/>
    </row>
    <row r="40" spans="2:10" ht="17.100000000000001" customHeight="1" x14ac:dyDescent="0.2">
      <c r="B40" s="2" t="s">
        <v>32</v>
      </c>
      <c r="C40" s="2"/>
      <c r="D40" s="2"/>
      <c r="E40" s="12" t="s">
        <v>33</v>
      </c>
      <c r="F40" s="26">
        <v>62159</v>
      </c>
      <c r="G40" t="s">
        <v>533</v>
      </c>
      <c r="H40" s="2"/>
      <c r="I40" s="2"/>
    </row>
    <row r="41" spans="2:10" ht="17.100000000000001" customHeight="1" x14ac:dyDescent="0.2">
      <c r="B41" s="2" t="s">
        <v>32</v>
      </c>
      <c r="C41" s="2"/>
      <c r="D41" s="2"/>
      <c r="E41" s="13"/>
      <c r="F41" s="20" t="s">
        <v>65</v>
      </c>
      <c r="G41" s="2"/>
      <c r="H41" s="2"/>
      <c r="I41" s="2"/>
    </row>
    <row r="42" spans="2:10" ht="17.100000000000001" customHeight="1" x14ac:dyDescent="0.2">
      <c r="B42" s="2" t="s">
        <v>34</v>
      </c>
      <c r="C42" s="2"/>
      <c r="D42" s="2"/>
      <c r="E42" s="13"/>
      <c r="F42" s="20" t="s">
        <v>35</v>
      </c>
      <c r="G42" s="2"/>
      <c r="H42" s="2"/>
      <c r="I42" s="2"/>
    </row>
    <row r="43" spans="2:10" ht="17.100000000000001" customHeight="1" x14ac:dyDescent="0.2">
      <c r="B43" s="2" t="s">
        <v>36</v>
      </c>
      <c r="C43" s="2"/>
      <c r="D43" s="2"/>
      <c r="E43" s="12" t="s">
        <v>37</v>
      </c>
      <c r="F43" s="26">
        <f>MROUND(IF(E19&gt;0,E19*'09-06-2023'!F43+'09-06-2023'!F43,'09-06-2023'!F43),1)</f>
        <v>460732</v>
      </c>
      <c r="G43" s="8" t="s">
        <v>38</v>
      </c>
      <c r="H43" s="2"/>
      <c r="I43" s="2"/>
    </row>
    <row r="44" spans="2:10" ht="17.100000000000001" customHeight="1" x14ac:dyDescent="0.2">
      <c r="B44" s="2" t="s">
        <v>39</v>
      </c>
      <c r="C44" s="2"/>
      <c r="D44" s="2"/>
      <c r="E44" s="12" t="s">
        <v>37</v>
      </c>
      <c r="F44" s="26">
        <f>MROUND(+IF(E20=0,'09-06-2023'!F44,IF(AND(E19&gt;0,E20&gt;0)=TRUE,(E20*50%*'09-06-2023'!F44+E19*50%*'09-06-2023'!F44+'09-06-2023'!F44),'09-06-2023'!F44*(1+E20))),1)</f>
        <v>392959</v>
      </c>
      <c r="G44" s="8" t="s">
        <v>38</v>
      </c>
      <c r="H44" s="2"/>
      <c r="I44" s="2"/>
    </row>
    <row r="45" spans="2:10" ht="17.100000000000001" customHeight="1" x14ac:dyDescent="0.2">
      <c r="B45" s="2" t="s">
        <v>40</v>
      </c>
      <c r="C45" s="2"/>
      <c r="D45" s="2"/>
      <c r="E45" s="12" t="s">
        <v>41</v>
      </c>
      <c r="F45" s="26">
        <v>820</v>
      </c>
      <c r="G45" s="8" t="s">
        <v>38</v>
      </c>
      <c r="H45" s="2"/>
      <c r="I45" s="2"/>
    </row>
    <row r="46" spans="2:10" ht="17.100000000000001" customHeight="1" x14ac:dyDescent="0.2">
      <c r="B46" s="2" t="s">
        <v>42</v>
      </c>
      <c r="C46" s="2"/>
      <c r="D46" s="2"/>
      <c r="E46" s="12" t="s">
        <v>28</v>
      </c>
      <c r="F46" s="26">
        <f>MROUND((F43+F44)/50,1)</f>
        <v>17074</v>
      </c>
      <c r="G46" s="8" t="s">
        <v>38</v>
      </c>
      <c r="H46" s="2"/>
      <c r="I46" s="2"/>
    </row>
    <row r="47" spans="2:10" ht="17.100000000000001" customHeight="1" x14ac:dyDescent="0.2">
      <c r="B47" s="2" t="s">
        <v>43</v>
      </c>
      <c r="C47" s="2"/>
      <c r="D47" s="2"/>
      <c r="E47" s="12" t="s">
        <v>28</v>
      </c>
      <c r="F47" s="26">
        <v>2560</v>
      </c>
      <c r="G47" s="2"/>
      <c r="H47" s="2"/>
      <c r="I47" s="2"/>
    </row>
    <row r="48" spans="2:10" ht="17.100000000000001" customHeight="1" x14ac:dyDescent="0.2">
      <c r="B48" s="2" t="s">
        <v>44</v>
      </c>
      <c r="C48" s="2"/>
      <c r="D48" s="2"/>
      <c r="E48" s="12" t="s">
        <v>508</v>
      </c>
      <c r="F48" s="6" t="s">
        <v>507</v>
      </c>
      <c r="G48" s="40" t="s">
        <v>509</v>
      </c>
      <c r="H48" s="2"/>
      <c r="I48" s="2"/>
    </row>
    <row r="49" spans="1:9" ht="17.100000000000001" customHeight="1" x14ac:dyDescent="0.2">
      <c r="B49" s="2" t="s">
        <v>45</v>
      </c>
      <c r="C49" s="2"/>
      <c r="D49" s="2"/>
      <c r="E49" s="12" t="s">
        <v>46</v>
      </c>
      <c r="F49" s="6" t="s">
        <v>47</v>
      </c>
      <c r="G49" s="2"/>
      <c r="H49" s="2"/>
      <c r="I49" s="2"/>
    </row>
    <row r="50" spans="1:9" ht="4.3499999999999996" customHeight="1" x14ac:dyDescent="0.2">
      <c r="B50" s="2"/>
      <c r="C50" s="2"/>
      <c r="D50" s="2"/>
      <c r="E50" s="2"/>
      <c r="F50" s="2"/>
      <c r="G50" s="2"/>
      <c r="H50" s="2"/>
      <c r="I50" s="2"/>
    </row>
    <row r="51" spans="1:9" ht="17.100000000000001" customHeight="1" x14ac:dyDescent="0.2">
      <c r="B51" s="7" t="s">
        <v>48</v>
      </c>
      <c r="C51" s="2"/>
      <c r="D51" s="2"/>
      <c r="E51" s="2"/>
      <c r="F51" s="2"/>
      <c r="G51" s="2"/>
      <c r="H51" s="2"/>
      <c r="I51" s="2"/>
    </row>
    <row r="52" spans="1:9" ht="17.100000000000001" customHeight="1" x14ac:dyDescent="0.2">
      <c r="A52" s="14"/>
      <c r="B52" s="22" t="s">
        <v>49</v>
      </c>
      <c r="C52" s="2"/>
      <c r="D52" s="2"/>
      <c r="E52" s="12" t="s">
        <v>23</v>
      </c>
      <c r="F52" s="26">
        <f>MROUND($E$23*'09-06-2023'!F52+'09-06-2023'!F52,1)</f>
        <v>36847</v>
      </c>
      <c r="G52" s="8" t="s">
        <v>38</v>
      </c>
      <c r="H52" s="2"/>
      <c r="I52" s="2"/>
    </row>
    <row r="53" spans="1:9" ht="17.100000000000001" customHeight="1" x14ac:dyDescent="0.2">
      <c r="A53" s="14"/>
      <c r="B53" s="22" t="s">
        <v>50</v>
      </c>
      <c r="C53" s="2"/>
      <c r="D53" s="2"/>
      <c r="E53" s="12" t="s">
        <v>51</v>
      </c>
      <c r="F53" s="26">
        <f>MROUND($E$23*'09-06-2023'!F53+'09-06-2023'!F53,1)</f>
        <v>1442</v>
      </c>
      <c r="G53" s="8" t="s">
        <v>38</v>
      </c>
      <c r="H53" s="2"/>
      <c r="I53" s="2"/>
    </row>
    <row r="54" spans="1:9" ht="17.100000000000001" customHeight="1" x14ac:dyDescent="0.2">
      <c r="A54" s="14"/>
      <c r="B54" s="22" t="s">
        <v>52</v>
      </c>
      <c r="C54" s="2"/>
      <c r="D54" s="2"/>
      <c r="E54" s="12" t="s">
        <v>51</v>
      </c>
      <c r="F54" s="26">
        <f>MROUND($E$23*'09-06-2023'!F54+'09-06-2023'!F54,1)</f>
        <v>2652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53</v>
      </c>
      <c r="C55" s="2"/>
      <c r="D55" s="2"/>
      <c r="E55" s="12" t="s">
        <v>51</v>
      </c>
      <c r="F55" s="26">
        <f>MROUND($E$23*'09-06-2023'!F55+'09-06-2023'!F55,1)</f>
        <v>1980</v>
      </c>
      <c r="G55" s="8" t="s">
        <v>38</v>
      </c>
      <c r="H55" s="6"/>
      <c r="I55" s="2"/>
    </row>
    <row r="56" spans="1:9" ht="17.100000000000001" customHeight="1" x14ac:dyDescent="0.2">
      <c r="A56" s="14"/>
      <c r="B56" s="22" t="s">
        <v>326</v>
      </c>
      <c r="C56" s="2"/>
      <c r="D56" s="2"/>
      <c r="E56" s="12" t="s">
        <v>51</v>
      </c>
      <c r="F56" s="26">
        <f>MROUND($E$23*'09-06-2023'!F56+'09-06-2023'!F56,1)</f>
        <v>2419</v>
      </c>
      <c r="G56" s="8" t="s">
        <v>38</v>
      </c>
      <c r="H56" s="6"/>
      <c r="I56" s="2"/>
    </row>
    <row r="57" spans="1:9" ht="17.100000000000001" customHeight="1" x14ac:dyDescent="0.2">
      <c r="A57" s="14"/>
      <c r="B57" s="22" t="s">
        <v>54</v>
      </c>
      <c r="C57" s="2"/>
      <c r="D57" s="2"/>
      <c r="E57" s="12" t="s">
        <v>51</v>
      </c>
      <c r="F57" s="26">
        <f>MROUND($E$23*'09-06-2023'!F57+'09-06-2023'!F57,1)</f>
        <v>4980</v>
      </c>
      <c r="G57" s="8" t="s">
        <v>38</v>
      </c>
      <c r="H57" s="2"/>
      <c r="I57" s="2"/>
    </row>
    <row r="58" spans="1:9" ht="17.100000000000001" customHeight="1" x14ac:dyDescent="0.2">
      <c r="A58" s="14"/>
      <c r="B58" s="22" t="s">
        <v>55</v>
      </c>
      <c r="C58" s="2"/>
      <c r="D58" s="2"/>
      <c r="E58" s="12" t="s">
        <v>23</v>
      </c>
      <c r="F58" s="26">
        <f>MROUND($E$23*'09-06-2023'!F58+'09-06-2023'!F58,1)</f>
        <v>3021</v>
      </c>
      <c r="G58" s="8" t="s">
        <v>38</v>
      </c>
      <c r="H58" s="45" t="s">
        <v>56</v>
      </c>
      <c r="I58" s="45"/>
    </row>
    <row r="59" spans="1:9" ht="17.100000000000001" customHeight="1" x14ac:dyDescent="0.2">
      <c r="A59" s="14"/>
      <c r="B59" s="22" t="s">
        <v>57</v>
      </c>
      <c r="C59" s="2"/>
      <c r="D59" s="2"/>
      <c r="E59" s="12" t="s">
        <v>23</v>
      </c>
      <c r="F59" s="26">
        <f>MROUND($E$23*'09-06-2023'!F59+'09-06-2023'!F59,1)</f>
        <v>4335</v>
      </c>
      <c r="G59" s="8" t="s">
        <v>38</v>
      </c>
      <c r="H59" s="45" t="s">
        <v>58</v>
      </c>
      <c r="I59" s="45"/>
    </row>
    <row r="60" spans="1:9" ht="17.100000000000001" customHeight="1" x14ac:dyDescent="0.2">
      <c r="A60" s="14"/>
      <c r="B60" s="22" t="s">
        <v>59</v>
      </c>
      <c r="C60" s="2"/>
      <c r="D60" s="2"/>
      <c r="E60" s="12" t="s">
        <v>23</v>
      </c>
      <c r="F60" s="26">
        <f>MROUND($E$23*'09-06-2023'!F60+'09-06-2023'!F60,1)</f>
        <v>7847</v>
      </c>
      <c r="G60" s="8" t="s">
        <v>38</v>
      </c>
      <c r="H60" s="45" t="s">
        <v>60</v>
      </c>
      <c r="I60" s="45"/>
    </row>
    <row r="61" spans="1:9" ht="17.100000000000001" customHeight="1" x14ac:dyDescent="0.2">
      <c r="A61" s="14"/>
      <c r="B61" s="22" t="s">
        <v>61</v>
      </c>
      <c r="C61" s="2"/>
      <c r="D61" s="2"/>
      <c r="E61" s="12" t="s">
        <v>62</v>
      </c>
      <c r="F61" s="26">
        <f>MROUND($E$23*'09-06-2023'!F61+'09-06-2023'!F61,1)</f>
        <v>1210</v>
      </c>
      <c r="G61" s="8" t="s">
        <v>38</v>
      </c>
      <c r="H61" s="21"/>
      <c r="I61" s="21"/>
    </row>
    <row r="62" spans="1:9" ht="17.100000000000001" customHeight="1" x14ac:dyDescent="0.2">
      <c r="A62" s="14"/>
      <c r="B62" s="22" t="s">
        <v>63</v>
      </c>
      <c r="C62" s="2"/>
      <c r="D62" s="2"/>
      <c r="E62" s="12" t="s">
        <v>62</v>
      </c>
      <c r="F62" s="26">
        <f>MROUND($E$23*'09-06-2023'!F62+'09-06-2023'!F62,1)</f>
        <v>2010</v>
      </c>
      <c r="G62" s="8" t="s">
        <v>38</v>
      </c>
      <c r="H62" s="21" t="s">
        <v>64</v>
      </c>
      <c r="I62" s="21"/>
    </row>
    <row r="63" spans="1:9" ht="15" customHeight="1" x14ac:dyDescent="0.2">
      <c r="B63" s="22" t="s">
        <v>66</v>
      </c>
      <c r="C63" s="2"/>
      <c r="D63" s="2"/>
      <c r="E63" s="12" t="s">
        <v>23</v>
      </c>
      <c r="F63" s="26">
        <f>MROUND($E$23*'09-06-2023'!F63+'09-06-2023'!F63,1)</f>
        <v>6379</v>
      </c>
      <c r="G63" s="8" t="s">
        <v>38</v>
      </c>
      <c r="H63" s="15"/>
      <c r="I63" s="15"/>
    </row>
    <row r="64" spans="1:9" ht="15" customHeight="1" x14ac:dyDescent="0.2">
      <c r="B64" s="37" t="s">
        <v>384</v>
      </c>
      <c r="C64" s="15"/>
      <c r="D64" s="15"/>
      <c r="E64" s="12" t="s">
        <v>23</v>
      </c>
      <c r="F64" s="26">
        <f>MROUND($E$23*'09-06-2023'!F64+'09-06-2023'!F64,1)</f>
        <v>1781</v>
      </c>
      <c r="G64" s="8" t="s">
        <v>38</v>
      </c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>
      <c r="B151" s="15"/>
      <c r="C151" s="15"/>
      <c r="D151" s="15"/>
      <c r="E151" s="15"/>
      <c r="F151" s="15"/>
      <c r="G151" s="15"/>
      <c r="H151" s="15"/>
      <c r="I151" s="15"/>
    </row>
    <row r="152" spans="2:9" ht="15" customHeight="1" x14ac:dyDescent="0.2">
      <c r="B152" s="15"/>
      <c r="C152" s="15"/>
      <c r="D152" s="15"/>
      <c r="E152" s="15"/>
      <c r="F152" s="15"/>
      <c r="G152" s="15"/>
      <c r="H152" s="15"/>
      <c r="I152" s="15"/>
    </row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</sheetData>
  <mergeCells count="3">
    <mergeCell ref="H58:I58"/>
    <mergeCell ref="H59:I59"/>
    <mergeCell ref="H60:I60"/>
  </mergeCells>
  <pageMargins left="0.7" right="0.7" top="0.75" bottom="0.75" header="0.3" footer="0.3"/>
  <pageSetup paperSize="9" scale="73" orientation="portrait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252A2-1F5D-4AD7-A4AD-EC0AF305B72D}">
  <sheetPr>
    <pageSetUpPr fitToPage="1"/>
  </sheetPr>
  <dimension ref="A1:K206"/>
  <sheetViews>
    <sheetView topLeftCell="A7" workbookViewId="0">
      <selection activeCell="F16" sqref="F16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539</v>
      </c>
      <c r="H5" s="2"/>
      <c r="I5" s="2"/>
    </row>
    <row r="6" spans="2:11" ht="15" customHeight="1" x14ac:dyDescent="0.2">
      <c r="B6" s="3" t="s">
        <v>0</v>
      </c>
      <c r="C6" s="4" t="s">
        <v>449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479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370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540</v>
      </c>
      <c r="G13" s="16"/>
      <c r="H13" s="13" t="s">
        <v>142</v>
      </c>
      <c r="I13" s="4" t="s">
        <v>536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0.38569999999999999</v>
      </c>
      <c r="F16" s="30" t="s">
        <v>537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>
        <v>6.2E-2</v>
      </c>
      <c r="F17" t="s">
        <v>534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>
        <v>6.2E-2</v>
      </c>
      <c r="F18" t="s">
        <v>534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8">
        <v>0.09</v>
      </c>
      <c r="F19" s="39" t="s">
        <v>535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8">
        <v>0.17560000000000001</v>
      </c>
      <c r="F20" s="39" t="s">
        <v>541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0.2112</v>
      </c>
      <c r="G23" s="2"/>
      <c r="H23" s="2"/>
    </row>
    <row r="24" spans="2:11" ht="17.100000000000001" customHeight="1" x14ac:dyDescent="0.2">
      <c r="B24" s="2" t="s">
        <v>15</v>
      </c>
      <c r="C24" s="2"/>
      <c r="D24" s="2"/>
      <c r="E24" s="36">
        <v>770.34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f>MROUND($E$23*'10-07-2023'!H25+'10-07-2023'!H25,1)</f>
        <v>168841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f>MROUND($E$23*'10-07-2023'!H26+'10-07-2023'!H26,1)</f>
        <v>185369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168841</v>
      </c>
      <c r="G29" s="11" t="s">
        <v>22</v>
      </c>
      <c r="H29" s="25">
        <f>+D29*F29</f>
        <v>75978.45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168841</v>
      </c>
      <c r="G30" s="11" t="s">
        <v>22</v>
      </c>
      <c r="H30" s="25">
        <f>+D30*F30</f>
        <v>64159.58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185369</v>
      </c>
      <c r="G31" s="11" t="s">
        <v>22</v>
      </c>
      <c r="H31" s="25">
        <f>+D31*F31</f>
        <v>101952.95000000001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10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10" ht="17.100000000000001" customHeight="1" x14ac:dyDescent="0.2">
      <c r="B34" s="2" t="s">
        <v>27</v>
      </c>
      <c r="C34" s="2"/>
      <c r="D34" s="2"/>
      <c r="E34" s="12" t="s">
        <v>28</v>
      </c>
      <c r="F34" s="26">
        <v>3786</v>
      </c>
      <c r="G34" s="2"/>
      <c r="H34" s="2"/>
      <c r="I34" s="2"/>
    </row>
    <row r="35" spans="2:10" ht="17.100000000000001" customHeight="1" x14ac:dyDescent="0.2">
      <c r="B35" s="2" t="s">
        <v>29</v>
      </c>
      <c r="C35" s="2"/>
      <c r="D35" s="2"/>
      <c r="E35" s="12" t="s">
        <v>28</v>
      </c>
      <c r="F35" s="26">
        <f>MROUND($E$23*'10-07-2023'!F35+'10-07-2023'!F35,1)</f>
        <v>13506</v>
      </c>
      <c r="G35" s="2"/>
      <c r="H35" s="2"/>
      <c r="I35" s="2"/>
    </row>
    <row r="36" spans="2:10" ht="17.100000000000001" customHeight="1" x14ac:dyDescent="0.2">
      <c r="B36" s="2" t="s">
        <v>30</v>
      </c>
      <c r="C36" s="2"/>
      <c r="D36" s="2"/>
      <c r="E36" s="12" t="s">
        <v>28</v>
      </c>
      <c r="F36" s="26">
        <f>MROUND($E$23*'10-07-2023'!F36+'10-07-2023'!F36,1)</f>
        <v>12263</v>
      </c>
      <c r="G36" s="8"/>
      <c r="H36" s="6"/>
      <c r="I36" s="2"/>
      <c r="J36" t="s">
        <v>484</v>
      </c>
    </row>
    <row r="37" spans="2:10" ht="17.100000000000001" customHeight="1" x14ac:dyDescent="0.2">
      <c r="B37" s="2" t="s">
        <v>31</v>
      </c>
      <c r="C37" s="2"/>
      <c r="D37" s="2"/>
      <c r="E37" s="12" t="s">
        <v>28</v>
      </c>
      <c r="F37" s="26">
        <f>MROUND($E$23*'10-07-2023'!F37+'10-07-2023'!F37,1)</f>
        <v>10368</v>
      </c>
      <c r="G37" s="8"/>
      <c r="H37" s="6"/>
      <c r="I37" s="2"/>
    </row>
    <row r="38" spans="2:10" ht="17.100000000000001" customHeight="1" x14ac:dyDescent="0.2">
      <c r="B38" s="22" t="s">
        <v>379</v>
      </c>
      <c r="C38" s="2"/>
      <c r="D38" s="2"/>
      <c r="E38" s="12" t="s">
        <v>380</v>
      </c>
      <c r="F38" s="26">
        <v>1.5</v>
      </c>
      <c r="G38" s="13" t="s">
        <v>381</v>
      </c>
      <c r="H38" s="6"/>
      <c r="I38" s="2"/>
    </row>
    <row r="39" spans="2:10" ht="17.100000000000001" customHeight="1" x14ac:dyDescent="0.2">
      <c r="B39" s="22" t="s">
        <v>382</v>
      </c>
      <c r="C39" s="2"/>
      <c r="D39" s="2"/>
      <c r="E39" s="12" t="s">
        <v>380</v>
      </c>
      <c r="F39" s="26">
        <v>1</v>
      </c>
      <c r="G39" s="13" t="s">
        <v>381</v>
      </c>
      <c r="H39" s="6"/>
      <c r="I39" s="2"/>
    </row>
    <row r="40" spans="2:10" ht="17.100000000000001" customHeight="1" x14ac:dyDescent="0.2">
      <c r="B40" s="2" t="s">
        <v>32</v>
      </c>
      <c r="C40" s="2"/>
      <c r="D40" s="2"/>
      <c r="E40" s="12" t="s">
        <v>33</v>
      </c>
      <c r="F40" s="26">
        <v>67753</v>
      </c>
      <c r="G40" t="s">
        <v>538</v>
      </c>
      <c r="H40" s="2"/>
      <c r="I40" s="2"/>
    </row>
    <row r="41" spans="2:10" ht="17.100000000000001" customHeight="1" x14ac:dyDescent="0.2">
      <c r="B41" s="2" t="s">
        <v>32</v>
      </c>
      <c r="C41" s="2"/>
      <c r="D41" s="2"/>
      <c r="E41" s="13"/>
      <c r="F41" s="20" t="s">
        <v>65</v>
      </c>
      <c r="G41" s="2"/>
      <c r="H41" s="2"/>
      <c r="I41" s="2"/>
    </row>
    <row r="42" spans="2:10" ht="17.100000000000001" customHeight="1" x14ac:dyDescent="0.2">
      <c r="B42" s="2" t="s">
        <v>34</v>
      </c>
      <c r="C42" s="2"/>
      <c r="D42" s="2"/>
      <c r="E42" s="13"/>
      <c r="F42" s="20" t="s">
        <v>35</v>
      </c>
      <c r="G42" s="2"/>
      <c r="H42" s="2"/>
      <c r="I42" s="2"/>
    </row>
    <row r="43" spans="2:10" ht="17.100000000000001" customHeight="1" x14ac:dyDescent="0.2">
      <c r="B43" s="2" t="s">
        <v>36</v>
      </c>
      <c r="C43" s="2"/>
      <c r="D43" s="2"/>
      <c r="E43" s="12" t="s">
        <v>37</v>
      </c>
      <c r="F43" s="26">
        <f>MROUND(IF(E19&gt;0,E19*'10-07-2023'!F43+'10-07-2023'!F43,'10-07-2023'!F43),1)</f>
        <v>502198</v>
      </c>
      <c r="G43" s="8" t="s">
        <v>38</v>
      </c>
      <c r="H43" s="2"/>
      <c r="I43" s="2"/>
    </row>
    <row r="44" spans="2:10" ht="17.100000000000001" customHeight="1" x14ac:dyDescent="0.2">
      <c r="B44" s="2" t="s">
        <v>39</v>
      </c>
      <c r="C44" s="2"/>
      <c r="D44" s="2"/>
      <c r="E44" s="12" t="s">
        <v>37</v>
      </c>
      <c r="F44" s="26">
        <f>MROUND(+IF(E20=0,'10-07-2023'!F44,IF(AND(E19&gt;0,E20&gt;0)=TRUE,(E20*50%*'10-07-2023'!F44+E19*50%*'10-07-2023'!F44+'10-07-2023'!F44),'10-07-2023'!F44*(1+E20))),1)</f>
        <v>445144</v>
      </c>
      <c r="G44" s="8" t="s">
        <v>38</v>
      </c>
      <c r="H44" s="2"/>
      <c r="I44" s="2"/>
    </row>
    <row r="45" spans="2:10" ht="17.100000000000001" customHeight="1" x14ac:dyDescent="0.2">
      <c r="B45" s="2" t="s">
        <v>40</v>
      </c>
      <c r="C45" s="2"/>
      <c r="D45" s="2"/>
      <c r="E45" s="12" t="s">
        <v>41</v>
      </c>
      <c r="F45" s="26">
        <v>910</v>
      </c>
      <c r="G45" s="8" t="s">
        <v>38</v>
      </c>
      <c r="H45" s="2"/>
      <c r="I45" s="2"/>
    </row>
    <row r="46" spans="2:10" ht="17.100000000000001" customHeight="1" x14ac:dyDescent="0.2">
      <c r="B46" s="2" t="s">
        <v>42</v>
      </c>
      <c r="C46" s="2"/>
      <c r="D46" s="2"/>
      <c r="E46" s="12" t="s">
        <v>28</v>
      </c>
      <c r="F46" s="26">
        <f>MROUND((F43+F44)/50,1)</f>
        <v>18947</v>
      </c>
      <c r="G46" s="8" t="s">
        <v>38</v>
      </c>
      <c r="H46" s="2"/>
      <c r="I46" s="2"/>
    </row>
    <row r="47" spans="2:10" ht="17.100000000000001" customHeight="1" x14ac:dyDescent="0.2">
      <c r="B47" s="2" t="s">
        <v>43</v>
      </c>
      <c r="C47" s="2"/>
      <c r="D47" s="2"/>
      <c r="E47" s="12" t="s">
        <v>28</v>
      </c>
      <c r="F47" s="26">
        <v>2800</v>
      </c>
      <c r="G47" s="2"/>
      <c r="H47" s="2"/>
      <c r="I47" s="2"/>
    </row>
    <row r="48" spans="2:10" ht="17.100000000000001" customHeight="1" x14ac:dyDescent="0.2">
      <c r="B48" s="2" t="s">
        <v>44</v>
      </c>
      <c r="C48" s="2"/>
      <c r="D48" s="2"/>
      <c r="E48" s="12" t="s">
        <v>508</v>
      </c>
      <c r="F48" s="6" t="s">
        <v>507</v>
      </c>
      <c r="G48" s="40" t="s">
        <v>509</v>
      </c>
      <c r="H48" s="2"/>
      <c r="I48" s="2"/>
    </row>
    <row r="49" spans="1:9" ht="17.100000000000001" customHeight="1" x14ac:dyDescent="0.2">
      <c r="B49" s="2" t="s">
        <v>45</v>
      </c>
      <c r="C49" s="2"/>
      <c r="D49" s="2"/>
      <c r="E49" s="12" t="s">
        <v>46</v>
      </c>
      <c r="F49" s="6" t="s">
        <v>47</v>
      </c>
      <c r="G49" s="2"/>
      <c r="H49" s="2"/>
      <c r="I49" s="2"/>
    </row>
    <row r="50" spans="1:9" ht="4.3499999999999996" customHeight="1" x14ac:dyDescent="0.2">
      <c r="B50" s="2"/>
      <c r="C50" s="2"/>
      <c r="D50" s="2"/>
      <c r="E50" s="2"/>
      <c r="F50" s="2"/>
      <c r="G50" s="2"/>
      <c r="H50" s="2"/>
      <c r="I50" s="2"/>
    </row>
    <row r="51" spans="1:9" ht="17.100000000000001" customHeight="1" x14ac:dyDescent="0.2">
      <c r="B51" s="7" t="s">
        <v>48</v>
      </c>
      <c r="C51" s="2"/>
      <c r="D51" s="2"/>
      <c r="E51" s="2"/>
      <c r="F51" s="2"/>
      <c r="G51" s="2"/>
      <c r="H51" s="2"/>
      <c r="I51" s="2"/>
    </row>
    <row r="52" spans="1:9" ht="17.100000000000001" customHeight="1" x14ac:dyDescent="0.2">
      <c r="A52" s="14"/>
      <c r="B52" s="22" t="s">
        <v>49</v>
      </c>
      <c r="C52" s="2"/>
      <c r="D52" s="2"/>
      <c r="E52" s="12" t="s">
        <v>23</v>
      </c>
      <c r="F52" s="26">
        <f>MROUND($E$23*'10-07-2023'!F52+'10-07-2023'!F52,1)</f>
        <v>44629</v>
      </c>
      <c r="G52" s="8" t="s">
        <v>38</v>
      </c>
      <c r="H52" s="2"/>
      <c r="I52" s="2"/>
    </row>
    <row r="53" spans="1:9" ht="17.100000000000001" customHeight="1" x14ac:dyDescent="0.2">
      <c r="A53" s="14"/>
      <c r="B53" s="22" t="s">
        <v>50</v>
      </c>
      <c r="C53" s="2"/>
      <c r="D53" s="2"/>
      <c r="E53" s="12" t="s">
        <v>51</v>
      </c>
      <c r="F53" s="26">
        <f>MROUND($E$23*'10-07-2023'!F53+'10-07-2023'!F53,1)</f>
        <v>1747</v>
      </c>
      <c r="G53" s="8" t="s">
        <v>38</v>
      </c>
      <c r="H53" s="2"/>
      <c r="I53" s="2"/>
    </row>
    <row r="54" spans="1:9" ht="17.100000000000001" customHeight="1" x14ac:dyDescent="0.2">
      <c r="A54" s="14"/>
      <c r="B54" s="22" t="s">
        <v>52</v>
      </c>
      <c r="C54" s="2"/>
      <c r="D54" s="2"/>
      <c r="E54" s="12" t="s">
        <v>51</v>
      </c>
      <c r="F54" s="26">
        <f>MROUND($E$23*'10-07-2023'!F54+'10-07-2023'!F54,1)</f>
        <v>3212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53</v>
      </c>
      <c r="C55" s="2"/>
      <c r="D55" s="2"/>
      <c r="E55" s="12" t="s">
        <v>51</v>
      </c>
      <c r="F55" s="26">
        <f>MROUND($E$23*'10-07-2023'!F55+'10-07-2023'!F55,1)</f>
        <v>2398</v>
      </c>
      <c r="G55" s="8" t="s">
        <v>38</v>
      </c>
      <c r="H55" s="6"/>
      <c r="I55" s="2"/>
    </row>
    <row r="56" spans="1:9" ht="17.100000000000001" customHeight="1" x14ac:dyDescent="0.2">
      <c r="A56" s="14"/>
      <c r="B56" s="22" t="s">
        <v>326</v>
      </c>
      <c r="C56" s="2"/>
      <c r="D56" s="2"/>
      <c r="E56" s="12" t="s">
        <v>51</v>
      </c>
      <c r="F56" s="26">
        <f>MROUND($E$23*'10-07-2023'!F56+'10-07-2023'!F56,1)</f>
        <v>2930</v>
      </c>
      <c r="G56" s="8" t="s">
        <v>38</v>
      </c>
      <c r="H56" s="6"/>
      <c r="I56" s="2"/>
    </row>
    <row r="57" spans="1:9" ht="17.100000000000001" customHeight="1" x14ac:dyDescent="0.2">
      <c r="A57" s="14"/>
      <c r="B57" s="22" t="s">
        <v>54</v>
      </c>
      <c r="C57" s="2"/>
      <c r="D57" s="2"/>
      <c r="E57" s="12" t="s">
        <v>51</v>
      </c>
      <c r="F57" s="26">
        <f>MROUND($E$23*'10-07-2023'!F57+'10-07-2023'!F57,1)</f>
        <v>6032</v>
      </c>
      <c r="G57" s="8" t="s">
        <v>38</v>
      </c>
      <c r="H57" s="2"/>
      <c r="I57" s="2"/>
    </row>
    <row r="58" spans="1:9" ht="17.100000000000001" customHeight="1" x14ac:dyDescent="0.2">
      <c r="A58" s="14"/>
      <c r="B58" s="22" t="s">
        <v>55</v>
      </c>
      <c r="C58" s="2"/>
      <c r="D58" s="2"/>
      <c r="E58" s="12" t="s">
        <v>23</v>
      </c>
      <c r="F58" s="26">
        <f>MROUND($E$23*'10-07-2023'!F58+'10-07-2023'!F58,1)</f>
        <v>3659</v>
      </c>
      <c r="G58" s="8" t="s">
        <v>38</v>
      </c>
      <c r="H58" s="45" t="s">
        <v>56</v>
      </c>
      <c r="I58" s="45"/>
    </row>
    <row r="59" spans="1:9" ht="17.100000000000001" customHeight="1" x14ac:dyDescent="0.2">
      <c r="A59" s="14"/>
      <c r="B59" s="22" t="s">
        <v>57</v>
      </c>
      <c r="C59" s="2"/>
      <c r="D59" s="2"/>
      <c r="E59" s="12" t="s">
        <v>23</v>
      </c>
      <c r="F59" s="26">
        <f>MROUND($E$23*'10-07-2023'!F59+'10-07-2023'!F59,1)</f>
        <v>5251</v>
      </c>
      <c r="G59" s="8" t="s">
        <v>38</v>
      </c>
      <c r="H59" s="45" t="s">
        <v>58</v>
      </c>
      <c r="I59" s="45"/>
    </row>
    <row r="60" spans="1:9" ht="17.100000000000001" customHeight="1" x14ac:dyDescent="0.2">
      <c r="A60" s="14"/>
      <c r="B60" s="22" t="s">
        <v>59</v>
      </c>
      <c r="C60" s="2"/>
      <c r="D60" s="2"/>
      <c r="E60" s="12" t="s">
        <v>23</v>
      </c>
      <c r="F60" s="26">
        <f>MROUND($E$23*'10-07-2023'!F60+'10-07-2023'!F60,1)</f>
        <v>9504</v>
      </c>
      <c r="G60" s="8" t="s">
        <v>38</v>
      </c>
      <c r="H60" s="45" t="s">
        <v>60</v>
      </c>
      <c r="I60" s="45"/>
    </row>
    <row r="61" spans="1:9" ht="17.100000000000001" customHeight="1" x14ac:dyDescent="0.2">
      <c r="A61" s="14"/>
      <c r="B61" s="22" t="s">
        <v>61</v>
      </c>
      <c r="C61" s="2"/>
      <c r="D61" s="2"/>
      <c r="E61" s="12" t="s">
        <v>62</v>
      </c>
      <c r="F61" s="26">
        <f>MROUND($E$23*'10-07-2023'!F61+'10-07-2023'!F61,1)</f>
        <v>1466</v>
      </c>
      <c r="G61" s="8" t="s">
        <v>38</v>
      </c>
      <c r="H61" s="21"/>
      <c r="I61" s="21"/>
    </row>
    <row r="62" spans="1:9" ht="17.100000000000001" customHeight="1" x14ac:dyDescent="0.2">
      <c r="A62" s="14"/>
      <c r="B62" s="22" t="s">
        <v>63</v>
      </c>
      <c r="C62" s="2"/>
      <c r="D62" s="2"/>
      <c r="E62" s="12" t="s">
        <v>62</v>
      </c>
      <c r="F62" s="26">
        <f>MROUND($E$23*'10-07-2023'!F62+'10-07-2023'!F62,1)</f>
        <v>2435</v>
      </c>
      <c r="G62" s="8" t="s">
        <v>38</v>
      </c>
      <c r="H62" s="21" t="s">
        <v>64</v>
      </c>
      <c r="I62" s="21"/>
    </row>
    <row r="63" spans="1:9" ht="15" customHeight="1" x14ac:dyDescent="0.2">
      <c r="B63" s="22" t="s">
        <v>66</v>
      </c>
      <c r="C63" s="2"/>
      <c r="D63" s="2"/>
      <c r="E63" s="12" t="s">
        <v>23</v>
      </c>
      <c r="F63" s="26">
        <f>MROUND($E$23*'10-07-2023'!F63+'10-07-2023'!F63,1)</f>
        <v>7726</v>
      </c>
      <c r="G63" s="8" t="s">
        <v>38</v>
      </c>
      <c r="H63" s="15"/>
      <c r="I63" s="15"/>
    </row>
    <row r="64" spans="1:9" ht="15" customHeight="1" x14ac:dyDescent="0.2">
      <c r="B64" s="37" t="s">
        <v>384</v>
      </c>
      <c r="C64" s="15"/>
      <c r="D64" s="15"/>
      <c r="E64" s="12" t="s">
        <v>23</v>
      </c>
      <c r="F64" s="26">
        <f>MROUND($E$23*'10-07-2023'!F64+'10-07-2023'!F64,1)</f>
        <v>2157</v>
      </c>
      <c r="G64" s="8" t="s">
        <v>38</v>
      </c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>
      <c r="B151" s="15"/>
      <c r="C151" s="15"/>
      <c r="D151" s="15"/>
      <c r="E151" s="15"/>
      <c r="F151" s="15"/>
      <c r="G151" s="15"/>
      <c r="H151" s="15"/>
      <c r="I151" s="15"/>
    </row>
    <row r="152" spans="2:9" ht="15" customHeight="1" x14ac:dyDescent="0.2">
      <c r="B152" s="15"/>
      <c r="C152" s="15"/>
      <c r="D152" s="15"/>
      <c r="E152" s="15"/>
      <c r="F152" s="15"/>
      <c r="G152" s="15"/>
      <c r="H152" s="15"/>
      <c r="I152" s="15"/>
    </row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</sheetData>
  <mergeCells count="3">
    <mergeCell ref="H58:I58"/>
    <mergeCell ref="H59:I59"/>
    <mergeCell ref="H60:I60"/>
  </mergeCells>
  <pageMargins left="0.7" right="0.7" top="0.75" bottom="0.75" header="0.3" footer="0.3"/>
  <pageSetup paperSize="9" scale="73" orientation="portrait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FC0B6-6EB0-4658-BF15-CB6825239CC7}">
  <sheetPr>
    <pageSetUpPr fitToPage="1"/>
  </sheetPr>
  <dimension ref="A1:K206"/>
  <sheetViews>
    <sheetView topLeftCell="A7" workbookViewId="0">
      <selection activeCell="H25" sqref="H25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542</v>
      </c>
      <c r="H5" s="2"/>
      <c r="I5" s="2"/>
    </row>
    <row r="6" spans="2:11" ht="15" customHeight="1" x14ac:dyDescent="0.2">
      <c r="B6" s="3" t="s">
        <v>0</v>
      </c>
      <c r="C6" s="4" t="s">
        <v>449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479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370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543</v>
      </c>
      <c r="G13" s="16"/>
      <c r="H13" s="13" t="s">
        <v>142</v>
      </c>
      <c r="I13" s="4" t="s">
        <v>536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5.0000000000000001E-4</v>
      </c>
      <c r="F16" s="41" t="s">
        <v>544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>
        <v>0.20730000000000001</v>
      </c>
      <c r="F17" t="s">
        <v>545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>
        <v>0.20730000000000001</v>
      </c>
      <c r="F18" t="s">
        <v>545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8">
        <v>0.08</v>
      </c>
      <c r="F19" s="39" t="s">
        <v>546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8">
        <v>0</v>
      </c>
      <c r="F20" s="39"/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6.7400000000000002E-2</v>
      </c>
      <c r="G23" s="2"/>
      <c r="H23" s="2"/>
    </row>
    <row r="24" spans="2:11" ht="17.100000000000001" customHeight="1" x14ac:dyDescent="0.2">
      <c r="B24" s="2" t="s">
        <v>15</v>
      </c>
      <c r="C24" s="2"/>
      <c r="D24" s="2"/>
      <c r="E24" s="36">
        <v>822.32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f>MROUND($E$23*'17-08-2023'!H25+'17-08-2023'!H25,1)</f>
        <v>180221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f>MROUND($E$23*'17-08-2023'!H26+'17-08-2023'!H26,1)</f>
        <v>197863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180221</v>
      </c>
      <c r="G29" s="11" t="s">
        <v>22</v>
      </c>
      <c r="H29" s="25">
        <f>+D29*F29</f>
        <v>81099.45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180221</v>
      </c>
      <c r="G30" s="11" t="s">
        <v>22</v>
      </c>
      <c r="H30" s="25">
        <f>+D30*F30</f>
        <v>68483.98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197863</v>
      </c>
      <c r="G31" s="11" t="s">
        <v>22</v>
      </c>
      <c r="H31" s="25">
        <f>+D31*F31</f>
        <v>108824.65000000001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10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10" ht="17.100000000000001" customHeight="1" x14ac:dyDescent="0.2">
      <c r="B34" s="2" t="s">
        <v>27</v>
      </c>
      <c r="C34" s="2"/>
      <c r="D34" s="2"/>
      <c r="E34" s="12" t="s">
        <v>28</v>
      </c>
      <c r="F34" s="26">
        <v>3786</v>
      </c>
      <c r="G34" s="2"/>
      <c r="H34" s="2"/>
      <c r="I34" s="2"/>
    </row>
    <row r="35" spans="2:10" ht="17.100000000000001" customHeight="1" x14ac:dyDescent="0.2">
      <c r="B35" s="2" t="s">
        <v>29</v>
      </c>
      <c r="C35" s="2"/>
      <c r="D35" s="2"/>
      <c r="E35" s="12" t="s">
        <v>28</v>
      </c>
      <c r="F35" s="26">
        <f>MROUND($E$23*'17-08-2023'!F35+'17-08-2023'!F35,1)</f>
        <v>14416</v>
      </c>
      <c r="G35" s="2"/>
      <c r="H35" s="2"/>
      <c r="I35" s="2"/>
    </row>
    <row r="36" spans="2:10" ht="17.100000000000001" customHeight="1" x14ac:dyDescent="0.2">
      <c r="B36" s="2" t="s">
        <v>30</v>
      </c>
      <c r="C36" s="2"/>
      <c r="D36" s="2"/>
      <c r="E36" s="12" t="s">
        <v>28</v>
      </c>
      <c r="F36" s="26">
        <f>MROUND($E$23*'17-08-2023'!F36+'17-08-2023'!F36,1)</f>
        <v>13090</v>
      </c>
      <c r="G36" s="8"/>
      <c r="H36" s="6"/>
      <c r="I36" s="2"/>
      <c r="J36" t="s">
        <v>484</v>
      </c>
    </row>
    <row r="37" spans="2:10" ht="17.100000000000001" customHeight="1" x14ac:dyDescent="0.2">
      <c r="B37" s="2" t="s">
        <v>31</v>
      </c>
      <c r="C37" s="2"/>
      <c r="D37" s="2"/>
      <c r="E37" s="12" t="s">
        <v>28</v>
      </c>
      <c r="F37" s="26">
        <f>MROUND($E$23*'17-08-2023'!F37+'17-08-2023'!F37,1)</f>
        <v>11067</v>
      </c>
      <c r="G37" s="8"/>
      <c r="H37" s="6"/>
      <c r="I37" s="2"/>
    </row>
    <row r="38" spans="2:10" ht="17.100000000000001" customHeight="1" x14ac:dyDescent="0.2">
      <c r="B38" s="22" t="s">
        <v>379</v>
      </c>
      <c r="C38" s="2"/>
      <c r="D38" s="2"/>
      <c r="E38" s="12" t="s">
        <v>380</v>
      </c>
      <c r="F38" s="26">
        <v>1.5</v>
      </c>
      <c r="G38" s="13" t="s">
        <v>381</v>
      </c>
      <c r="H38" s="6"/>
      <c r="I38" s="2"/>
    </row>
    <row r="39" spans="2:10" ht="17.100000000000001" customHeight="1" x14ac:dyDescent="0.2">
      <c r="B39" s="22" t="s">
        <v>382</v>
      </c>
      <c r="C39" s="2"/>
      <c r="D39" s="2"/>
      <c r="E39" s="12" t="s">
        <v>380</v>
      </c>
      <c r="F39" s="26">
        <v>1</v>
      </c>
      <c r="G39" s="13" t="s">
        <v>381</v>
      </c>
      <c r="H39" s="6"/>
      <c r="I39" s="2"/>
    </row>
    <row r="40" spans="2:10" ht="17.100000000000001" customHeight="1" x14ac:dyDescent="0.2">
      <c r="B40" s="2" t="s">
        <v>32</v>
      </c>
      <c r="C40" s="2"/>
      <c r="D40" s="2"/>
      <c r="E40" s="12" t="s">
        <v>33</v>
      </c>
      <c r="F40" s="26">
        <v>73174</v>
      </c>
      <c r="G40" t="s">
        <v>547</v>
      </c>
      <c r="H40" s="2"/>
      <c r="I40" s="2"/>
    </row>
    <row r="41" spans="2:10" ht="17.100000000000001" customHeight="1" x14ac:dyDescent="0.2">
      <c r="B41" s="2" t="s">
        <v>32</v>
      </c>
      <c r="C41" s="2"/>
      <c r="D41" s="2"/>
      <c r="E41" s="13"/>
      <c r="F41" s="20" t="s">
        <v>65</v>
      </c>
      <c r="G41" s="2"/>
      <c r="H41" s="2"/>
      <c r="I41" s="2"/>
    </row>
    <row r="42" spans="2:10" ht="17.100000000000001" customHeight="1" x14ac:dyDescent="0.2">
      <c r="B42" s="2" t="s">
        <v>34</v>
      </c>
      <c r="C42" s="2"/>
      <c r="D42" s="2"/>
      <c r="E42" s="13"/>
      <c r="F42" s="20" t="s">
        <v>35</v>
      </c>
      <c r="G42" s="2"/>
      <c r="H42" s="2"/>
      <c r="I42" s="2"/>
    </row>
    <row r="43" spans="2:10" ht="17.100000000000001" customHeight="1" x14ac:dyDescent="0.2">
      <c r="B43" s="2" t="s">
        <v>36</v>
      </c>
      <c r="C43" s="2"/>
      <c r="D43" s="2"/>
      <c r="E43" s="12" t="s">
        <v>37</v>
      </c>
      <c r="F43" s="26">
        <f>MROUND(IF(E19&gt;0,E19*'17-08-2023'!F43+'17-08-2023'!F43,'17-08-2023'!F43),1)</f>
        <v>542374</v>
      </c>
      <c r="G43" s="8" t="s">
        <v>38</v>
      </c>
      <c r="H43" s="2"/>
      <c r="I43" s="2"/>
    </row>
    <row r="44" spans="2:10" ht="17.100000000000001" customHeight="1" x14ac:dyDescent="0.2">
      <c r="B44" s="2" t="s">
        <v>39</v>
      </c>
      <c r="C44" s="2"/>
      <c r="D44" s="2"/>
      <c r="E44" s="12" t="s">
        <v>37</v>
      </c>
      <c r="F44" s="26">
        <f>MROUND(+IF(E20=0,'17-08-2023'!F44,IF(AND(E19&gt;0,E20&gt;0)=TRUE,(E20*50%*'17-08-2023'!F44+E19*50%*'17-08-2023'!F44+'17-08-2023'!F44),'17-08-2023'!F44*(1+E20))),1)</f>
        <v>445144</v>
      </c>
      <c r="G44" s="8" t="s">
        <v>38</v>
      </c>
      <c r="H44" s="2"/>
      <c r="I44" s="2"/>
    </row>
    <row r="45" spans="2:10" ht="17.100000000000001" customHeight="1" x14ac:dyDescent="0.2">
      <c r="B45" s="2" t="s">
        <v>40</v>
      </c>
      <c r="C45" s="2"/>
      <c r="D45" s="2"/>
      <c r="E45" s="12" t="s">
        <v>41</v>
      </c>
      <c r="F45" s="26">
        <v>1050</v>
      </c>
      <c r="G45" s="8" t="s">
        <v>38</v>
      </c>
      <c r="H45" s="2"/>
      <c r="I45" s="2"/>
    </row>
    <row r="46" spans="2:10" ht="17.100000000000001" customHeight="1" x14ac:dyDescent="0.2">
      <c r="B46" s="2" t="s">
        <v>42</v>
      </c>
      <c r="C46" s="2"/>
      <c r="D46" s="2"/>
      <c r="E46" s="12" t="s">
        <v>28</v>
      </c>
      <c r="F46" s="26">
        <f>MROUND((F43+F44)/50,1)</f>
        <v>19750</v>
      </c>
      <c r="G46" s="8" t="s">
        <v>38</v>
      </c>
      <c r="H46" s="2"/>
      <c r="I46" s="2"/>
    </row>
    <row r="47" spans="2:10" ht="17.100000000000001" customHeight="1" x14ac:dyDescent="0.2">
      <c r="B47" s="2" t="s">
        <v>43</v>
      </c>
      <c r="C47" s="2"/>
      <c r="D47" s="2"/>
      <c r="E47" s="12" t="s">
        <v>28</v>
      </c>
      <c r="F47" s="26">
        <v>3600</v>
      </c>
      <c r="G47" s="22" t="s">
        <v>548</v>
      </c>
      <c r="H47" s="2"/>
      <c r="I47" s="2"/>
    </row>
    <row r="48" spans="2:10" ht="17.100000000000001" customHeight="1" x14ac:dyDescent="0.2">
      <c r="B48" s="2" t="s">
        <v>44</v>
      </c>
      <c r="C48" s="2"/>
      <c r="D48" s="2"/>
      <c r="E48" s="12" t="s">
        <v>508</v>
      </c>
      <c r="F48" s="6" t="s">
        <v>507</v>
      </c>
      <c r="G48" s="40" t="s">
        <v>509</v>
      </c>
      <c r="H48" s="2"/>
      <c r="I48" s="2"/>
    </row>
    <row r="49" spans="1:9" ht="17.100000000000001" customHeight="1" x14ac:dyDescent="0.2">
      <c r="B49" s="2" t="s">
        <v>45</v>
      </c>
      <c r="C49" s="2"/>
      <c r="D49" s="2"/>
      <c r="E49" s="12" t="s">
        <v>46</v>
      </c>
      <c r="F49" s="6" t="s">
        <v>47</v>
      </c>
      <c r="G49" s="2"/>
      <c r="H49" s="2"/>
      <c r="I49" s="2"/>
    </row>
    <row r="50" spans="1:9" ht="4.3499999999999996" customHeight="1" x14ac:dyDescent="0.2">
      <c r="B50" s="2"/>
      <c r="C50" s="2"/>
      <c r="D50" s="2"/>
      <c r="E50" s="2"/>
      <c r="F50" s="2"/>
      <c r="G50" s="2"/>
      <c r="H50" s="2"/>
      <c r="I50" s="2"/>
    </row>
    <row r="51" spans="1:9" ht="17.100000000000001" customHeight="1" x14ac:dyDescent="0.2">
      <c r="B51" s="7" t="s">
        <v>48</v>
      </c>
      <c r="C51" s="2"/>
      <c r="D51" s="2"/>
      <c r="E51" s="2"/>
      <c r="F51" s="2"/>
      <c r="G51" s="2"/>
      <c r="H51" s="2"/>
      <c r="I51" s="2"/>
    </row>
    <row r="52" spans="1:9" ht="17.100000000000001" customHeight="1" x14ac:dyDescent="0.2">
      <c r="A52" s="14"/>
      <c r="B52" s="22" t="s">
        <v>49</v>
      </c>
      <c r="C52" s="2"/>
      <c r="D52" s="2"/>
      <c r="E52" s="12" t="s">
        <v>23</v>
      </c>
      <c r="F52" s="26">
        <f>MROUND($E$23*'17-08-2023'!F52+'17-08-2023'!F52,1)</f>
        <v>47637</v>
      </c>
      <c r="G52" s="8" t="s">
        <v>38</v>
      </c>
      <c r="H52" s="2"/>
      <c r="I52" s="2"/>
    </row>
    <row r="53" spans="1:9" ht="17.100000000000001" customHeight="1" x14ac:dyDescent="0.2">
      <c r="A53" s="14"/>
      <c r="B53" s="22" t="s">
        <v>50</v>
      </c>
      <c r="C53" s="2"/>
      <c r="D53" s="2"/>
      <c r="E53" s="12" t="s">
        <v>51</v>
      </c>
      <c r="F53" s="26">
        <f>MROUND($E$23*'17-08-2023'!F53+'17-08-2023'!F53,1)</f>
        <v>1865</v>
      </c>
      <c r="G53" s="8" t="s">
        <v>38</v>
      </c>
      <c r="H53" s="2"/>
      <c r="I53" s="2"/>
    </row>
    <row r="54" spans="1:9" ht="17.100000000000001" customHeight="1" x14ac:dyDescent="0.2">
      <c r="A54" s="14"/>
      <c r="B54" s="22" t="s">
        <v>52</v>
      </c>
      <c r="C54" s="2"/>
      <c r="D54" s="2"/>
      <c r="E54" s="12" t="s">
        <v>51</v>
      </c>
      <c r="F54" s="26">
        <f>MROUND($E$23*'17-08-2023'!F54+'17-08-2023'!F54,1)</f>
        <v>3428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53</v>
      </c>
      <c r="C55" s="2"/>
      <c r="D55" s="2"/>
      <c r="E55" s="12" t="s">
        <v>51</v>
      </c>
      <c r="F55" s="26">
        <f>MROUND($E$23*'17-08-2023'!F55+'17-08-2023'!F55,1)</f>
        <v>2560</v>
      </c>
      <c r="G55" s="8" t="s">
        <v>38</v>
      </c>
      <c r="H55" s="6"/>
      <c r="I55" s="2"/>
    </row>
    <row r="56" spans="1:9" ht="17.100000000000001" customHeight="1" x14ac:dyDescent="0.2">
      <c r="A56" s="14"/>
      <c r="B56" s="22" t="s">
        <v>326</v>
      </c>
      <c r="C56" s="2"/>
      <c r="D56" s="2"/>
      <c r="E56" s="12" t="s">
        <v>51</v>
      </c>
      <c r="F56" s="26">
        <f>MROUND($E$23*'17-08-2023'!F56+'17-08-2023'!F56,1)</f>
        <v>3127</v>
      </c>
      <c r="G56" s="8" t="s">
        <v>38</v>
      </c>
      <c r="H56" s="6"/>
      <c r="I56" s="2"/>
    </row>
    <row r="57" spans="1:9" ht="17.100000000000001" customHeight="1" x14ac:dyDescent="0.2">
      <c r="A57" s="14"/>
      <c r="B57" s="22" t="s">
        <v>54</v>
      </c>
      <c r="C57" s="2"/>
      <c r="D57" s="2"/>
      <c r="E57" s="12" t="s">
        <v>51</v>
      </c>
      <c r="F57" s="26">
        <f>MROUND($E$23*'17-08-2023'!F57+'17-08-2023'!F57,1)</f>
        <v>6439</v>
      </c>
      <c r="G57" s="8" t="s">
        <v>38</v>
      </c>
      <c r="H57" s="2"/>
      <c r="I57" s="2"/>
    </row>
    <row r="58" spans="1:9" ht="17.100000000000001" customHeight="1" x14ac:dyDescent="0.2">
      <c r="A58" s="14"/>
      <c r="B58" s="22" t="s">
        <v>55</v>
      </c>
      <c r="C58" s="2"/>
      <c r="D58" s="2"/>
      <c r="E58" s="12" t="s">
        <v>23</v>
      </c>
      <c r="F58" s="26">
        <f>MROUND($E$23*'17-08-2023'!F58+'17-08-2023'!F58,1)</f>
        <v>3906</v>
      </c>
      <c r="G58" s="8" t="s">
        <v>38</v>
      </c>
      <c r="H58" s="45" t="s">
        <v>56</v>
      </c>
      <c r="I58" s="45"/>
    </row>
    <row r="59" spans="1:9" ht="17.100000000000001" customHeight="1" x14ac:dyDescent="0.2">
      <c r="A59" s="14"/>
      <c r="B59" s="22" t="s">
        <v>57</v>
      </c>
      <c r="C59" s="2"/>
      <c r="D59" s="2"/>
      <c r="E59" s="12" t="s">
        <v>23</v>
      </c>
      <c r="F59" s="26">
        <f>MROUND($E$23*'17-08-2023'!F59+'17-08-2023'!F59,1)</f>
        <v>5605</v>
      </c>
      <c r="G59" s="8" t="s">
        <v>38</v>
      </c>
      <c r="H59" s="45" t="s">
        <v>58</v>
      </c>
      <c r="I59" s="45"/>
    </row>
    <row r="60" spans="1:9" ht="17.100000000000001" customHeight="1" x14ac:dyDescent="0.2">
      <c r="A60" s="14"/>
      <c r="B60" s="22" t="s">
        <v>59</v>
      </c>
      <c r="C60" s="2"/>
      <c r="D60" s="2"/>
      <c r="E60" s="12" t="s">
        <v>23</v>
      </c>
      <c r="F60" s="26">
        <f>MROUND($E$23*'17-08-2023'!F60+'17-08-2023'!F60,1)</f>
        <v>10145</v>
      </c>
      <c r="G60" s="8" t="s">
        <v>38</v>
      </c>
      <c r="H60" s="45" t="s">
        <v>60</v>
      </c>
      <c r="I60" s="45"/>
    </row>
    <row r="61" spans="1:9" ht="17.100000000000001" customHeight="1" x14ac:dyDescent="0.2">
      <c r="A61" s="14"/>
      <c r="B61" s="22" t="s">
        <v>61</v>
      </c>
      <c r="C61" s="2"/>
      <c r="D61" s="2"/>
      <c r="E61" s="12" t="s">
        <v>62</v>
      </c>
      <c r="F61" s="26">
        <f>MROUND($E$23*'17-08-2023'!F61+'17-08-2023'!F61,1)</f>
        <v>1565</v>
      </c>
      <c r="G61" s="8" t="s">
        <v>38</v>
      </c>
      <c r="H61" s="21"/>
      <c r="I61" s="21"/>
    </row>
    <row r="62" spans="1:9" ht="17.100000000000001" customHeight="1" x14ac:dyDescent="0.2">
      <c r="A62" s="14"/>
      <c r="B62" s="22" t="s">
        <v>63</v>
      </c>
      <c r="C62" s="2"/>
      <c r="D62" s="2"/>
      <c r="E62" s="12" t="s">
        <v>62</v>
      </c>
      <c r="F62" s="26">
        <f>MROUND($E$23*'17-08-2023'!F62+'17-08-2023'!F62,1)</f>
        <v>2599</v>
      </c>
      <c r="G62" s="8" t="s">
        <v>38</v>
      </c>
      <c r="H62" s="21" t="s">
        <v>64</v>
      </c>
      <c r="I62" s="21"/>
    </row>
    <row r="63" spans="1:9" ht="15" customHeight="1" x14ac:dyDescent="0.2">
      <c r="B63" s="22" t="s">
        <v>66</v>
      </c>
      <c r="C63" s="2"/>
      <c r="D63" s="2"/>
      <c r="E63" s="12" t="s">
        <v>23</v>
      </c>
      <c r="F63" s="26">
        <f>MROUND($E$23*'17-08-2023'!F63+'17-08-2023'!F63,1)</f>
        <v>8247</v>
      </c>
      <c r="G63" s="8" t="s">
        <v>38</v>
      </c>
      <c r="H63" s="15"/>
      <c r="I63" s="15"/>
    </row>
    <row r="64" spans="1:9" ht="15" customHeight="1" x14ac:dyDescent="0.2">
      <c r="B64" s="37" t="s">
        <v>384</v>
      </c>
      <c r="C64" s="15"/>
      <c r="D64" s="15"/>
      <c r="E64" s="12" t="s">
        <v>23</v>
      </c>
      <c r="F64" s="26">
        <f>MROUND($E$23*'17-08-2023'!F64+'17-08-2023'!F64,1)</f>
        <v>2302</v>
      </c>
      <c r="G64" s="8" t="s">
        <v>38</v>
      </c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>
      <c r="B151" s="15"/>
      <c r="C151" s="15"/>
      <c r="D151" s="15"/>
      <c r="E151" s="15"/>
      <c r="F151" s="15"/>
      <c r="G151" s="15"/>
      <c r="H151" s="15"/>
      <c r="I151" s="15"/>
    </row>
    <row r="152" spans="2:9" ht="15" customHeight="1" x14ac:dyDescent="0.2">
      <c r="B152" s="15"/>
      <c r="C152" s="15"/>
      <c r="D152" s="15"/>
      <c r="E152" s="15"/>
      <c r="F152" s="15"/>
      <c r="G152" s="15"/>
      <c r="H152" s="15"/>
      <c r="I152" s="15"/>
    </row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</sheetData>
  <mergeCells count="3">
    <mergeCell ref="H58:I58"/>
    <mergeCell ref="H59:I59"/>
    <mergeCell ref="H60:I60"/>
  </mergeCells>
  <pageMargins left="0.7" right="0.7" top="0.75" bottom="0.75" header="0.3" footer="0.3"/>
  <pageSetup paperSize="9" scale="73" orientation="portrait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C9187-6BB9-4968-849D-947FCD1D73BD}">
  <sheetPr>
    <pageSetUpPr fitToPage="1"/>
  </sheetPr>
  <dimension ref="A1:K206"/>
  <sheetViews>
    <sheetView topLeftCell="A28" workbookViewId="0">
      <selection activeCell="K26" sqref="K26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549</v>
      </c>
      <c r="H5" s="2"/>
      <c r="I5" s="2"/>
    </row>
    <row r="6" spans="2:11" ht="15" customHeight="1" x14ac:dyDescent="0.2">
      <c r="B6" s="3" t="s">
        <v>0</v>
      </c>
      <c r="C6" s="4" t="s">
        <v>449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479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370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550</v>
      </c>
      <c r="G13" s="16"/>
      <c r="H13" s="13" t="s">
        <v>142</v>
      </c>
      <c r="I13" s="4" t="s">
        <v>536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7.7000000000000002E-3</v>
      </c>
      <c r="F16" s="41" t="s">
        <v>552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>
        <v>9.5000000000000001E-2</v>
      </c>
      <c r="F17" t="s">
        <v>551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>
        <v>9.5000000000000001E-2</v>
      </c>
      <c r="F18" t="s">
        <v>551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8">
        <v>0.13700000000000001</v>
      </c>
      <c r="F19" s="39" t="s">
        <v>554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8">
        <v>0</v>
      </c>
      <c r="F20" s="39"/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6.3200000000000006E-2</v>
      </c>
      <c r="G23" s="2"/>
      <c r="H23" s="2"/>
    </row>
    <row r="24" spans="2:11" ht="17.100000000000001" customHeight="1" x14ac:dyDescent="0.2">
      <c r="B24" s="2" t="s">
        <v>15</v>
      </c>
      <c r="C24" s="2"/>
      <c r="D24" s="2"/>
      <c r="E24" s="36">
        <v>874.35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f>MROUND($E$23*'12-09-2023'!H25+'12-09-2023'!H25,1)</f>
        <v>191611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f>MROUND($E$23*'12-09-2023'!H26+'12-09-2023'!H26,1)</f>
        <v>210368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191611</v>
      </c>
      <c r="G29" s="11" t="s">
        <v>22</v>
      </c>
      <c r="H29" s="25">
        <f>+D29*F29</f>
        <v>86224.95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191611</v>
      </c>
      <c r="G30" s="11" t="s">
        <v>22</v>
      </c>
      <c r="H30" s="25">
        <f>+D30*F30</f>
        <v>72812.180000000008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210368</v>
      </c>
      <c r="G31" s="11" t="s">
        <v>22</v>
      </c>
      <c r="H31" s="25">
        <f>+D31*F31</f>
        <v>115702.40000000001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10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10" ht="17.100000000000001" customHeight="1" x14ac:dyDescent="0.2">
      <c r="B34" s="2" t="s">
        <v>27</v>
      </c>
      <c r="C34" s="2"/>
      <c r="D34" s="2"/>
      <c r="E34" s="12" t="s">
        <v>28</v>
      </c>
      <c r="F34" s="26">
        <v>3786</v>
      </c>
      <c r="G34" s="2"/>
      <c r="H34" s="2"/>
      <c r="I34" s="2"/>
    </row>
    <row r="35" spans="2:10" ht="17.100000000000001" customHeight="1" x14ac:dyDescent="0.2">
      <c r="B35" s="2" t="s">
        <v>29</v>
      </c>
      <c r="C35" s="2"/>
      <c r="D35" s="2"/>
      <c r="E35" s="12" t="s">
        <v>28</v>
      </c>
      <c r="F35" s="26">
        <f>MROUND($E$23*'12-09-2023'!F35+'12-09-2023'!F35,1)</f>
        <v>15327</v>
      </c>
      <c r="G35" s="2"/>
      <c r="H35" s="2"/>
      <c r="I35" s="2"/>
    </row>
    <row r="36" spans="2:10" ht="17.100000000000001" customHeight="1" x14ac:dyDescent="0.2">
      <c r="B36" s="2" t="s">
        <v>30</v>
      </c>
      <c r="C36" s="2"/>
      <c r="D36" s="2"/>
      <c r="E36" s="12" t="s">
        <v>28</v>
      </c>
      <c r="F36" s="26">
        <f>MROUND($E$23*'12-09-2023'!F36+'12-09-2023'!F36,1)</f>
        <v>13917</v>
      </c>
      <c r="G36" s="8"/>
      <c r="H36" s="6"/>
      <c r="I36" s="2"/>
      <c r="J36" t="s">
        <v>484</v>
      </c>
    </row>
    <row r="37" spans="2:10" ht="17.100000000000001" customHeight="1" x14ac:dyDescent="0.2">
      <c r="B37" s="2" t="s">
        <v>31</v>
      </c>
      <c r="C37" s="2"/>
      <c r="D37" s="2"/>
      <c r="E37" s="12" t="s">
        <v>28</v>
      </c>
      <c r="F37" s="26">
        <f>MROUND($E$23*'12-09-2023'!F37+'12-09-2023'!F37,1)</f>
        <v>11766</v>
      </c>
      <c r="G37" s="8"/>
      <c r="H37" s="6"/>
      <c r="I37" s="2"/>
    </row>
    <row r="38" spans="2:10" ht="17.100000000000001" customHeight="1" x14ac:dyDescent="0.2">
      <c r="B38" s="22" t="s">
        <v>379</v>
      </c>
      <c r="C38" s="2"/>
      <c r="D38" s="2"/>
      <c r="E38" s="12" t="s">
        <v>380</v>
      </c>
      <c r="F38" s="26">
        <v>1.5</v>
      </c>
      <c r="G38" s="13" t="s">
        <v>381</v>
      </c>
      <c r="H38" s="6"/>
      <c r="I38" s="2"/>
    </row>
    <row r="39" spans="2:10" ht="17.100000000000001" customHeight="1" x14ac:dyDescent="0.2">
      <c r="B39" s="22" t="s">
        <v>382</v>
      </c>
      <c r="C39" s="2"/>
      <c r="D39" s="2"/>
      <c r="E39" s="12" t="s">
        <v>380</v>
      </c>
      <c r="F39" s="26">
        <v>1</v>
      </c>
      <c r="G39" s="13" t="s">
        <v>381</v>
      </c>
      <c r="H39" s="6"/>
      <c r="I39" s="2"/>
    </row>
    <row r="40" spans="2:10" ht="17.100000000000001" customHeight="1" x14ac:dyDescent="0.2">
      <c r="B40" s="2" t="s">
        <v>32</v>
      </c>
      <c r="C40" s="2"/>
      <c r="D40" s="2"/>
      <c r="E40" s="12" t="s">
        <v>33</v>
      </c>
      <c r="F40" s="26">
        <v>83199</v>
      </c>
      <c r="G40" t="s">
        <v>553</v>
      </c>
      <c r="H40" s="2"/>
      <c r="I40" s="2"/>
    </row>
    <row r="41" spans="2:10" ht="17.100000000000001" customHeight="1" x14ac:dyDescent="0.2">
      <c r="B41" s="2" t="s">
        <v>32</v>
      </c>
      <c r="C41" s="2"/>
      <c r="D41" s="2"/>
      <c r="E41" s="13"/>
      <c r="F41" s="20" t="s">
        <v>65</v>
      </c>
      <c r="G41" s="2"/>
      <c r="H41" s="2"/>
      <c r="I41" s="2"/>
    </row>
    <row r="42" spans="2:10" ht="17.100000000000001" customHeight="1" x14ac:dyDescent="0.2">
      <c r="B42" s="2" t="s">
        <v>34</v>
      </c>
      <c r="C42" s="2"/>
      <c r="D42" s="2"/>
      <c r="E42" s="13"/>
      <c r="F42" s="20" t="s">
        <v>35</v>
      </c>
      <c r="G42" s="2"/>
      <c r="H42" s="2"/>
      <c r="I42" s="2"/>
    </row>
    <row r="43" spans="2:10" ht="17.100000000000001" customHeight="1" x14ac:dyDescent="0.2">
      <c r="B43" s="2" t="s">
        <v>36</v>
      </c>
      <c r="C43" s="2"/>
      <c r="D43" s="2"/>
      <c r="E43" s="12" t="s">
        <v>37</v>
      </c>
      <c r="F43" s="26">
        <f>MROUND(IF(E19&gt;0,E19*'12-09-2023'!F43+'12-09-2023'!F43,'12-09-2023'!F43),1)</f>
        <v>616679</v>
      </c>
      <c r="G43" s="8" t="s">
        <v>38</v>
      </c>
      <c r="H43" s="2"/>
      <c r="I43" s="2"/>
    </row>
    <row r="44" spans="2:10" ht="17.100000000000001" customHeight="1" x14ac:dyDescent="0.2">
      <c r="B44" s="2" t="s">
        <v>39</v>
      </c>
      <c r="C44" s="2"/>
      <c r="D44" s="2"/>
      <c r="E44" s="12" t="s">
        <v>37</v>
      </c>
      <c r="F44" s="26">
        <f>MROUND(+IF(E20=0,'12-09-2023'!F44,IF(AND(E19&gt;0,E20&gt;0)=TRUE,(E20*50%*'12-09-2023'!F44+E19*50%*'12-09-2023'!F44+'12-09-2023'!F44),'12-09-2023'!F44*(1+E20))),1)*1.137</f>
        <v>506128.728</v>
      </c>
      <c r="G44" s="8" t="s">
        <v>38</v>
      </c>
      <c r="H44" s="2"/>
      <c r="I44" s="2"/>
    </row>
    <row r="45" spans="2:10" ht="17.100000000000001" customHeight="1" x14ac:dyDescent="0.2">
      <c r="B45" s="2" t="s">
        <v>40</v>
      </c>
      <c r="C45" s="2"/>
      <c r="D45" s="2"/>
      <c r="E45" s="12" t="s">
        <v>41</v>
      </c>
      <c r="F45" s="26">
        <v>1155</v>
      </c>
      <c r="G45" s="8" t="s">
        <v>38</v>
      </c>
      <c r="H45" s="2"/>
      <c r="I45" s="2"/>
    </row>
    <row r="46" spans="2:10" ht="17.100000000000001" customHeight="1" x14ac:dyDescent="0.2">
      <c r="B46" s="2" t="s">
        <v>42</v>
      </c>
      <c r="C46" s="2"/>
      <c r="D46" s="2"/>
      <c r="E46" s="12" t="s">
        <v>28</v>
      </c>
      <c r="F46" s="26">
        <f>MROUND((F43+F44)/50,1)</f>
        <v>22456</v>
      </c>
      <c r="G46" s="8" t="s">
        <v>38</v>
      </c>
      <c r="H46" s="2"/>
      <c r="I46" s="2"/>
    </row>
    <row r="47" spans="2:10" ht="17.100000000000001" customHeight="1" x14ac:dyDescent="0.2">
      <c r="B47" s="2" t="s">
        <v>43</v>
      </c>
      <c r="C47" s="2"/>
      <c r="D47" s="2"/>
      <c r="E47" s="12" t="s">
        <v>28</v>
      </c>
      <c r="F47" s="26">
        <v>3850</v>
      </c>
      <c r="G47" s="22" t="s">
        <v>548</v>
      </c>
      <c r="H47" s="2"/>
      <c r="I47" s="2"/>
    </row>
    <row r="48" spans="2:10" ht="17.100000000000001" customHeight="1" x14ac:dyDescent="0.2">
      <c r="B48" s="2" t="s">
        <v>44</v>
      </c>
      <c r="C48" s="2"/>
      <c r="D48" s="2"/>
      <c r="E48" s="12" t="s">
        <v>508</v>
      </c>
      <c r="F48" s="6" t="s">
        <v>507</v>
      </c>
      <c r="G48" s="40" t="s">
        <v>509</v>
      </c>
      <c r="H48" s="2"/>
      <c r="I48" s="2"/>
    </row>
    <row r="49" spans="1:9" ht="17.100000000000001" customHeight="1" x14ac:dyDescent="0.2">
      <c r="B49" s="2" t="s">
        <v>45</v>
      </c>
      <c r="C49" s="2"/>
      <c r="D49" s="2"/>
      <c r="E49" s="12" t="s">
        <v>46</v>
      </c>
      <c r="F49" s="6" t="s">
        <v>47</v>
      </c>
      <c r="G49" s="2"/>
      <c r="H49" s="2"/>
      <c r="I49" s="2"/>
    </row>
    <row r="50" spans="1:9" ht="4.3499999999999996" customHeight="1" x14ac:dyDescent="0.2">
      <c r="B50" s="2"/>
      <c r="C50" s="2"/>
      <c r="D50" s="2"/>
      <c r="E50" s="2"/>
      <c r="F50" s="2"/>
      <c r="G50" s="2"/>
      <c r="H50" s="2"/>
      <c r="I50" s="2"/>
    </row>
    <row r="51" spans="1:9" ht="17.100000000000001" customHeight="1" x14ac:dyDescent="0.2">
      <c r="B51" s="7" t="s">
        <v>48</v>
      </c>
      <c r="C51" s="2"/>
      <c r="D51" s="2"/>
      <c r="E51" s="2"/>
      <c r="F51" s="2"/>
      <c r="G51" s="2"/>
      <c r="H51" s="2"/>
      <c r="I51" s="2"/>
    </row>
    <row r="52" spans="1:9" ht="17.100000000000001" customHeight="1" x14ac:dyDescent="0.2">
      <c r="A52" s="14"/>
      <c r="B52" s="22" t="s">
        <v>49</v>
      </c>
      <c r="C52" s="2"/>
      <c r="D52" s="2"/>
      <c r="E52" s="12" t="s">
        <v>23</v>
      </c>
      <c r="F52" s="26">
        <f>MROUND($E$23*'12-09-2023'!F52+'12-09-2023'!F52,1)</f>
        <v>50648</v>
      </c>
      <c r="G52" s="8" t="s">
        <v>38</v>
      </c>
      <c r="H52" s="2"/>
      <c r="I52" s="2"/>
    </row>
    <row r="53" spans="1:9" ht="17.100000000000001" customHeight="1" x14ac:dyDescent="0.2">
      <c r="A53" s="14"/>
      <c r="B53" s="22" t="s">
        <v>50</v>
      </c>
      <c r="C53" s="2"/>
      <c r="D53" s="2"/>
      <c r="E53" s="12" t="s">
        <v>51</v>
      </c>
      <c r="F53" s="26">
        <f>MROUND($E$23*'12-09-2023'!F53+'12-09-2023'!F53,1)</f>
        <v>1983</v>
      </c>
      <c r="G53" s="8" t="s">
        <v>38</v>
      </c>
      <c r="H53" s="2"/>
      <c r="I53" s="2"/>
    </row>
    <row r="54" spans="1:9" ht="17.100000000000001" customHeight="1" x14ac:dyDescent="0.2">
      <c r="A54" s="14"/>
      <c r="B54" s="22" t="s">
        <v>52</v>
      </c>
      <c r="C54" s="2"/>
      <c r="D54" s="2"/>
      <c r="E54" s="12" t="s">
        <v>51</v>
      </c>
      <c r="F54" s="26">
        <f>MROUND($E$23*'12-09-2023'!F54+'12-09-2023'!F54,1)</f>
        <v>3645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53</v>
      </c>
      <c r="C55" s="2"/>
      <c r="D55" s="2"/>
      <c r="E55" s="12" t="s">
        <v>51</v>
      </c>
      <c r="F55" s="26">
        <f>MROUND($E$23*'12-09-2023'!F55+'12-09-2023'!F55,1)</f>
        <v>2722</v>
      </c>
      <c r="G55" s="8" t="s">
        <v>38</v>
      </c>
      <c r="H55" s="6"/>
      <c r="I55" s="2"/>
    </row>
    <row r="56" spans="1:9" ht="17.100000000000001" customHeight="1" x14ac:dyDescent="0.2">
      <c r="A56" s="14"/>
      <c r="B56" s="22" t="s">
        <v>326</v>
      </c>
      <c r="C56" s="2"/>
      <c r="D56" s="2"/>
      <c r="E56" s="12" t="s">
        <v>51</v>
      </c>
      <c r="F56" s="26">
        <f>MROUND($E$23*'12-09-2023'!F56+'12-09-2023'!F56,1)</f>
        <v>3325</v>
      </c>
      <c r="G56" s="8" t="s">
        <v>38</v>
      </c>
      <c r="H56" s="6"/>
      <c r="I56" s="2"/>
    </row>
    <row r="57" spans="1:9" ht="17.100000000000001" customHeight="1" x14ac:dyDescent="0.2">
      <c r="A57" s="14"/>
      <c r="B57" s="22" t="s">
        <v>54</v>
      </c>
      <c r="C57" s="2"/>
      <c r="D57" s="2"/>
      <c r="E57" s="12" t="s">
        <v>51</v>
      </c>
      <c r="F57" s="26">
        <f>MROUND($E$23*'12-09-2023'!F57+'12-09-2023'!F57,1)</f>
        <v>6846</v>
      </c>
      <c r="G57" s="8" t="s">
        <v>38</v>
      </c>
      <c r="H57" s="2"/>
      <c r="I57" s="2"/>
    </row>
    <row r="58" spans="1:9" ht="17.100000000000001" customHeight="1" x14ac:dyDescent="0.2">
      <c r="A58" s="14"/>
      <c r="B58" s="22" t="s">
        <v>55</v>
      </c>
      <c r="C58" s="2"/>
      <c r="D58" s="2"/>
      <c r="E58" s="12" t="s">
        <v>23</v>
      </c>
      <c r="F58" s="26">
        <f>MROUND($E$23*'12-09-2023'!F58+'12-09-2023'!F58,1)</f>
        <v>4153</v>
      </c>
      <c r="G58" s="8" t="s">
        <v>38</v>
      </c>
      <c r="H58" s="45" t="s">
        <v>56</v>
      </c>
      <c r="I58" s="45"/>
    </row>
    <row r="59" spans="1:9" ht="17.100000000000001" customHeight="1" x14ac:dyDescent="0.2">
      <c r="A59" s="14"/>
      <c r="B59" s="22" t="s">
        <v>57</v>
      </c>
      <c r="C59" s="2"/>
      <c r="D59" s="2"/>
      <c r="E59" s="12" t="s">
        <v>23</v>
      </c>
      <c r="F59" s="26">
        <f>MROUND($E$23*'12-09-2023'!F59+'12-09-2023'!F59,1)</f>
        <v>5959</v>
      </c>
      <c r="G59" s="8" t="s">
        <v>38</v>
      </c>
      <c r="H59" s="45" t="s">
        <v>58</v>
      </c>
      <c r="I59" s="45"/>
    </row>
    <row r="60" spans="1:9" ht="17.100000000000001" customHeight="1" x14ac:dyDescent="0.2">
      <c r="A60" s="14"/>
      <c r="B60" s="22" t="s">
        <v>59</v>
      </c>
      <c r="C60" s="2"/>
      <c r="D60" s="2"/>
      <c r="E60" s="12" t="s">
        <v>23</v>
      </c>
      <c r="F60" s="26">
        <f>MROUND($E$23*'12-09-2023'!F60+'12-09-2023'!F60,1)</f>
        <v>10786</v>
      </c>
      <c r="G60" s="8" t="s">
        <v>38</v>
      </c>
      <c r="H60" s="45" t="s">
        <v>60</v>
      </c>
      <c r="I60" s="45"/>
    </row>
    <row r="61" spans="1:9" ht="17.100000000000001" customHeight="1" x14ac:dyDescent="0.2">
      <c r="A61" s="14"/>
      <c r="B61" s="22" t="s">
        <v>61</v>
      </c>
      <c r="C61" s="2"/>
      <c r="D61" s="2"/>
      <c r="E61" s="12" t="s">
        <v>62</v>
      </c>
      <c r="F61" s="26">
        <f>MROUND($E$23*'12-09-2023'!F61+'12-09-2023'!F61,1)</f>
        <v>1664</v>
      </c>
      <c r="G61" s="8" t="s">
        <v>38</v>
      </c>
      <c r="H61" s="21"/>
      <c r="I61" s="21"/>
    </row>
    <row r="62" spans="1:9" ht="17.100000000000001" customHeight="1" x14ac:dyDescent="0.2">
      <c r="A62" s="14"/>
      <c r="B62" s="22" t="s">
        <v>63</v>
      </c>
      <c r="C62" s="2"/>
      <c r="D62" s="2"/>
      <c r="E62" s="12" t="s">
        <v>62</v>
      </c>
      <c r="F62" s="26">
        <f>MROUND($E$23*'12-09-2023'!F62+'12-09-2023'!F62,1)</f>
        <v>2763</v>
      </c>
      <c r="G62" s="8" t="s">
        <v>38</v>
      </c>
      <c r="H62" s="21" t="s">
        <v>64</v>
      </c>
      <c r="I62" s="21"/>
    </row>
    <row r="63" spans="1:9" ht="15" customHeight="1" x14ac:dyDescent="0.2">
      <c r="B63" s="22" t="s">
        <v>66</v>
      </c>
      <c r="C63" s="2"/>
      <c r="D63" s="2"/>
      <c r="E63" s="12" t="s">
        <v>23</v>
      </c>
      <c r="F63" s="26">
        <f>MROUND($E$23*'12-09-2023'!F63+'12-09-2023'!F63,1)</f>
        <v>8768</v>
      </c>
      <c r="G63" s="8" t="s">
        <v>38</v>
      </c>
      <c r="H63" s="15"/>
      <c r="I63" s="15"/>
    </row>
    <row r="64" spans="1:9" ht="15" customHeight="1" x14ac:dyDescent="0.2">
      <c r="B64" s="37" t="s">
        <v>384</v>
      </c>
      <c r="C64" s="15"/>
      <c r="D64" s="15"/>
      <c r="E64" s="12" t="s">
        <v>23</v>
      </c>
      <c r="F64" s="26">
        <f>MROUND($E$23*'12-09-2023'!F64+'12-09-2023'!F64,1)</f>
        <v>2447</v>
      </c>
      <c r="G64" s="8" t="s">
        <v>38</v>
      </c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>
      <c r="B151" s="15"/>
      <c r="C151" s="15"/>
      <c r="D151" s="15"/>
      <c r="E151" s="15"/>
      <c r="F151" s="15"/>
      <c r="G151" s="15"/>
      <c r="H151" s="15"/>
      <c r="I151" s="15"/>
    </row>
    <row r="152" spans="2:9" ht="15" customHeight="1" x14ac:dyDescent="0.2">
      <c r="B152" s="15"/>
      <c r="C152" s="15"/>
      <c r="D152" s="15"/>
      <c r="E152" s="15"/>
      <c r="F152" s="15"/>
      <c r="G152" s="15"/>
      <c r="H152" s="15"/>
      <c r="I152" s="15"/>
    </row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</sheetData>
  <mergeCells count="3">
    <mergeCell ref="H58:I58"/>
    <mergeCell ref="H59:I59"/>
    <mergeCell ref="H60:I60"/>
  </mergeCells>
  <pageMargins left="0.7" right="0.7" top="0.75" bottom="0.75" header="0.3" footer="0.3"/>
  <pageSetup paperSize="9" scale="73" orientation="portrait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7B43-BC11-4261-A168-A8B44BA74013}">
  <sheetPr>
    <pageSetUpPr fitToPage="1"/>
  </sheetPr>
  <dimension ref="A1:K206"/>
  <sheetViews>
    <sheetView workbookViewId="0">
      <selection activeCell="F52" sqref="F52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555</v>
      </c>
      <c r="H5" s="2"/>
      <c r="I5" s="2"/>
    </row>
    <row r="6" spans="2:11" ht="15" customHeight="1" x14ac:dyDescent="0.2">
      <c r="B6" s="3" t="s">
        <v>0</v>
      </c>
      <c r="C6" s="4" t="s">
        <v>449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479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370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556</v>
      </c>
      <c r="G13" s="16"/>
      <c r="H13" s="13" t="s">
        <v>142</v>
      </c>
      <c r="I13" s="4" t="s">
        <v>536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3.32E-2</v>
      </c>
      <c r="F16" s="41" t="s">
        <v>559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 t="s">
        <v>67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 t="s">
        <v>67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8">
        <v>0.12</v>
      </c>
      <c r="F19" s="39" t="s">
        <v>557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8">
        <v>0.03</v>
      </c>
      <c r="F20" s="39" t="s">
        <v>558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5.2299999999999999E-2</v>
      </c>
      <c r="G23" s="2"/>
      <c r="H23" s="2"/>
    </row>
    <row r="24" spans="2:11" ht="17.100000000000001" customHeight="1" x14ac:dyDescent="0.2">
      <c r="B24" s="2" t="s">
        <v>15</v>
      </c>
      <c r="C24" s="2"/>
      <c r="D24" s="2"/>
      <c r="E24" s="36">
        <v>920.13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f>MROUND($E$23*'10-10-2023'!H25+'10-10-2023'!H25,1)</f>
        <v>201632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f>MROUND($E$23*'10-10-2023'!H26+'10-10-2023'!H26,1)</f>
        <v>221370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201632</v>
      </c>
      <c r="G29" s="11" t="s">
        <v>22</v>
      </c>
      <c r="H29" s="25">
        <f>+D29*F29</f>
        <v>90734.400000000009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201632</v>
      </c>
      <c r="G30" s="11" t="s">
        <v>22</v>
      </c>
      <c r="H30" s="25">
        <f>+D30*F30</f>
        <v>76620.160000000003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221370</v>
      </c>
      <c r="G31" s="11" t="s">
        <v>22</v>
      </c>
      <c r="H31" s="25">
        <f>+D31*F31</f>
        <v>121753.50000000001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10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10" ht="17.100000000000001" customHeight="1" x14ac:dyDescent="0.2">
      <c r="B34" s="2" t="s">
        <v>27</v>
      </c>
      <c r="C34" s="2"/>
      <c r="D34" s="2"/>
      <c r="E34" s="12" t="s">
        <v>28</v>
      </c>
      <c r="F34" s="26">
        <v>3900</v>
      </c>
      <c r="G34" s="2"/>
      <c r="H34" s="2"/>
      <c r="I34" s="2"/>
    </row>
    <row r="35" spans="2:10" ht="17.100000000000001" customHeight="1" x14ac:dyDescent="0.2">
      <c r="B35" s="2" t="s">
        <v>29</v>
      </c>
      <c r="C35" s="2"/>
      <c r="D35" s="2"/>
      <c r="E35" s="12" t="s">
        <v>28</v>
      </c>
      <c r="F35" s="26">
        <f>MROUND($E$23*'10-10-2023'!F35+'10-10-2023'!F35,1)</f>
        <v>16129</v>
      </c>
      <c r="G35" s="2"/>
      <c r="H35" s="2"/>
      <c r="I35" s="2"/>
    </row>
    <row r="36" spans="2:10" ht="17.100000000000001" customHeight="1" x14ac:dyDescent="0.2">
      <c r="B36" s="2" t="s">
        <v>30</v>
      </c>
      <c r="C36" s="2"/>
      <c r="D36" s="2"/>
      <c r="E36" s="12" t="s">
        <v>28</v>
      </c>
      <c r="F36" s="26">
        <f>MROUND($E$23*'10-10-2023'!F36+'10-10-2023'!F36,1)</f>
        <v>14645</v>
      </c>
      <c r="G36" s="8"/>
      <c r="H36" s="6"/>
      <c r="I36" s="2"/>
      <c r="J36" t="s">
        <v>484</v>
      </c>
    </row>
    <row r="37" spans="2:10" ht="17.100000000000001" customHeight="1" x14ac:dyDescent="0.2">
      <c r="B37" s="2" t="s">
        <v>31</v>
      </c>
      <c r="C37" s="2"/>
      <c r="D37" s="2"/>
      <c r="E37" s="12" t="s">
        <v>28</v>
      </c>
      <c r="F37" s="26">
        <f>MROUND($E$23*'10-10-2023'!F37+'10-10-2023'!F37,1)</f>
        <v>12381</v>
      </c>
      <c r="G37" s="8"/>
      <c r="H37" s="6"/>
      <c r="I37" s="2"/>
    </row>
    <row r="38" spans="2:10" ht="17.100000000000001" customHeight="1" x14ac:dyDescent="0.2">
      <c r="B38" s="22" t="s">
        <v>379</v>
      </c>
      <c r="C38" s="2"/>
      <c r="D38" s="2"/>
      <c r="E38" s="12" t="s">
        <v>380</v>
      </c>
      <c r="F38" s="26">
        <v>1.5</v>
      </c>
      <c r="G38" s="13" t="s">
        <v>381</v>
      </c>
      <c r="H38" s="6"/>
      <c r="I38" s="2"/>
    </row>
    <row r="39" spans="2:10" ht="17.100000000000001" customHeight="1" x14ac:dyDescent="0.2">
      <c r="B39" s="22" t="s">
        <v>382</v>
      </c>
      <c r="C39" s="2"/>
      <c r="D39" s="2"/>
      <c r="E39" s="12" t="s">
        <v>380</v>
      </c>
      <c r="F39" s="26">
        <v>1</v>
      </c>
      <c r="G39" s="13" t="s">
        <v>381</v>
      </c>
      <c r="H39" s="6"/>
      <c r="I39" s="2"/>
    </row>
    <row r="40" spans="2:10" ht="17.100000000000001" customHeight="1" x14ac:dyDescent="0.2">
      <c r="B40" s="2" t="s">
        <v>32</v>
      </c>
      <c r="C40" s="2"/>
      <c r="D40" s="2"/>
      <c r="E40" s="12" t="s">
        <v>33</v>
      </c>
      <c r="F40" s="26">
        <v>93182</v>
      </c>
      <c r="G40" t="s">
        <v>560</v>
      </c>
      <c r="H40" s="2"/>
      <c r="I40" s="2"/>
    </row>
    <row r="41" spans="2:10" ht="17.100000000000001" customHeight="1" x14ac:dyDescent="0.2">
      <c r="B41" s="2" t="s">
        <v>32</v>
      </c>
      <c r="C41" s="2"/>
      <c r="D41" s="2"/>
      <c r="E41" s="13"/>
      <c r="F41" s="20" t="s">
        <v>65</v>
      </c>
      <c r="G41" s="2"/>
      <c r="H41" s="2"/>
      <c r="I41" s="2"/>
    </row>
    <row r="42" spans="2:10" ht="17.100000000000001" customHeight="1" x14ac:dyDescent="0.2">
      <c r="B42" s="2" t="s">
        <v>34</v>
      </c>
      <c r="C42" s="2"/>
      <c r="D42" s="2"/>
      <c r="E42" s="13"/>
      <c r="F42" s="20" t="s">
        <v>35</v>
      </c>
      <c r="G42" s="2"/>
      <c r="H42" s="2"/>
      <c r="I42" s="2"/>
    </row>
    <row r="43" spans="2:10" ht="17.100000000000001" customHeight="1" x14ac:dyDescent="0.2">
      <c r="B43" s="2" t="s">
        <v>36</v>
      </c>
      <c r="C43" s="2"/>
      <c r="D43" s="2"/>
      <c r="E43" s="12" t="s">
        <v>37</v>
      </c>
      <c r="F43" s="26">
        <f>MROUND(IF(E19&gt;0,E19*'10-10-2023'!F43+'10-10-2023'!F43,'10-10-2023'!F43),1)</f>
        <v>690680</v>
      </c>
      <c r="G43" s="8" t="s">
        <v>38</v>
      </c>
      <c r="H43" s="2"/>
      <c r="I43" s="2"/>
    </row>
    <row r="44" spans="2:10" ht="17.100000000000001" customHeight="1" x14ac:dyDescent="0.2">
      <c r="B44" s="2" t="s">
        <v>39</v>
      </c>
      <c r="C44" s="2"/>
      <c r="D44" s="2"/>
      <c r="E44" s="12" t="s">
        <v>37</v>
      </c>
      <c r="F44" s="26">
        <f>MROUND(+IF(E20=0,'10-10-2023'!F44,IF(AND(E19&gt;0,E20&gt;0)=TRUE,(E20*50%*'10-10-2023'!F44+E19*50%*'10-10-2023'!F44+'10-10-2023'!F44),'10-10-2023'!F44*(1+E20))),1)</f>
        <v>544088</v>
      </c>
      <c r="G44" s="8" t="s">
        <v>38</v>
      </c>
      <c r="H44" s="2"/>
      <c r="I44" s="2"/>
    </row>
    <row r="45" spans="2:10" ht="17.100000000000001" customHeight="1" x14ac:dyDescent="0.2">
      <c r="B45" s="2" t="s">
        <v>40</v>
      </c>
      <c r="C45" s="2"/>
      <c r="D45" s="2"/>
      <c r="E45" s="12" t="s">
        <v>41</v>
      </c>
      <c r="F45" s="26">
        <v>1155</v>
      </c>
      <c r="G45" s="8" t="s">
        <v>38</v>
      </c>
      <c r="H45" s="2"/>
      <c r="I45" s="2"/>
    </row>
    <row r="46" spans="2:10" ht="17.100000000000001" customHeight="1" x14ac:dyDescent="0.2">
      <c r="B46" s="2" t="s">
        <v>42</v>
      </c>
      <c r="C46" s="2"/>
      <c r="D46" s="2"/>
      <c r="E46" s="12" t="s">
        <v>28</v>
      </c>
      <c r="F46" s="26">
        <f>MROUND((F43+F44)/50,1)</f>
        <v>24695</v>
      </c>
      <c r="G46" s="8" t="s">
        <v>38</v>
      </c>
      <c r="H46" s="2"/>
      <c r="I46" s="2"/>
    </row>
    <row r="47" spans="2:10" ht="17.100000000000001" customHeight="1" x14ac:dyDescent="0.2">
      <c r="B47" s="2" t="s">
        <v>43</v>
      </c>
      <c r="C47" s="2"/>
      <c r="D47" s="2"/>
      <c r="E47" s="12" t="s">
        <v>28</v>
      </c>
      <c r="F47" s="26">
        <v>4312</v>
      </c>
      <c r="G47" s="22"/>
      <c r="H47" s="2"/>
      <c r="I47" s="2"/>
    </row>
    <row r="48" spans="2:10" ht="17.100000000000001" customHeight="1" x14ac:dyDescent="0.2">
      <c r="B48" s="2" t="s">
        <v>44</v>
      </c>
      <c r="C48" s="2"/>
      <c r="D48" s="2"/>
      <c r="E48" s="12" t="s">
        <v>508</v>
      </c>
      <c r="F48" s="6" t="s">
        <v>507</v>
      </c>
      <c r="G48" s="40" t="s">
        <v>509</v>
      </c>
      <c r="H48" s="2"/>
      <c r="I48" s="2"/>
    </row>
    <row r="49" spans="1:9" ht="17.100000000000001" customHeight="1" x14ac:dyDescent="0.2">
      <c r="B49" s="2" t="s">
        <v>45</v>
      </c>
      <c r="C49" s="2"/>
      <c r="D49" s="2"/>
      <c r="E49" s="12" t="s">
        <v>46</v>
      </c>
      <c r="F49" s="6" t="s">
        <v>47</v>
      </c>
      <c r="G49" s="2"/>
      <c r="H49" s="2"/>
      <c r="I49" s="2"/>
    </row>
    <row r="50" spans="1:9" ht="4.3499999999999996" customHeight="1" x14ac:dyDescent="0.2">
      <c r="B50" s="2"/>
      <c r="C50" s="2"/>
      <c r="D50" s="2"/>
      <c r="E50" s="2"/>
      <c r="F50" s="2"/>
      <c r="G50" s="2"/>
      <c r="H50" s="2"/>
      <c r="I50" s="2"/>
    </row>
    <row r="51" spans="1:9" ht="17.100000000000001" customHeight="1" x14ac:dyDescent="0.2">
      <c r="B51" s="7" t="s">
        <v>48</v>
      </c>
      <c r="C51" s="2"/>
      <c r="D51" s="2"/>
      <c r="E51" s="2"/>
      <c r="F51" s="2"/>
      <c r="G51" s="2"/>
      <c r="H51" s="2"/>
      <c r="I51" s="2"/>
    </row>
    <row r="52" spans="1:9" ht="17.100000000000001" customHeight="1" x14ac:dyDescent="0.2">
      <c r="A52" s="14"/>
      <c r="B52" s="22" t="s">
        <v>49</v>
      </c>
      <c r="C52" s="2"/>
      <c r="D52" s="2"/>
      <c r="E52" s="12" t="s">
        <v>23</v>
      </c>
      <c r="F52" s="26">
        <f>MROUND($E$23*'10-10-2023'!F52+'10-10-2023'!F52,1)</f>
        <v>53297</v>
      </c>
      <c r="G52" s="8" t="s">
        <v>38</v>
      </c>
      <c r="H52" s="2"/>
      <c r="I52" s="2"/>
    </row>
    <row r="53" spans="1:9" ht="17.100000000000001" customHeight="1" x14ac:dyDescent="0.2">
      <c r="A53" s="14"/>
      <c r="B53" s="22" t="s">
        <v>50</v>
      </c>
      <c r="C53" s="2"/>
      <c r="D53" s="2"/>
      <c r="E53" s="12" t="s">
        <v>51</v>
      </c>
      <c r="F53" s="26">
        <f>MROUND($E$23*'10-10-2023'!F53+'10-10-2023'!F53,1)</f>
        <v>2087</v>
      </c>
      <c r="G53" s="8" t="s">
        <v>38</v>
      </c>
      <c r="H53" s="2"/>
      <c r="I53" s="2"/>
    </row>
    <row r="54" spans="1:9" ht="17.100000000000001" customHeight="1" x14ac:dyDescent="0.2">
      <c r="A54" s="14"/>
      <c r="B54" s="22" t="s">
        <v>52</v>
      </c>
      <c r="C54" s="2"/>
      <c r="D54" s="2"/>
      <c r="E54" s="12" t="s">
        <v>51</v>
      </c>
      <c r="F54" s="26">
        <f>MROUND($E$23*'10-10-2023'!F54+'10-10-2023'!F54,1)</f>
        <v>3836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53</v>
      </c>
      <c r="C55" s="2"/>
      <c r="D55" s="2"/>
      <c r="E55" s="12" t="s">
        <v>51</v>
      </c>
      <c r="F55" s="26">
        <f>MROUND($E$23*'10-10-2023'!F55+'10-10-2023'!F55,1)</f>
        <v>2864</v>
      </c>
      <c r="G55" s="8" t="s">
        <v>38</v>
      </c>
      <c r="H55" s="6"/>
      <c r="I55" s="2"/>
    </row>
    <row r="56" spans="1:9" ht="17.100000000000001" customHeight="1" x14ac:dyDescent="0.2">
      <c r="A56" s="14"/>
      <c r="B56" s="22" t="s">
        <v>326</v>
      </c>
      <c r="C56" s="2"/>
      <c r="D56" s="2"/>
      <c r="E56" s="12" t="s">
        <v>51</v>
      </c>
      <c r="F56" s="26">
        <f>MROUND($E$23*'10-10-2023'!F56+'10-10-2023'!F56,1)</f>
        <v>3499</v>
      </c>
      <c r="G56" s="8" t="s">
        <v>38</v>
      </c>
      <c r="H56" s="6"/>
      <c r="I56" s="2"/>
    </row>
    <row r="57" spans="1:9" ht="17.100000000000001" customHeight="1" x14ac:dyDescent="0.2">
      <c r="A57" s="14"/>
      <c r="B57" s="22" t="s">
        <v>54</v>
      </c>
      <c r="C57" s="2"/>
      <c r="D57" s="2"/>
      <c r="E57" s="12" t="s">
        <v>51</v>
      </c>
      <c r="F57" s="26">
        <f>MROUND($E$23*'10-10-2023'!F57+'10-10-2023'!F57,1)</f>
        <v>7204</v>
      </c>
      <c r="G57" s="8" t="s">
        <v>38</v>
      </c>
      <c r="H57" s="2"/>
      <c r="I57" s="2"/>
    </row>
    <row r="58" spans="1:9" ht="17.100000000000001" customHeight="1" x14ac:dyDescent="0.2">
      <c r="A58" s="14"/>
      <c r="B58" s="22" t="s">
        <v>55</v>
      </c>
      <c r="C58" s="2"/>
      <c r="D58" s="2"/>
      <c r="E58" s="12" t="s">
        <v>23</v>
      </c>
      <c r="F58" s="26">
        <f>MROUND($E$23*'10-10-2023'!F58+'10-10-2023'!F58,1)</f>
        <v>4370</v>
      </c>
      <c r="G58" s="8" t="s">
        <v>38</v>
      </c>
      <c r="H58" s="45" t="s">
        <v>56</v>
      </c>
      <c r="I58" s="45"/>
    </row>
    <row r="59" spans="1:9" ht="17.100000000000001" customHeight="1" x14ac:dyDescent="0.2">
      <c r="A59" s="14"/>
      <c r="B59" s="22" t="s">
        <v>57</v>
      </c>
      <c r="C59" s="2"/>
      <c r="D59" s="2"/>
      <c r="E59" s="12" t="s">
        <v>23</v>
      </c>
      <c r="F59" s="26">
        <f>MROUND($E$23*'10-10-2023'!F59+'10-10-2023'!F59,1)</f>
        <v>6271</v>
      </c>
      <c r="G59" s="8" t="s">
        <v>38</v>
      </c>
      <c r="H59" s="45" t="s">
        <v>58</v>
      </c>
      <c r="I59" s="45"/>
    </row>
    <row r="60" spans="1:9" ht="17.100000000000001" customHeight="1" x14ac:dyDescent="0.2">
      <c r="A60" s="14"/>
      <c r="B60" s="22" t="s">
        <v>59</v>
      </c>
      <c r="C60" s="2"/>
      <c r="D60" s="2"/>
      <c r="E60" s="12" t="s">
        <v>23</v>
      </c>
      <c r="F60" s="26">
        <f>MROUND($E$23*'10-10-2023'!F60+'10-10-2023'!F60,1)</f>
        <v>11350</v>
      </c>
      <c r="G60" s="8" t="s">
        <v>38</v>
      </c>
      <c r="H60" s="45" t="s">
        <v>60</v>
      </c>
      <c r="I60" s="45"/>
    </row>
    <row r="61" spans="1:9" ht="17.100000000000001" customHeight="1" x14ac:dyDescent="0.2">
      <c r="A61" s="14"/>
      <c r="B61" s="22" t="s">
        <v>61</v>
      </c>
      <c r="C61" s="2"/>
      <c r="D61" s="2"/>
      <c r="E61" s="12" t="s">
        <v>62</v>
      </c>
      <c r="F61" s="26">
        <f>MROUND($E$23*'10-10-2023'!F61+'10-10-2023'!F61,1)</f>
        <v>1751</v>
      </c>
      <c r="G61" s="8" t="s">
        <v>38</v>
      </c>
      <c r="H61" s="21"/>
      <c r="I61" s="21"/>
    </row>
    <row r="62" spans="1:9" ht="17.100000000000001" customHeight="1" x14ac:dyDescent="0.2">
      <c r="A62" s="14"/>
      <c r="B62" s="22" t="s">
        <v>63</v>
      </c>
      <c r="C62" s="2"/>
      <c r="D62" s="2"/>
      <c r="E62" s="12" t="s">
        <v>62</v>
      </c>
      <c r="F62" s="26">
        <f>MROUND($E$23*'10-10-2023'!F62+'10-10-2023'!F62,1)</f>
        <v>2908</v>
      </c>
      <c r="G62" s="8" t="s">
        <v>38</v>
      </c>
      <c r="H62" s="21" t="s">
        <v>64</v>
      </c>
      <c r="I62" s="21"/>
    </row>
    <row r="63" spans="1:9" ht="15" customHeight="1" x14ac:dyDescent="0.2">
      <c r="B63" s="22" t="s">
        <v>66</v>
      </c>
      <c r="C63" s="2"/>
      <c r="D63" s="2"/>
      <c r="E63" s="12" t="s">
        <v>23</v>
      </c>
      <c r="F63" s="26">
        <f>MROUND($E$23*'10-10-2023'!F63+'10-10-2023'!F63,1)</f>
        <v>9227</v>
      </c>
      <c r="G63" s="8" t="s">
        <v>38</v>
      </c>
      <c r="H63" s="15"/>
      <c r="I63" s="15"/>
    </row>
    <row r="64" spans="1:9" ht="15" customHeight="1" x14ac:dyDescent="0.2">
      <c r="B64" s="37" t="s">
        <v>384</v>
      </c>
      <c r="C64" s="15"/>
      <c r="D64" s="15"/>
      <c r="E64" s="12" t="s">
        <v>23</v>
      </c>
      <c r="F64" s="26">
        <f>MROUND($E$23*'10-10-2023'!F64+'10-10-2023'!F64,1)</f>
        <v>2575</v>
      </c>
      <c r="G64" s="8" t="s">
        <v>38</v>
      </c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>
      <c r="B151" s="15"/>
      <c r="C151" s="15"/>
      <c r="D151" s="15"/>
      <c r="E151" s="15"/>
      <c r="F151" s="15"/>
      <c r="G151" s="15"/>
      <c r="H151" s="15"/>
      <c r="I151" s="15"/>
    </row>
    <row r="152" spans="2:9" ht="15" customHeight="1" x14ac:dyDescent="0.2">
      <c r="B152" s="15"/>
      <c r="C152" s="15"/>
      <c r="D152" s="15"/>
      <c r="E152" s="15"/>
      <c r="F152" s="15"/>
      <c r="G152" s="15"/>
      <c r="H152" s="15"/>
      <c r="I152" s="15"/>
    </row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</sheetData>
  <mergeCells count="3">
    <mergeCell ref="H58:I58"/>
    <mergeCell ref="H59:I59"/>
    <mergeCell ref="H60:I60"/>
  </mergeCells>
  <pageMargins left="0.7" right="0.7" top="0.75" bottom="0.75" header="0.3" footer="0.3"/>
  <pageSetup paperSize="9" scale="73" orientation="portrait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1C6C2-4F1A-4733-98C9-656A4B0AD1DF}">
  <sheetPr>
    <pageSetUpPr fitToPage="1"/>
  </sheetPr>
  <dimension ref="A1:K206"/>
  <sheetViews>
    <sheetView workbookViewId="0">
      <selection activeCell="F64" sqref="F64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566</v>
      </c>
      <c r="H5" s="2"/>
      <c r="I5" s="2"/>
    </row>
    <row r="6" spans="2:11" ht="15" customHeight="1" x14ac:dyDescent="0.2">
      <c r="B6" s="3" t="s">
        <v>0</v>
      </c>
      <c r="C6" s="4" t="s">
        <v>449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479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370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567</v>
      </c>
      <c r="G13" s="16"/>
      <c r="H13" s="13" t="s">
        <v>142</v>
      </c>
      <c r="I13" s="4" t="s">
        <v>536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5.3400000000000003E-2</v>
      </c>
      <c r="F16" s="41" t="s">
        <v>565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>
        <v>9.5000000000000001E-2</v>
      </c>
      <c r="F17" s="39" t="s">
        <v>561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>
        <v>9.5000000000000001E-2</v>
      </c>
      <c r="F18" s="39" t="s">
        <v>561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8">
        <v>0.11</v>
      </c>
      <c r="F19" s="39" t="s">
        <v>562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8">
        <v>9.7000000000000003E-2</v>
      </c>
      <c r="F20" s="39" t="s">
        <v>563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8.3099999999999993E-2</v>
      </c>
      <c r="G23" s="2"/>
      <c r="H23" s="2"/>
    </row>
    <row r="24" spans="2:11" ht="17.100000000000001" customHeight="1" x14ac:dyDescent="0.2">
      <c r="B24" s="2" t="s">
        <v>15</v>
      </c>
      <c r="C24" s="2"/>
      <c r="D24" s="2"/>
      <c r="E24" s="36">
        <v>996.68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f>MROUND($E$23*'23-10-2023'!H25+'23-10-2023'!H25,1)</f>
        <v>218388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f>MROUND($E$23*'23-10-2023'!H26+'23-10-2023'!H26,1)</f>
        <v>239766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218388</v>
      </c>
      <c r="G29" s="11" t="s">
        <v>22</v>
      </c>
      <c r="H29" s="25">
        <f>+D29*F29</f>
        <v>98274.6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218388</v>
      </c>
      <c r="G30" s="11" t="s">
        <v>22</v>
      </c>
      <c r="H30" s="25">
        <f>+D30*F30</f>
        <v>82987.44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239766</v>
      </c>
      <c r="G31" s="11" t="s">
        <v>22</v>
      </c>
      <c r="H31" s="25">
        <f>+D31*F31</f>
        <v>131871.30000000002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10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10" ht="17.100000000000001" customHeight="1" x14ac:dyDescent="0.2">
      <c r="B34" s="2" t="s">
        <v>27</v>
      </c>
      <c r="C34" s="2"/>
      <c r="D34" s="2"/>
      <c r="E34" s="12" t="s">
        <v>28</v>
      </c>
      <c r="F34" s="26">
        <v>4280</v>
      </c>
      <c r="G34" s="2"/>
      <c r="H34" s="2"/>
      <c r="I34" s="2"/>
    </row>
    <row r="35" spans="2:10" ht="17.100000000000001" customHeight="1" x14ac:dyDescent="0.2">
      <c r="B35" s="2" t="s">
        <v>29</v>
      </c>
      <c r="C35" s="2"/>
      <c r="D35" s="2"/>
      <c r="E35" s="12" t="s">
        <v>28</v>
      </c>
      <c r="F35" s="26">
        <f>MROUND($E$23*'23-10-2023'!F35+'23-10-2023'!F35,1)</f>
        <v>17469</v>
      </c>
      <c r="G35" s="2"/>
      <c r="H35" s="2"/>
      <c r="I35" s="2"/>
    </row>
    <row r="36" spans="2:10" ht="17.100000000000001" customHeight="1" x14ac:dyDescent="0.2">
      <c r="B36" s="2" t="s">
        <v>30</v>
      </c>
      <c r="C36" s="2"/>
      <c r="D36" s="2"/>
      <c r="E36" s="12" t="s">
        <v>28</v>
      </c>
      <c r="F36" s="26">
        <f>MROUND($E$23*'23-10-2023'!F36+'23-10-2023'!F36,1)</f>
        <v>15862</v>
      </c>
      <c r="G36" s="8"/>
      <c r="H36" s="6"/>
      <c r="I36" s="2"/>
      <c r="J36" t="s">
        <v>484</v>
      </c>
    </row>
    <row r="37" spans="2:10" ht="17.100000000000001" customHeight="1" x14ac:dyDescent="0.2">
      <c r="B37" s="2" t="s">
        <v>31</v>
      </c>
      <c r="C37" s="2"/>
      <c r="D37" s="2"/>
      <c r="E37" s="12" t="s">
        <v>28</v>
      </c>
      <c r="F37" s="26">
        <f>MROUND($E$23*'23-10-2023'!F37+'23-10-2023'!F37,1)</f>
        <v>13410</v>
      </c>
      <c r="G37" s="8"/>
      <c r="H37" s="6"/>
      <c r="I37" s="2"/>
    </row>
    <row r="38" spans="2:10" ht="17.100000000000001" customHeight="1" x14ac:dyDescent="0.2">
      <c r="B38" s="22" t="s">
        <v>379</v>
      </c>
      <c r="C38" s="2"/>
      <c r="D38" s="2"/>
      <c r="E38" s="12" t="s">
        <v>380</v>
      </c>
      <c r="F38" s="26">
        <v>1.5</v>
      </c>
      <c r="G38" s="13" t="s">
        <v>381</v>
      </c>
      <c r="H38" s="6"/>
      <c r="I38" s="2"/>
    </row>
    <row r="39" spans="2:10" ht="17.100000000000001" customHeight="1" x14ac:dyDescent="0.2">
      <c r="B39" s="22" t="s">
        <v>382</v>
      </c>
      <c r="C39" s="2"/>
      <c r="D39" s="2"/>
      <c r="E39" s="12" t="s">
        <v>380</v>
      </c>
      <c r="F39" s="26">
        <v>1</v>
      </c>
      <c r="G39" s="13" t="s">
        <v>381</v>
      </c>
      <c r="H39" s="6"/>
      <c r="I39" s="2"/>
    </row>
    <row r="40" spans="2:10" ht="17.100000000000001" customHeight="1" x14ac:dyDescent="0.2">
      <c r="B40" s="2" t="s">
        <v>32</v>
      </c>
      <c r="C40" s="2"/>
      <c r="D40" s="2"/>
      <c r="E40" s="12" t="s">
        <v>33</v>
      </c>
      <c r="F40" s="26">
        <v>103433</v>
      </c>
      <c r="G40" t="s">
        <v>564</v>
      </c>
      <c r="H40" s="2"/>
      <c r="I40" s="2"/>
    </row>
    <row r="41" spans="2:10" ht="17.100000000000001" customHeight="1" x14ac:dyDescent="0.2">
      <c r="B41" s="2" t="s">
        <v>32</v>
      </c>
      <c r="C41" s="2"/>
      <c r="D41" s="2"/>
      <c r="E41" s="13"/>
      <c r="F41" s="20" t="s">
        <v>65</v>
      </c>
      <c r="G41" s="2"/>
      <c r="H41" s="2"/>
      <c r="I41" s="2"/>
    </row>
    <row r="42" spans="2:10" ht="17.100000000000001" customHeight="1" x14ac:dyDescent="0.2">
      <c r="B42" s="2" t="s">
        <v>34</v>
      </c>
      <c r="C42" s="2"/>
      <c r="D42" s="2"/>
      <c r="E42" s="13"/>
      <c r="F42" s="20" t="s">
        <v>35</v>
      </c>
      <c r="G42" s="2"/>
      <c r="H42" s="2"/>
      <c r="I42" s="2"/>
    </row>
    <row r="43" spans="2:10" ht="17.100000000000001" customHeight="1" x14ac:dyDescent="0.2">
      <c r="B43" s="2" t="s">
        <v>36</v>
      </c>
      <c r="C43" s="2"/>
      <c r="D43" s="2"/>
      <c r="E43" s="12" t="s">
        <v>37</v>
      </c>
      <c r="F43" s="26">
        <f>MROUND(IF(E19&gt;0,E19*'23-10-2023'!F43+'23-10-2023'!F43,'23-10-2023'!F43),1)</f>
        <v>766655</v>
      </c>
      <c r="G43" s="8" t="s">
        <v>38</v>
      </c>
      <c r="H43" s="2"/>
      <c r="I43" s="2"/>
    </row>
    <row r="44" spans="2:10" ht="17.100000000000001" customHeight="1" x14ac:dyDescent="0.2">
      <c r="B44" s="2" t="s">
        <v>39</v>
      </c>
      <c r="C44" s="2"/>
      <c r="D44" s="2"/>
      <c r="E44" s="12" t="s">
        <v>37</v>
      </c>
      <c r="F44" s="26">
        <f>MROUND(+IF(E20=0,'23-10-2023'!F44,IF(AND(E19&gt;0,E20&gt;0)=TRUE,(E20*50%*'23-10-2023'!F44+E19*50%*'23-10-2023'!F44+'23-10-2023'!F44),'23-10-2023'!F44*(1+E20))),1)</f>
        <v>600401</v>
      </c>
      <c r="G44" s="8" t="s">
        <v>38</v>
      </c>
      <c r="H44" s="2"/>
      <c r="I44" s="2"/>
    </row>
    <row r="45" spans="2:10" ht="17.100000000000001" customHeight="1" x14ac:dyDescent="0.2">
      <c r="B45" s="2" t="s">
        <v>40</v>
      </c>
      <c r="C45" s="2"/>
      <c r="D45" s="2"/>
      <c r="E45" s="12" t="s">
        <v>41</v>
      </c>
      <c r="F45" s="26">
        <v>1294</v>
      </c>
      <c r="G45" s="8" t="s">
        <v>38</v>
      </c>
      <c r="H45" s="2"/>
      <c r="I45" s="2"/>
    </row>
    <row r="46" spans="2:10" ht="17.100000000000001" customHeight="1" x14ac:dyDescent="0.2">
      <c r="B46" s="2" t="s">
        <v>42</v>
      </c>
      <c r="C46" s="2"/>
      <c r="D46" s="2"/>
      <c r="E46" s="12" t="s">
        <v>28</v>
      </c>
      <c r="F46" s="26">
        <f>MROUND((F43+F44)/50,1)</f>
        <v>27341</v>
      </c>
      <c r="G46" s="8" t="s">
        <v>38</v>
      </c>
      <c r="H46" s="2"/>
      <c r="I46" s="2"/>
    </row>
    <row r="47" spans="2:10" ht="17.100000000000001" customHeight="1" x14ac:dyDescent="0.2">
      <c r="B47" s="2" t="s">
        <v>43</v>
      </c>
      <c r="C47" s="2"/>
      <c r="D47" s="2"/>
      <c r="E47" s="12" t="s">
        <v>28</v>
      </c>
      <c r="F47" s="26">
        <v>4786</v>
      </c>
      <c r="G47" s="22"/>
      <c r="H47" s="2"/>
      <c r="I47" s="2"/>
    </row>
    <row r="48" spans="2:10" ht="17.100000000000001" customHeight="1" x14ac:dyDescent="0.2">
      <c r="B48" s="2" t="s">
        <v>44</v>
      </c>
      <c r="C48" s="2"/>
      <c r="D48" s="2"/>
      <c r="E48" s="12" t="s">
        <v>508</v>
      </c>
      <c r="F48" s="6" t="s">
        <v>507</v>
      </c>
      <c r="G48" s="40" t="s">
        <v>509</v>
      </c>
      <c r="H48" s="2"/>
      <c r="I48" s="2"/>
    </row>
    <row r="49" spans="1:9" ht="17.100000000000001" customHeight="1" x14ac:dyDescent="0.2">
      <c r="B49" s="2" t="s">
        <v>45</v>
      </c>
      <c r="C49" s="2"/>
      <c r="D49" s="2"/>
      <c r="E49" s="12" t="s">
        <v>46</v>
      </c>
      <c r="F49" s="6" t="s">
        <v>47</v>
      </c>
      <c r="G49" s="2"/>
      <c r="H49" s="2"/>
      <c r="I49" s="2"/>
    </row>
    <row r="50" spans="1:9" ht="4.3499999999999996" customHeight="1" x14ac:dyDescent="0.2">
      <c r="B50" s="2"/>
      <c r="C50" s="2"/>
      <c r="D50" s="2"/>
      <c r="E50" s="2"/>
      <c r="F50" s="2"/>
      <c r="G50" s="2"/>
      <c r="H50" s="2"/>
      <c r="I50" s="2"/>
    </row>
    <row r="51" spans="1:9" ht="17.100000000000001" customHeight="1" x14ac:dyDescent="0.2">
      <c r="B51" s="7" t="s">
        <v>48</v>
      </c>
      <c r="C51" s="2"/>
      <c r="D51" s="2"/>
      <c r="E51" s="2"/>
      <c r="F51" s="2"/>
      <c r="G51" s="2"/>
      <c r="H51" s="2"/>
      <c r="I51" s="2"/>
    </row>
    <row r="52" spans="1:9" ht="17.100000000000001" customHeight="1" x14ac:dyDescent="0.2">
      <c r="A52" s="14"/>
      <c r="B52" s="22" t="s">
        <v>49</v>
      </c>
      <c r="C52" s="2"/>
      <c r="D52" s="2"/>
      <c r="E52" s="12" t="s">
        <v>23</v>
      </c>
      <c r="F52" s="26">
        <f>MROUND($E$23*'23-10-2023'!F52+'23-10-2023'!F52,1)</f>
        <v>57726</v>
      </c>
      <c r="G52" s="8" t="s">
        <v>38</v>
      </c>
      <c r="H52" s="2"/>
      <c r="I52" s="2"/>
    </row>
    <row r="53" spans="1:9" ht="17.100000000000001" customHeight="1" x14ac:dyDescent="0.2">
      <c r="A53" s="14"/>
      <c r="B53" s="22" t="s">
        <v>50</v>
      </c>
      <c r="C53" s="2"/>
      <c r="D53" s="2"/>
      <c r="E53" s="12" t="s">
        <v>51</v>
      </c>
      <c r="F53" s="26">
        <f>MROUND($E$23*'23-10-2023'!F53+'23-10-2023'!F53,1)</f>
        <v>2260</v>
      </c>
      <c r="G53" s="8" t="s">
        <v>38</v>
      </c>
      <c r="H53" s="2"/>
      <c r="I53" s="2"/>
    </row>
    <row r="54" spans="1:9" ht="17.100000000000001" customHeight="1" x14ac:dyDescent="0.2">
      <c r="A54" s="14"/>
      <c r="B54" s="22" t="s">
        <v>52</v>
      </c>
      <c r="C54" s="2"/>
      <c r="D54" s="2"/>
      <c r="E54" s="12" t="s">
        <v>51</v>
      </c>
      <c r="F54" s="26">
        <f>MROUND($E$23*'23-10-2023'!F54+'23-10-2023'!F54,1)</f>
        <v>4155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53</v>
      </c>
      <c r="C55" s="2"/>
      <c r="D55" s="2"/>
      <c r="E55" s="12" t="s">
        <v>51</v>
      </c>
      <c r="F55" s="26">
        <f>MROUND($E$23*'23-10-2023'!F55+'23-10-2023'!F55,1)</f>
        <v>3102</v>
      </c>
      <c r="G55" s="8" t="s">
        <v>38</v>
      </c>
      <c r="H55" s="6"/>
      <c r="I55" s="2"/>
    </row>
    <row r="56" spans="1:9" ht="17.100000000000001" customHeight="1" x14ac:dyDescent="0.2">
      <c r="A56" s="14"/>
      <c r="B56" s="22" t="s">
        <v>326</v>
      </c>
      <c r="C56" s="2"/>
      <c r="D56" s="2"/>
      <c r="E56" s="12" t="s">
        <v>51</v>
      </c>
      <c r="F56" s="26">
        <f>MROUND($E$23*'23-10-2023'!F56+'23-10-2023'!F56,1)</f>
        <v>3790</v>
      </c>
      <c r="G56" s="8" t="s">
        <v>38</v>
      </c>
      <c r="H56" s="6"/>
      <c r="I56" s="2"/>
    </row>
    <row r="57" spans="1:9" ht="17.100000000000001" customHeight="1" x14ac:dyDescent="0.2">
      <c r="A57" s="14"/>
      <c r="B57" s="22" t="s">
        <v>54</v>
      </c>
      <c r="C57" s="2"/>
      <c r="D57" s="2"/>
      <c r="E57" s="12" t="s">
        <v>51</v>
      </c>
      <c r="F57" s="26">
        <f>MROUND($E$23*'23-10-2023'!F57+'23-10-2023'!F57,1)</f>
        <v>7803</v>
      </c>
      <c r="G57" s="8" t="s">
        <v>38</v>
      </c>
      <c r="H57" s="2"/>
      <c r="I57" s="2"/>
    </row>
    <row r="58" spans="1:9" ht="17.100000000000001" customHeight="1" x14ac:dyDescent="0.2">
      <c r="A58" s="14"/>
      <c r="B58" s="22" t="s">
        <v>55</v>
      </c>
      <c r="C58" s="2"/>
      <c r="D58" s="2"/>
      <c r="E58" s="12" t="s">
        <v>23</v>
      </c>
      <c r="F58" s="26">
        <f>MROUND($E$23*'23-10-2023'!F58+'23-10-2023'!F58,1)</f>
        <v>4733</v>
      </c>
      <c r="G58" s="8" t="s">
        <v>38</v>
      </c>
      <c r="H58" s="45" t="s">
        <v>56</v>
      </c>
      <c r="I58" s="45"/>
    </row>
    <row r="59" spans="1:9" ht="17.100000000000001" customHeight="1" x14ac:dyDescent="0.2">
      <c r="A59" s="14"/>
      <c r="B59" s="22" t="s">
        <v>57</v>
      </c>
      <c r="C59" s="2"/>
      <c r="D59" s="2"/>
      <c r="E59" s="12" t="s">
        <v>23</v>
      </c>
      <c r="F59" s="26">
        <f>MROUND($E$23*'23-10-2023'!F59+'23-10-2023'!F59,1)</f>
        <v>6792</v>
      </c>
      <c r="G59" s="8" t="s">
        <v>38</v>
      </c>
      <c r="H59" s="45" t="s">
        <v>58</v>
      </c>
      <c r="I59" s="45"/>
    </row>
    <row r="60" spans="1:9" ht="17.100000000000001" customHeight="1" x14ac:dyDescent="0.2">
      <c r="A60" s="14"/>
      <c r="B60" s="22" t="s">
        <v>59</v>
      </c>
      <c r="C60" s="2"/>
      <c r="D60" s="2"/>
      <c r="E60" s="12" t="s">
        <v>23</v>
      </c>
      <c r="F60" s="26">
        <f>MROUND($E$23*'23-10-2023'!F60+'23-10-2023'!F60,1)</f>
        <v>12293</v>
      </c>
      <c r="G60" s="8" t="s">
        <v>38</v>
      </c>
      <c r="H60" s="45" t="s">
        <v>60</v>
      </c>
      <c r="I60" s="45"/>
    </row>
    <row r="61" spans="1:9" ht="17.100000000000001" customHeight="1" x14ac:dyDescent="0.2">
      <c r="A61" s="14"/>
      <c r="B61" s="22" t="s">
        <v>61</v>
      </c>
      <c r="C61" s="2"/>
      <c r="D61" s="2"/>
      <c r="E61" s="12" t="s">
        <v>62</v>
      </c>
      <c r="F61" s="26">
        <f>(MROUND($E$23*'23-10-2023'!F61+'23-10-2023'!F61,1))*2.25</f>
        <v>4268.25</v>
      </c>
      <c r="G61" s="8" t="s">
        <v>38</v>
      </c>
      <c r="H61" s="21"/>
      <c r="I61" s="21"/>
    </row>
    <row r="62" spans="1:9" ht="17.100000000000001" customHeight="1" x14ac:dyDescent="0.2">
      <c r="A62" s="14"/>
      <c r="B62" s="22" t="s">
        <v>63</v>
      </c>
      <c r="C62" s="2"/>
      <c r="D62" s="2"/>
      <c r="E62" s="12" t="s">
        <v>62</v>
      </c>
      <c r="F62" s="26">
        <f>MROUND($E$23*'23-10-2023'!F62+'23-10-2023'!F62,1)</f>
        <v>3150</v>
      </c>
      <c r="G62" s="8" t="s">
        <v>38</v>
      </c>
      <c r="H62" s="21" t="s">
        <v>64</v>
      </c>
      <c r="I62" s="21"/>
    </row>
    <row r="63" spans="1:9" ht="15" customHeight="1" x14ac:dyDescent="0.2">
      <c r="B63" s="22" t="s">
        <v>66</v>
      </c>
      <c r="C63" s="2"/>
      <c r="D63" s="2"/>
      <c r="E63" s="12" t="s">
        <v>23</v>
      </c>
      <c r="F63" s="26">
        <f>MROUND($E$23*'23-10-2023'!F63+'23-10-2023'!F63,1)</f>
        <v>9994</v>
      </c>
      <c r="G63" s="8" t="s">
        <v>38</v>
      </c>
      <c r="H63" s="15"/>
      <c r="I63" s="15"/>
    </row>
    <row r="64" spans="1:9" ht="15" customHeight="1" x14ac:dyDescent="0.2">
      <c r="B64" s="37" t="s">
        <v>384</v>
      </c>
      <c r="C64" s="15"/>
      <c r="D64" s="15"/>
      <c r="E64" s="12" t="s">
        <v>23</v>
      </c>
      <c r="F64" s="26">
        <f>MROUND($E$23*'23-10-2023'!F64+'23-10-2023'!F64,1)</f>
        <v>2789</v>
      </c>
      <c r="G64" s="8" t="s">
        <v>38</v>
      </c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>
      <c r="B151" s="15"/>
      <c r="C151" s="15"/>
      <c r="D151" s="15"/>
      <c r="E151" s="15"/>
      <c r="F151" s="15"/>
      <c r="G151" s="15"/>
      <c r="H151" s="15"/>
      <c r="I151" s="15"/>
    </row>
    <row r="152" spans="2:9" ht="15" customHeight="1" x14ac:dyDescent="0.2">
      <c r="B152" s="15"/>
      <c r="C152" s="15"/>
      <c r="D152" s="15"/>
      <c r="E152" s="15"/>
      <c r="F152" s="15"/>
      <c r="G152" s="15"/>
      <c r="H152" s="15"/>
      <c r="I152" s="15"/>
    </row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</sheetData>
  <mergeCells count="3">
    <mergeCell ref="H58:I58"/>
    <mergeCell ref="H59:I59"/>
    <mergeCell ref="H60:I60"/>
  </mergeCells>
  <pageMargins left="0.7" right="0.7" top="0.75" bottom="0.75" header="0.3" footer="0.3"/>
  <pageSetup paperSize="9" scale="73" orientation="portrait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C0529-29C3-4410-AE0D-0F6B3D8599A2}">
  <sheetPr>
    <pageSetUpPr fitToPage="1"/>
  </sheetPr>
  <dimension ref="A1:K206"/>
  <sheetViews>
    <sheetView workbookViewId="0">
      <selection activeCell="K18" sqref="K18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568</v>
      </c>
      <c r="H5" s="2"/>
      <c r="I5" s="2"/>
    </row>
    <row r="6" spans="2:11" ht="15" customHeight="1" x14ac:dyDescent="0.2">
      <c r="B6" s="3" t="s">
        <v>0</v>
      </c>
      <c r="C6" s="4" t="s">
        <v>449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479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370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569</v>
      </c>
      <c r="G13" s="16"/>
      <c r="H13" s="13" t="s">
        <v>142</v>
      </c>
      <c r="I13" s="4" t="s">
        <v>570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0.93530000000000002</v>
      </c>
      <c r="F16" s="40" t="s">
        <v>571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>
        <v>0.41360000000000002</v>
      </c>
      <c r="F17" s="39" t="s">
        <v>572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>
        <v>0.41360000000000002</v>
      </c>
      <c r="F18" s="39" t="s">
        <v>573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8">
        <v>0.11</v>
      </c>
      <c r="F19" s="39" t="s">
        <v>574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8">
        <v>0.95909999999999995</v>
      </c>
      <c r="F20" s="39" t="s">
        <v>575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0.58579999999999999</v>
      </c>
      <c r="G23" s="2"/>
      <c r="H23" s="2"/>
    </row>
    <row r="24" spans="2:11" ht="17.100000000000001" customHeight="1" x14ac:dyDescent="0.2">
      <c r="B24" s="2" t="s">
        <v>15</v>
      </c>
      <c r="C24" s="2"/>
      <c r="D24" s="2"/>
      <c r="E24" s="36">
        <v>1580.04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f>MROUND($E$23*'23-10-2023'!H25+'23-10-2023'!H25,1)</f>
        <v>319748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f>MROUND($E$23*'23-10-2023'!H26+'23-10-2023'!H26,1)</f>
        <v>351049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319748</v>
      </c>
      <c r="G29" s="11" t="s">
        <v>22</v>
      </c>
      <c r="H29" s="25">
        <f>+D29*F29</f>
        <v>143886.6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319748</v>
      </c>
      <c r="G30" s="11" t="s">
        <v>22</v>
      </c>
      <c r="H30" s="25">
        <f>+D30*F30</f>
        <v>121504.24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351049</v>
      </c>
      <c r="G31" s="11" t="s">
        <v>22</v>
      </c>
      <c r="H31" s="25">
        <f>+D31*F31</f>
        <v>193076.95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10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10" ht="17.100000000000001" customHeight="1" x14ac:dyDescent="0.2">
      <c r="B34" s="2" t="s">
        <v>27</v>
      </c>
      <c r="C34" s="2"/>
      <c r="D34" s="2"/>
      <c r="E34" s="12" t="s">
        <v>28</v>
      </c>
      <c r="F34" s="26">
        <v>8385</v>
      </c>
      <c r="G34" s="2"/>
      <c r="H34" s="2"/>
      <c r="I34" s="2"/>
    </row>
    <row r="35" spans="2:10" ht="17.100000000000001" customHeight="1" x14ac:dyDescent="0.2">
      <c r="B35" s="2" t="s">
        <v>29</v>
      </c>
      <c r="C35" s="2"/>
      <c r="D35" s="2"/>
      <c r="E35" s="12" t="s">
        <v>28</v>
      </c>
      <c r="F35" s="26">
        <f>MROUND($E$23*'02-11-2023'!F35+'02-11-2023'!F35,1)</f>
        <v>27702</v>
      </c>
      <c r="G35" s="2"/>
      <c r="H35" s="2"/>
      <c r="I35" s="2"/>
    </row>
    <row r="36" spans="2:10" ht="17.100000000000001" customHeight="1" x14ac:dyDescent="0.2">
      <c r="B36" s="2" t="s">
        <v>30</v>
      </c>
      <c r="C36" s="2"/>
      <c r="D36" s="2"/>
      <c r="E36" s="12" t="s">
        <v>28</v>
      </c>
      <c r="F36" s="26">
        <f>MROUND($E$23*'02-11-2023'!F36+'02-11-2023'!F36,1)</f>
        <v>25154</v>
      </c>
      <c r="G36" s="8"/>
      <c r="H36" s="6"/>
      <c r="I36" s="2"/>
      <c r="J36" t="s">
        <v>484</v>
      </c>
    </row>
    <row r="37" spans="2:10" ht="17.100000000000001" customHeight="1" x14ac:dyDescent="0.2">
      <c r="B37" s="2" t="s">
        <v>31</v>
      </c>
      <c r="C37" s="2"/>
      <c r="D37" s="2"/>
      <c r="E37" s="12" t="s">
        <v>28</v>
      </c>
      <c r="F37" s="26">
        <f>MROUND($E$23*'02-11-2023'!F37+'02-11-2023'!F37,1)</f>
        <v>21266</v>
      </c>
      <c r="G37" s="8"/>
      <c r="H37" s="6"/>
      <c r="I37" s="2"/>
    </row>
    <row r="38" spans="2:10" ht="17.100000000000001" customHeight="1" x14ac:dyDescent="0.2">
      <c r="B38" s="22" t="s">
        <v>379</v>
      </c>
      <c r="C38" s="2"/>
      <c r="D38" s="2"/>
      <c r="E38" s="12" t="s">
        <v>380</v>
      </c>
      <c r="F38" s="26">
        <v>1.5</v>
      </c>
      <c r="G38" s="13" t="s">
        <v>381</v>
      </c>
      <c r="H38" s="6"/>
      <c r="I38" s="2"/>
    </row>
    <row r="39" spans="2:10" ht="17.100000000000001" customHeight="1" x14ac:dyDescent="0.2">
      <c r="B39" s="22" t="s">
        <v>382</v>
      </c>
      <c r="C39" s="2"/>
      <c r="D39" s="2"/>
      <c r="E39" s="12" t="s">
        <v>380</v>
      </c>
      <c r="F39" s="26">
        <v>1</v>
      </c>
      <c r="G39" s="13" t="s">
        <v>381</v>
      </c>
      <c r="H39" s="6"/>
      <c r="I39" s="2"/>
    </row>
    <row r="40" spans="2:10" ht="17.100000000000001" customHeight="1" x14ac:dyDescent="0.2">
      <c r="B40" s="2" t="s">
        <v>32</v>
      </c>
      <c r="C40" s="2"/>
      <c r="D40" s="2"/>
      <c r="E40" s="12" t="s">
        <v>33</v>
      </c>
      <c r="F40" s="26">
        <v>114810</v>
      </c>
      <c r="G40" t="s">
        <v>576</v>
      </c>
      <c r="H40" s="2"/>
      <c r="I40" s="2"/>
    </row>
    <row r="41" spans="2:10" ht="17.100000000000001" customHeight="1" x14ac:dyDescent="0.2">
      <c r="B41" s="2" t="s">
        <v>32</v>
      </c>
      <c r="C41" s="2"/>
      <c r="D41" s="2"/>
      <c r="E41" s="13"/>
      <c r="F41" s="20" t="s">
        <v>65</v>
      </c>
      <c r="G41" s="2"/>
      <c r="H41" s="2"/>
      <c r="I41" s="2"/>
    </row>
    <row r="42" spans="2:10" ht="17.100000000000001" customHeight="1" x14ac:dyDescent="0.2">
      <c r="B42" s="2" t="s">
        <v>34</v>
      </c>
      <c r="C42" s="2"/>
      <c r="D42" s="2"/>
      <c r="E42" s="13"/>
      <c r="F42" s="20" t="s">
        <v>35</v>
      </c>
      <c r="G42" s="2"/>
      <c r="H42" s="2"/>
      <c r="I42" s="2"/>
    </row>
    <row r="43" spans="2:10" ht="17.100000000000001" customHeight="1" x14ac:dyDescent="0.2">
      <c r="B43" s="2" t="s">
        <v>36</v>
      </c>
      <c r="C43" s="2"/>
      <c r="D43" s="2"/>
      <c r="E43" s="12" t="s">
        <v>37</v>
      </c>
      <c r="F43" s="26">
        <f>MROUND(IF(E19&gt;0,E19*'02-11-2023'!F43+'02-11-2023'!F43,'02-11-2023'!F43),1)</f>
        <v>850987</v>
      </c>
      <c r="G43" s="8" t="s">
        <v>38</v>
      </c>
      <c r="H43" s="2"/>
      <c r="I43" s="2"/>
    </row>
    <row r="44" spans="2:10" ht="17.100000000000001" customHeight="1" x14ac:dyDescent="0.2">
      <c r="B44" s="2" t="s">
        <v>39</v>
      </c>
      <c r="C44" s="2"/>
      <c r="D44" s="2"/>
      <c r="E44" s="12" t="s">
        <v>37</v>
      </c>
      <c r="F44" s="26">
        <f>MROUND(+IF(E20=0,'02-11-2023'!F44,IF(AND(E19&gt;0,E20&gt;0)=TRUE,(E20*50%*'02-11-2023'!F44+E19*50%*'02-11-2023'!F44+'02-11-2023'!F44),'02-11-2023'!F44*(1+E20))),1)</f>
        <v>921345</v>
      </c>
      <c r="G44" s="8" t="s">
        <v>38</v>
      </c>
      <c r="H44" s="2"/>
      <c r="I44" s="2"/>
    </row>
    <row r="45" spans="2:10" ht="17.100000000000001" customHeight="1" x14ac:dyDescent="0.2">
      <c r="B45" s="2" t="s">
        <v>40</v>
      </c>
      <c r="C45" s="2"/>
      <c r="D45" s="2"/>
      <c r="E45" s="12" t="s">
        <v>41</v>
      </c>
      <c r="F45" s="26">
        <v>1328</v>
      </c>
      <c r="G45" s="8" t="s">
        <v>38</v>
      </c>
      <c r="H45" s="2"/>
      <c r="I45" s="2"/>
    </row>
    <row r="46" spans="2:10" ht="17.100000000000001" customHeight="1" x14ac:dyDescent="0.2">
      <c r="B46" s="2" t="s">
        <v>42</v>
      </c>
      <c r="C46" s="2"/>
      <c r="D46" s="2"/>
      <c r="E46" s="12" t="s">
        <v>28</v>
      </c>
      <c r="F46" s="26">
        <f>MROUND((F43+F44)/50,1)</f>
        <v>35447</v>
      </c>
      <c r="G46" s="8" t="s">
        <v>38</v>
      </c>
      <c r="H46" s="2"/>
      <c r="I46" s="2"/>
    </row>
    <row r="47" spans="2:10" ht="17.100000000000001" customHeight="1" x14ac:dyDescent="0.2">
      <c r="B47" s="2" t="s">
        <v>43</v>
      </c>
      <c r="C47" s="2"/>
      <c r="D47" s="2"/>
      <c r="E47" s="12" t="s">
        <v>28</v>
      </c>
      <c r="F47" s="26">
        <v>6395</v>
      </c>
      <c r="G47" s="22"/>
      <c r="H47" s="2"/>
      <c r="I47" s="2"/>
    </row>
    <row r="48" spans="2:10" ht="17.100000000000001" customHeight="1" x14ac:dyDescent="0.2">
      <c r="B48" s="2" t="s">
        <v>44</v>
      </c>
      <c r="C48" s="2"/>
      <c r="D48" s="2"/>
      <c r="E48" s="12" t="s">
        <v>508</v>
      </c>
      <c r="F48" s="6" t="s">
        <v>507</v>
      </c>
      <c r="G48" s="40" t="s">
        <v>509</v>
      </c>
      <c r="H48" s="2"/>
      <c r="I48" s="2"/>
    </row>
    <row r="49" spans="1:11" ht="17.100000000000001" customHeight="1" x14ac:dyDescent="0.2">
      <c r="B49" s="2" t="s">
        <v>45</v>
      </c>
      <c r="C49" s="2"/>
      <c r="D49" s="2"/>
      <c r="E49" s="12" t="s">
        <v>46</v>
      </c>
      <c r="F49" s="6" t="s">
        <v>47</v>
      </c>
      <c r="G49" s="2"/>
      <c r="H49" s="2"/>
      <c r="I49" s="2"/>
    </row>
    <row r="50" spans="1:11" ht="4.3499999999999996" customHeight="1" x14ac:dyDescent="0.2">
      <c r="B50" s="2"/>
      <c r="C50" s="2"/>
      <c r="D50" s="2"/>
      <c r="E50" s="2"/>
      <c r="F50" s="2"/>
      <c r="G50" s="2"/>
      <c r="H50" s="2"/>
      <c r="I50" s="2"/>
    </row>
    <row r="51" spans="1:11" ht="17.100000000000001" customHeight="1" x14ac:dyDescent="0.2">
      <c r="B51" s="7" t="s">
        <v>48</v>
      </c>
      <c r="C51" s="2"/>
      <c r="D51" s="2"/>
      <c r="E51" s="2"/>
      <c r="F51" s="2"/>
      <c r="G51" s="2"/>
      <c r="H51" s="2"/>
      <c r="I51" s="2"/>
    </row>
    <row r="52" spans="1:11" ht="17.100000000000001" customHeight="1" x14ac:dyDescent="0.2">
      <c r="A52" s="14"/>
      <c r="B52" s="22" t="s">
        <v>49</v>
      </c>
      <c r="C52" s="2"/>
      <c r="D52" s="2"/>
      <c r="E52" s="12" t="s">
        <v>23</v>
      </c>
      <c r="F52" s="26">
        <f>MROUND($E$23*'02-11-2023'!F52+'02-11-2023'!F52,1)</f>
        <v>91542</v>
      </c>
      <c r="G52" s="8" t="s">
        <v>38</v>
      </c>
      <c r="H52" s="2"/>
      <c r="I52" s="2"/>
    </row>
    <row r="53" spans="1:11" ht="17.100000000000001" customHeight="1" x14ac:dyDescent="0.2">
      <c r="A53" s="14"/>
      <c r="B53" s="22" t="s">
        <v>50</v>
      </c>
      <c r="C53" s="2"/>
      <c r="D53" s="2"/>
      <c r="E53" s="12" t="s">
        <v>51</v>
      </c>
      <c r="F53" s="26">
        <f>MROUND($E$23*'02-11-2023'!F53+'02-11-2023'!F53,1)</f>
        <v>3584</v>
      </c>
      <c r="G53" s="8" t="s">
        <v>38</v>
      </c>
      <c r="H53" s="2"/>
      <c r="I53" s="2"/>
    </row>
    <row r="54" spans="1:11" ht="17.100000000000001" customHeight="1" x14ac:dyDescent="0.2">
      <c r="A54" s="14"/>
      <c r="B54" s="22" t="s">
        <v>52</v>
      </c>
      <c r="C54" s="2"/>
      <c r="D54" s="2"/>
      <c r="E54" s="12" t="s">
        <v>51</v>
      </c>
      <c r="F54" s="26">
        <f>MROUND($E$23*'02-11-2023'!F54+'02-11-2023'!F54,1)</f>
        <v>6589</v>
      </c>
      <c r="G54" s="8" t="s">
        <v>38</v>
      </c>
      <c r="H54" s="6"/>
      <c r="I54" s="2"/>
    </row>
    <row r="55" spans="1:11" ht="17.100000000000001" customHeight="1" x14ac:dyDescent="0.2">
      <c r="A55" s="14"/>
      <c r="B55" s="22" t="s">
        <v>53</v>
      </c>
      <c r="C55" s="2"/>
      <c r="D55" s="2"/>
      <c r="E55" s="12" t="s">
        <v>51</v>
      </c>
      <c r="F55" s="26">
        <f>MROUND($E$23*'02-11-2023'!F55+'02-11-2023'!F55,1)</f>
        <v>4919</v>
      </c>
      <c r="G55" s="8" t="s">
        <v>38</v>
      </c>
      <c r="H55" s="6"/>
      <c r="I55" s="2"/>
    </row>
    <row r="56" spans="1:11" ht="17.100000000000001" customHeight="1" x14ac:dyDescent="0.2">
      <c r="A56" s="14"/>
      <c r="B56" s="22" t="s">
        <v>326</v>
      </c>
      <c r="C56" s="2"/>
      <c r="D56" s="2"/>
      <c r="E56" s="12" t="s">
        <v>51</v>
      </c>
      <c r="F56" s="26">
        <f>MROUND($E$23*'02-11-2023'!F56+'02-11-2023'!F56,1)</f>
        <v>6010</v>
      </c>
      <c r="G56" s="8" t="s">
        <v>38</v>
      </c>
      <c r="H56" s="6"/>
      <c r="I56" s="2"/>
    </row>
    <row r="57" spans="1:11" ht="17.100000000000001" customHeight="1" x14ac:dyDescent="0.2">
      <c r="A57" s="14"/>
      <c r="B57" s="22" t="s">
        <v>54</v>
      </c>
      <c r="C57" s="2"/>
      <c r="D57" s="2"/>
      <c r="E57" s="12" t="s">
        <v>51</v>
      </c>
      <c r="F57" s="26">
        <f>MROUND($E$23*'02-11-2023'!F57+'02-11-2023'!F57,1)</f>
        <v>12374</v>
      </c>
      <c r="G57" s="8" t="s">
        <v>38</v>
      </c>
      <c r="H57" s="2"/>
      <c r="I57" s="2"/>
    </row>
    <row r="58" spans="1:11" ht="17.100000000000001" customHeight="1" x14ac:dyDescent="0.2">
      <c r="A58" s="14"/>
      <c r="B58" s="22" t="s">
        <v>55</v>
      </c>
      <c r="C58" s="2"/>
      <c r="D58" s="2"/>
      <c r="E58" s="12" t="s">
        <v>23</v>
      </c>
      <c r="F58" s="26">
        <f>MROUND($E$23*'02-11-2023'!F58+'02-11-2023'!F58,1)</f>
        <v>7506</v>
      </c>
      <c r="G58" s="8" t="s">
        <v>38</v>
      </c>
      <c r="H58" s="45" t="s">
        <v>56</v>
      </c>
      <c r="I58" s="45"/>
    </row>
    <row r="59" spans="1:11" ht="17.100000000000001" customHeight="1" x14ac:dyDescent="0.2">
      <c r="A59" s="14"/>
      <c r="B59" s="22" t="s">
        <v>57</v>
      </c>
      <c r="C59" s="2"/>
      <c r="D59" s="2"/>
      <c r="E59" s="12" t="s">
        <v>23</v>
      </c>
      <c r="F59" s="26">
        <f>MROUND($E$23*'02-11-2023'!F59+'02-11-2023'!F59,1)</f>
        <v>10771</v>
      </c>
      <c r="G59" s="8" t="s">
        <v>38</v>
      </c>
      <c r="H59" s="45" t="s">
        <v>58</v>
      </c>
      <c r="I59" s="45"/>
    </row>
    <row r="60" spans="1:11" ht="17.100000000000001" customHeight="1" x14ac:dyDescent="0.2">
      <c r="A60" s="14"/>
      <c r="B60" s="22" t="s">
        <v>59</v>
      </c>
      <c r="C60" s="2"/>
      <c r="D60" s="2"/>
      <c r="E60" s="12" t="s">
        <v>23</v>
      </c>
      <c r="F60" s="26">
        <f>MROUND($E$23*'02-11-2023'!F60+'02-11-2023'!F60,1)</f>
        <v>19494</v>
      </c>
      <c r="G60" s="8" t="s">
        <v>38</v>
      </c>
      <c r="H60" s="45" t="s">
        <v>60</v>
      </c>
      <c r="I60" s="45"/>
    </row>
    <row r="61" spans="1:11" ht="17.100000000000001" customHeight="1" x14ac:dyDescent="0.2">
      <c r="A61" s="14"/>
      <c r="B61" s="22" t="s">
        <v>61</v>
      </c>
      <c r="C61" s="2"/>
      <c r="D61" s="2"/>
      <c r="E61" s="12" t="s">
        <v>62</v>
      </c>
      <c r="F61" s="26">
        <f>MROUND($E$23*'02-11-2023'!F61+'02-11-2023'!F61,1)</f>
        <v>6769</v>
      </c>
      <c r="G61" s="8" t="s">
        <v>38</v>
      </c>
      <c r="H61" s="46"/>
      <c r="I61" s="46"/>
      <c r="J61" s="46"/>
      <c r="K61" s="46"/>
    </row>
    <row r="62" spans="1:11" ht="17.100000000000001" customHeight="1" x14ac:dyDescent="0.2">
      <c r="A62" s="14"/>
      <c r="B62" s="22" t="s">
        <v>63</v>
      </c>
      <c r="C62" s="2"/>
      <c r="D62" s="2"/>
      <c r="E62" s="12" t="s">
        <v>62</v>
      </c>
      <c r="F62" s="26">
        <f>MROUND($E$23*'02-11-2023'!F62+'02-11-2023'!F62,1)</f>
        <v>4995</v>
      </c>
      <c r="G62" s="8" t="s">
        <v>38</v>
      </c>
      <c r="H62" s="21" t="s">
        <v>64</v>
      </c>
      <c r="I62" s="21"/>
    </row>
    <row r="63" spans="1:11" ht="15" customHeight="1" x14ac:dyDescent="0.2">
      <c r="B63" s="22" t="s">
        <v>66</v>
      </c>
      <c r="C63" s="2"/>
      <c r="D63" s="2"/>
      <c r="E63" s="12" t="s">
        <v>23</v>
      </c>
      <c r="F63" s="26">
        <f>MROUND($E$23*'02-11-2023'!F63+'02-11-2023'!F63,1)</f>
        <v>15848</v>
      </c>
      <c r="G63" s="8" t="s">
        <v>38</v>
      </c>
      <c r="H63" s="15"/>
      <c r="I63" s="15"/>
    </row>
    <row r="64" spans="1:11" ht="15" customHeight="1" x14ac:dyDescent="0.2">
      <c r="B64" s="37" t="s">
        <v>384</v>
      </c>
      <c r="C64" s="15"/>
      <c r="D64" s="15"/>
      <c r="E64" s="12" t="s">
        <v>23</v>
      </c>
      <c r="F64" s="26">
        <f>MROUND($E$23*'02-11-2023'!F64+'02-11-2023'!F64,1)</f>
        <v>4423</v>
      </c>
      <c r="G64" s="8" t="s">
        <v>38</v>
      </c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>
      <c r="B151" s="15"/>
      <c r="C151" s="15"/>
      <c r="D151" s="15"/>
      <c r="E151" s="15"/>
      <c r="F151" s="15"/>
      <c r="G151" s="15"/>
      <c r="H151" s="15"/>
      <c r="I151" s="15"/>
    </row>
    <row r="152" spans="2:9" ht="15" customHeight="1" x14ac:dyDescent="0.2">
      <c r="B152" s="15"/>
      <c r="C152" s="15"/>
      <c r="D152" s="15"/>
      <c r="E152" s="15"/>
      <c r="F152" s="15"/>
      <c r="G152" s="15"/>
      <c r="H152" s="15"/>
      <c r="I152" s="15"/>
    </row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</sheetData>
  <mergeCells count="4">
    <mergeCell ref="H58:I58"/>
    <mergeCell ref="H59:I59"/>
    <mergeCell ref="H60:I60"/>
    <mergeCell ref="H61:K6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7" orientation="portrait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DED2E-D949-4124-A5C6-8FF1AE3C5F11}">
  <dimension ref="A1:K206"/>
  <sheetViews>
    <sheetView topLeftCell="A4" workbookViewId="0">
      <selection activeCell="I18" sqref="I18"/>
    </sheetView>
  </sheetViews>
  <sheetFormatPr baseColWidth="10" defaultRowHeight="12.75" x14ac:dyDescent="0.2"/>
  <cols>
    <col min="1" max="1" width="3.42578125" customWidth="1"/>
    <col min="2" max="5" width="12.28515625" customWidth="1"/>
    <col min="6" max="6" width="13.140625" customWidth="1"/>
    <col min="7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577</v>
      </c>
      <c r="H5" s="2"/>
      <c r="I5" s="2"/>
    </row>
    <row r="6" spans="2:11" ht="15" customHeight="1" x14ac:dyDescent="0.2">
      <c r="B6" s="3" t="s">
        <v>0</v>
      </c>
      <c r="C6" s="4" t="s">
        <v>449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479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370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578</v>
      </c>
      <c r="G13" s="16"/>
      <c r="H13" s="13" t="s">
        <v>142</v>
      </c>
      <c r="I13" s="4" t="s">
        <v>579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3.6700000000000003E-2</v>
      </c>
      <c r="F16" s="40" t="s">
        <v>580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>
        <v>0.23</v>
      </c>
      <c r="F17" s="39" t="s">
        <v>583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>
        <v>0.23</v>
      </c>
      <c r="F18" s="39" t="s">
        <v>583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8">
        <v>0.11</v>
      </c>
      <c r="F19" s="39" t="s">
        <v>582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8">
        <v>0.26100000000000001</v>
      </c>
      <c r="F20" s="39" t="s">
        <v>581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0.14680000000000001</v>
      </c>
      <c r="G23" s="2"/>
      <c r="H23" s="2"/>
    </row>
    <row r="24" spans="2:11" ht="17.100000000000001" customHeight="1" x14ac:dyDescent="0.2">
      <c r="B24" s="2" t="s">
        <v>15</v>
      </c>
      <c r="C24" s="2"/>
      <c r="D24" s="2"/>
      <c r="E24" s="36">
        <v>1812.14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f>MROUND($E$23*'15-12-2023'!H25+'15-12-2023'!H25,1)</f>
        <v>366687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f>MROUND($E$23*'15-12-2023'!H26+'15-12-2023'!H26,1)</f>
        <v>402583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366687</v>
      </c>
      <c r="G29" s="11" t="s">
        <v>22</v>
      </c>
      <c r="H29" s="25">
        <f>+D29*F29</f>
        <v>165009.15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366687</v>
      </c>
      <c r="G30" s="11" t="s">
        <v>22</v>
      </c>
      <c r="H30" s="25">
        <f>+D30*F30</f>
        <v>139341.06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402583</v>
      </c>
      <c r="G31" s="11" t="s">
        <v>22</v>
      </c>
      <c r="H31" s="25">
        <f>+D31*F31</f>
        <v>221420.65000000002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10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10" ht="17.100000000000001" customHeight="1" x14ac:dyDescent="0.2">
      <c r="B34" s="2" t="s">
        <v>27</v>
      </c>
      <c r="C34" s="2"/>
      <c r="D34" s="2"/>
      <c r="E34" s="12" t="s">
        <v>28</v>
      </c>
      <c r="F34" s="26">
        <v>10573</v>
      </c>
      <c r="G34" s="2"/>
      <c r="H34" s="2"/>
      <c r="I34" s="2"/>
    </row>
    <row r="35" spans="2:10" ht="17.100000000000001" customHeight="1" x14ac:dyDescent="0.2">
      <c r="B35" s="2" t="s">
        <v>29</v>
      </c>
      <c r="C35" s="2"/>
      <c r="D35" s="2"/>
      <c r="E35" s="12" t="s">
        <v>28</v>
      </c>
      <c r="F35" s="26">
        <f>MROUND($E$23*'15-12-2023'!F35+'15-12-2023'!F35,1)</f>
        <v>31769</v>
      </c>
      <c r="G35" s="2"/>
      <c r="H35" s="2"/>
      <c r="I35" s="2"/>
    </row>
    <row r="36" spans="2:10" ht="17.100000000000001" customHeight="1" x14ac:dyDescent="0.2">
      <c r="B36" s="2" t="s">
        <v>30</v>
      </c>
      <c r="C36" s="2"/>
      <c r="D36" s="2"/>
      <c r="E36" s="12" t="s">
        <v>28</v>
      </c>
      <c r="F36" s="26">
        <f>MROUND($E$23*'15-12-2023'!F36+'15-12-2023'!F36,1)</f>
        <v>28847</v>
      </c>
      <c r="G36" s="8"/>
      <c r="H36" s="6"/>
      <c r="I36" s="2"/>
      <c r="J36" t="s">
        <v>484</v>
      </c>
    </row>
    <row r="37" spans="2:10" ht="17.100000000000001" customHeight="1" x14ac:dyDescent="0.2">
      <c r="B37" s="2" t="s">
        <v>31</v>
      </c>
      <c r="C37" s="2"/>
      <c r="D37" s="2"/>
      <c r="E37" s="12" t="s">
        <v>28</v>
      </c>
      <c r="F37" s="26">
        <f>MROUND($E$23*'15-12-2023'!F37+'15-12-2023'!F37,1)</f>
        <v>24388</v>
      </c>
      <c r="G37" s="8"/>
      <c r="H37" s="6"/>
      <c r="I37" s="2"/>
    </row>
    <row r="38" spans="2:10" ht="17.100000000000001" customHeight="1" x14ac:dyDescent="0.2">
      <c r="B38" s="22" t="s">
        <v>379</v>
      </c>
      <c r="C38" s="2"/>
      <c r="D38" s="2"/>
      <c r="E38" s="12" t="s">
        <v>380</v>
      </c>
      <c r="F38" s="26">
        <v>1.5</v>
      </c>
      <c r="G38" s="13" t="s">
        <v>381</v>
      </c>
      <c r="H38" s="6"/>
      <c r="I38" s="2"/>
    </row>
    <row r="39" spans="2:10" ht="17.100000000000001" customHeight="1" x14ac:dyDescent="0.2">
      <c r="B39" s="22" t="s">
        <v>382</v>
      </c>
      <c r="C39" s="2"/>
      <c r="D39" s="2"/>
      <c r="E39" s="12" t="s">
        <v>380</v>
      </c>
      <c r="F39" s="26">
        <v>1</v>
      </c>
      <c r="G39" s="13" t="s">
        <v>381</v>
      </c>
      <c r="H39" s="6"/>
      <c r="I39" s="2"/>
    </row>
    <row r="40" spans="2:10" ht="17.100000000000001" customHeight="1" x14ac:dyDescent="0.2">
      <c r="B40" s="2" t="s">
        <v>32</v>
      </c>
      <c r="C40" s="2"/>
      <c r="D40" s="2"/>
      <c r="E40" s="12" t="s">
        <v>33</v>
      </c>
      <c r="F40" s="26">
        <v>137772</v>
      </c>
      <c r="G40" t="s">
        <v>584</v>
      </c>
      <c r="H40" s="2"/>
      <c r="I40" s="2"/>
    </row>
    <row r="41" spans="2:10" ht="17.100000000000001" customHeight="1" x14ac:dyDescent="0.2">
      <c r="B41" s="2" t="s">
        <v>32</v>
      </c>
      <c r="C41" s="2"/>
      <c r="D41" s="2"/>
      <c r="E41" s="13"/>
      <c r="F41" s="20" t="s">
        <v>65</v>
      </c>
      <c r="G41" s="2"/>
      <c r="H41" s="2"/>
      <c r="I41" s="2"/>
    </row>
    <row r="42" spans="2:10" ht="17.100000000000001" customHeight="1" x14ac:dyDescent="0.2">
      <c r="B42" s="2" t="s">
        <v>34</v>
      </c>
      <c r="C42" s="2"/>
      <c r="D42" s="2"/>
      <c r="E42" s="13"/>
      <c r="F42" s="20" t="s">
        <v>35</v>
      </c>
      <c r="G42" s="2"/>
      <c r="H42" s="2"/>
      <c r="I42" s="2"/>
    </row>
    <row r="43" spans="2:10" ht="17.100000000000001" customHeight="1" x14ac:dyDescent="0.2">
      <c r="B43" s="2" t="s">
        <v>36</v>
      </c>
      <c r="C43" s="2"/>
      <c r="D43" s="2"/>
      <c r="E43" s="12" t="s">
        <v>37</v>
      </c>
      <c r="F43" s="26">
        <f>MROUND(IF(E19&gt;0,E19*'15-12-2023'!F43+'15-12-2023'!F43,'15-12-2023'!F43),1)</f>
        <v>944596</v>
      </c>
      <c r="G43" s="8" t="s">
        <v>38</v>
      </c>
      <c r="H43" s="2"/>
      <c r="I43" s="2"/>
    </row>
    <row r="44" spans="2:10" ht="17.100000000000001" customHeight="1" x14ac:dyDescent="0.2">
      <c r="B44" s="2" t="s">
        <v>39</v>
      </c>
      <c r="C44" s="2"/>
      <c r="D44" s="2"/>
      <c r="E44" s="12" t="s">
        <v>37</v>
      </c>
      <c r="F44" s="26">
        <f>MROUND(+IF(E20=0,'15-12-2023'!F44,IF(AND(E19&gt;0,E20&gt;0)=TRUE,(E20*50%*'15-12-2023'!F44+E19*50%*'15-12-2023'!F44+'15-12-2023'!F44),'15-12-2023'!F44*(1+E20))),1)</f>
        <v>1092254</v>
      </c>
      <c r="G44" s="8" t="s">
        <v>38</v>
      </c>
      <c r="H44" s="2"/>
      <c r="I44" s="2"/>
    </row>
    <row r="45" spans="2:10" ht="17.100000000000001" customHeight="1" x14ac:dyDescent="0.2">
      <c r="B45" s="2" t="s">
        <v>40</v>
      </c>
      <c r="C45" s="2"/>
      <c r="D45" s="2"/>
      <c r="E45" s="12" t="s">
        <v>41</v>
      </c>
      <c r="F45" s="26">
        <v>1461</v>
      </c>
      <c r="G45" s="8" t="s">
        <v>38</v>
      </c>
      <c r="H45" s="2"/>
      <c r="I45" s="2"/>
    </row>
    <row r="46" spans="2:10" ht="17.100000000000001" customHeight="1" x14ac:dyDescent="0.2">
      <c r="B46" s="2" t="s">
        <v>42</v>
      </c>
      <c r="C46" s="2"/>
      <c r="D46" s="2"/>
      <c r="E46" s="12" t="s">
        <v>28</v>
      </c>
      <c r="F46" s="26">
        <f>MROUND((F43+F44)/50,1)</f>
        <v>40737</v>
      </c>
      <c r="G46" s="8" t="s">
        <v>38</v>
      </c>
      <c r="H46" s="2"/>
      <c r="I46" s="2"/>
    </row>
    <row r="47" spans="2:10" ht="17.100000000000001" customHeight="1" x14ac:dyDescent="0.2">
      <c r="B47" s="2" t="s">
        <v>43</v>
      </c>
      <c r="C47" s="2"/>
      <c r="D47" s="2"/>
      <c r="E47" s="12" t="s">
        <v>28</v>
      </c>
      <c r="F47" s="26">
        <v>7334</v>
      </c>
      <c r="G47" s="22"/>
      <c r="H47" s="2"/>
      <c r="I47" s="2"/>
    </row>
    <row r="48" spans="2:10" ht="17.100000000000001" customHeight="1" x14ac:dyDescent="0.2">
      <c r="B48" s="2" t="s">
        <v>44</v>
      </c>
      <c r="C48" s="2"/>
      <c r="D48" s="2"/>
      <c r="E48" s="12" t="s">
        <v>508</v>
      </c>
      <c r="F48" s="6" t="s">
        <v>507</v>
      </c>
      <c r="G48" s="40" t="s">
        <v>509</v>
      </c>
      <c r="H48" s="2"/>
      <c r="I48" s="2"/>
    </row>
    <row r="49" spans="1:11" ht="17.100000000000001" customHeight="1" x14ac:dyDescent="0.2">
      <c r="B49" s="2" t="s">
        <v>45</v>
      </c>
      <c r="C49" s="2"/>
      <c r="D49" s="2"/>
      <c r="E49" s="12" t="s">
        <v>46</v>
      </c>
      <c r="F49" s="6" t="s">
        <v>47</v>
      </c>
      <c r="G49" s="2"/>
      <c r="H49" s="2"/>
      <c r="I49" s="2"/>
    </row>
    <row r="50" spans="1:11" ht="4.3499999999999996" customHeight="1" x14ac:dyDescent="0.2">
      <c r="B50" s="2"/>
      <c r="C50" s="2"/>
      <c r="D50" s="2"/>
      <c r="E50" s="2"/>
      <c r="F50" s="2"/>
      <c r="G50" s="2"/>
      <c r="H50" s="2"/>
      <c r="I50" s="2"/>
    </row>
    <row r="51" spans="1:11" ht="17.100000000000001" customHeight="1" x14ac:dyDescent="0.2">
      <c r="B51" s="7" t="s">
        <v>48</v>
      </c>
      <c r="C51" s="2"/>
      <c r="D51" s="2"/>
      <c r="E51" s="2"/>
      <c r="F51" s="2"/>
      <c r="G51" s="2"/>
      <c r="H51" s="2"/>
      <c r="I51" s="2"/>
    </row>
    <row r="52" spans="1:11" ht="17.100000000000001" customHeight="1" x14ac:dyDescent="0.2">
      <c r="A52" s="14"/>
      <c r="B52" s="22" t="s">
        <v>49</v>
      </c>
      <c r="C52" s="2"/>
      <c r="D52" s="2"/>
      <c r="E52" s="12" t="s">
        <v>23</v>
      </c>
      <c r="F52" s="26">
        <f>MROUND($E$23*'15-12-2023'!F52+'15-12-2023'!F52,1)</f>
        <v>104980</v>
      </c>
      <c r="G52" s="8" t="s">
        <v>38</v>
      </c>
      <c r="H52" s="2"/>
      <c r="I52" s="2"/>
    </row>
    <row r="53" spans="1:11" ht="17.100000000000001" customHeight="1" x14ac:dyDescent="0.2">
      <c r="A53" s="14"/>
      <c r="B53" s="22" t="s">
        <v>50</v>
      </c>
      <c r="C53" s="2"/>
      <c r="D53" s="2"/>
      <c r="E53" s="12" t="s">
        <v>51</v>
      </c>
      <c r="F53" s="26">
        <f>MROUND($E$23*'15-12-2023'!F53+'15-12-2023'!F53,1)</f>
        <v>4110</v>
      </c>
      <c r="G53" s="8" t="s">
        <v>38</v>
      </c>
      <c r="H53" s="2"/>
      <c r="I53" s="2"/>
    </row>
    <row r="54" spans="1:11" ht="17.100000000000001" customHeight="1" x14ac:dyDescent="0.2">
      <c r="A54" s="14"/>
      <c r="B54" s="22" t="s">
        <v>52</v>
      </c>
      <c r="C54" s="2"/>
      <c r="D54" s="2"/>
      <c r="E54" s="12" t="s">
        <v>51</v>
      </c>
      <c r="F54" s="26">
        <f>MROUND($E$23*'15-12-2023'!F54+'15-12-2023'!F54,1)</f>
        <v>7556</v>
      </c>
      <c r="G54" s="8" t="s">
        <v>38</v>
      </c>
      <c r="H54" s="6"/>
      <c r="I54" s="2"/>
    </row>
    <row r="55" spans="1:11" ht="17.100000000000001" customHeight="1" x14ac:dyDescent="0.2">
      <c r="A55" s="14"/>
      <c r="B55" s="22" t="s">
        <v>53</v>
      </c>
      <c r="C55" s="2"/>
      <c r="D55" s="2"/>
      <c r="E55" s="12" t="s">
        <v>51</v>
      </c>
      <c r="F55" s="26">
        <f>MROUND($E$23*'15-12-2023'!F55+'15-12-2023'!F55,1)</f>
        <v>5641</v>
      </c>
      <c r="G55" s="8" t="s">
        <v>38</v>
      </c>
      <c r="H55" s="6"/>
      <c r="I55" s="2"/>
    </row>
    <row r="56" spans="1:11" ht="17.100000000000001" customHeight="1" x14ac:dyDescent="0.2">
      <c r="A56" s="14"/>
      <c r="B56" s="22" t="s">
        <v>326</v>
      </c>
      <c r="C56" s="2"/>
      <c r="D56" s="2"/>
      <c r="E56" s="12" t="s">
        <v>51</v>
      </c>
      <c r="F56" s="26">
        <f>MROUND($E$23*'15-12-2023'!F56+'15-12-2023'!F56,1)</f>
        <v>6892</v>
      </c>
      <c r="G56" s="8" t="s">
        <v>38</v>
      </c>
      <c r="H56" s="6"/>
      <c r="I56" s="2"/>
    </row>
    <row r="57" spans="1:11" ht="17.100000000000001" customHeight="1" x14ac:dyDescent="0.2">
      <c r="A57" s="14"/>
      <c r="B57" s="22" t="s">
        <v>54</v>
      </c>
      <c r="C57" s="2"/>
      <c r="D57" s="2"/>
      <c r="E57" s="12" t="s">
        <v>51</v>
      </c>
      <c r="F57" s="26">
        <f>MROUND($E$23*'15-12-2023'!F57+'15-12-2023'!F57,1)</f>
        <v>14191</v>
      </c>
      <c r="G57" s="8" t="s">
        <v>38</v>
      </c>
      <c r="H57" s="2"/>
      <c r="I57" s="2"/>
    </row>
    <row r="58" spans="1:11" ht="17.100000000000001" customHeight="1" x14ac:dyDescent="0.2">
      <c r="A58" s="14"/>
      <c r="B58" s="22" t="s">
        <v>55</v>
      </c>
      <c r="C58" s="2"/>
      <c r="D58" s="2"/>
      <c r="E58" s="12" t="s">
        <v>23</v>
      </c>
      <c r="F58" s="26">
        <f>MROUND($E$23*'15-12-2023'!F58+'15-12-2023'!F58,1)</f>
        <v>8608</v>
      </c>
      <c r="G58" s="8" t="s">
        <v>38</v>
      </c>
      <c r="H58" s="45" t="s">
        <v>56</v>
      </c>
      <c r="I58" s="45"/>
    </row>
    <row r="59" spans="1:11" ht="17.100000000000001" customHeight="1" x14ac:dyDescent="0.2">
      <c r="A59" s="14"/>
      <c r="B59" s="22" t="s">
        <v>57</v>
      </c>
      <c r="C59" s="2"/>
      <c r="D59" s="2"/>
      <c r="E59" s="12" t="s">
        <v>23</v>
      </c>
      <c r="F59" s="26">
        <f>MROUND($E$23*'15-12-2023'!F59+'15-12-2023'!F59,1)</f>
        <v>12352</v>
      </c>
      <c r="G59" s="8" t="s">
        <v>38</v>
      </c>
      <c r="H59" s="45" t="s">
        <v>58</v>
      </c>
      <c r="I59" s="45"/>
    </row>
    <row r="60" spans="1:11" ht="17.100000000000001" customHeight="1" x14ac:dyDescent="0.2">
      <c r="A60" s="14"/>
      <c r="B60" s="22" t="s">
        <v>59</v>
      </c>
      <c r="C60" s="2"/>
      <c r="D60" s="2"/>
      <c r="E60" s="12" t="s">
        <v>23</v>
      </c>
      <c r="F60" s="26">
        <f>MROUND($E$23*'15-12-2023'!F60+'15-12-2023'!F60,1)</f>
        <v>22356</v>
      </c>
      <c r="G60" s="8" t="s">
        <v>38</v>
      </c>
      <c r="H60" s="45" t="s">
        <v>60</v>
      </c>
      <c r="I60" s="45"/>
    </row>
    <row r="61" spans="1:11" ht="17.100000000000001" customHeight="1" x14ac:dyDescent="0.2">
      <c r="A61" s="14"/>
      <c r="B61" s="22" t="s">
        <v>61</v>
      </c>
      <c r="C61" s="2"/>
      <c r="D61" s="2"/>
      <c r="E61" s="12" t="s">
        <v>62</v>
      </c>
      <c r="F61" s="26">
        <f>MROUND($E$23*'15-12-2023'!F61+'15-12-2023'!F61,1)</f>
        <v>7763</v>
      </c>
      <c r="G61" s="8" t="s">
        <v>38</v>
      </c>
      <c r="H61" s="46"/>
      <c r="I61" s="46"/>
      <c r="J61" s="46"/>
      <c r="K61" s="46"/>
    </row>
    <row r="62" spans="1:11" ht="17.100000000000001" customHeight="1" x14ac:dyDescent="0.2">
      <c r="A62" s="14"/>
      <c r="B62" s="22" t="s">
        <v>63</v>
      </c>
      <c r="C62" s="2"/>
      <c r="D62" s="2"/>
      <c r="E62" s="12" t="s">
        <v>62</v>
      </c>
      <c r="F62" s="26">
        <f>MROUND($E$23*'15-12-2023'!F62+'15-12-2023'!F62,1)</f>
        <v>5728</v>
      </c>
      <c r="G62" s="8" t="s">
        <v>38</v>
      </c>
      <c r="H62" s="21" t="s">
        <v>64</v>
      </c>
      <c r="I62" s="21"/>
    </row>
    <row r="63" spans="1:11" ht="15" customHeight="1" x14ac:dyDescent="0.2">
      <c r="B63" s="22" t="s">
        <v>66</v>
      </c>
      <c r="C63" s="2"/>
      <c r="D63" s="2"/>
      <c r="E63" s="12" t="s">
        <v>23</v>
      </c>
      <c r="F63" s="26">
        <f>MROUND($E$23*'15-12-2023'!F63+'15-12-2023'!F63,1)</f>
        <v>18174</v>
      </c>
      <c r="G63" s="8" t="s">
        <v>38</v>
      </c>
      <c r="H63" s="15"/>
      <c r="I63" s="15"/>
    </row>
    <row r="64" spans="1:11" ht="15" customHeight="1" x14ac:dyDescent="0.2">
      <c r="B64" s="37" t="s">
        <v>384</v>
      </c>
      <c r="C64" s="15"/>
      <c r="D64" s="15"/>
      <c r="E64" s="12" t="s">
        <v>23</v>
      </c>
      <c r="F64" s="26">
        <f>MROUND($E$23*'15-12-2023'!F64+'15-12-2023'!F64,1)</f>
        <v>5072</v>
      </c>
      <c r="G64" s="8" t="s">
        <v>38</v>
      </c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>
      <c r="B151" s="15"/>
      <c r="C151" s="15"/>
      <c r="D151" s="15"/>
      <c r="E151" s="15"/>
      <c r="F151" s="15"/>
      <c r="G151" s="15"/>
      <c r="H151" s="15"/>
      <c r="I151" s="15"/>
    </row>
    <row r="152" spans="2:9" ht="15" customHeight="1" x14ac:dyDescent="0.2">
      <c r="B152" s="15"/>
      <c r="C152" s="15"/>
      <c r="D152" s="15"/>
      <c r="E152" s="15"/>
      <c r="F152" s="15"/>
      <c r="G152" s="15"/>
      <c r="H152" s="15"/>
      <c r="I152" s="15"/>
    </row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</sheetData>
  <mergeCells count="4">
    <mergeCell ref="H58:I58"/>
    <mergeCell ref="H59:I59"/>
    <mergeCell ref="H60:I60"/>
    <mergeCell ref="H61:K6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5" orientation="portrait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92C99-497A-4E5F-8681-641117A77910}">
  <sheetPr>
    <pageSetUpPr fitToPage="1"/>
  </sheetPr>
  <dimension ref="A1:K206"/>
  <sheetViews>
    <sheetView topLeftCell="A7" workbookViewId="0">
      <selection activeCell="H9" sqref="H9"/>
    </sheetView>
  </sheetViews>
  <sheetFormatPr baseColWidth="10" defaultRowHeight="12.75" x14ac:dyDescent="0.2"/>
  <cols>
    <col min="1" max="1" width="3.42578125" customWidth="1"/>
    <col min="2" max="5" width="12.28515625" customWidth="1"/>
    <col min="6" max="6" width="13.140625" customWidth="1"/>
    <col min="7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585</v>
      </c>
      <c r="H5" s="2"/>
      <c r="I5" s="2"/>
    </row>
    <row r="6" spans="2:11" ht="15" customHeight="1" x14ac:dyDescent="0.2">
      <c r="B6" s="3" t="s">
        <v>0</v>
      </c>
      <c r="C6" s="4" t="s">
        <v>449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479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370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586</v>
      </c>
      <c r="G13" s="16"/>
      <c r="H13" s="13" t="s">
        <v>142</v>
      </c>
      <c r="I13" s="4" t="s">
        <v>587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4.7199999999999999E-2</v>
      </c>
      <c r="F16" s="40" t="s">
        <v>588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>
        <v>0.23</v>
      </c>
      <c r="F17" s="39" t="s">
        <v>589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>
        <v>0.23</v>
      </c>
      <c r="F18" s="39" t="s">
        <v>589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8">
        <v>0.14000000000000001</v>
      </c>
      <c r="F19" s="39" t="s">
        <v>590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8">
        <v>0.06</v>
      </c>
      <c r="F20" s="39" t="s">
        <v>591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0.1129</v>
      </c>
      <c r="G23" s="2"/>
      <c r="H23" s="2"/>
    </row>
    <row r="24" spans="2:11" ht="17.100000000000001" customHeight="1" x14ac:dyDescent="0.2">
      <c r="B24" s="2" t="s">
        <v>15</v>
      </c>
      <c r="C24" s="2"/>
      <c r="D24" s="2"/>
      <c r="E24" s="36">
        <v>2016.84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f>MROUND($E$23*'17-01-2024'!H25+'17-01-2024'!H25,1)</f>
        <v>408086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f>MROUND($E$23*'17-01-2024'!H26+'17-01-2024'!H26,1)</f>
        <v>448035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408086</v>
      </c>
      <c r="G29" s="11" t="s">
        <v>22</v>
      </c>
      <c r="H29" s="25">
        <f>+D29*F29</f>
        <v>183638.7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408086</v>
      </c>
      <c r="G30" s="11" t="s">
        <v>22</v>
      </c>
      <c r="H30" s="25">
        <f>+D30*F30</f>
        <v>155072.68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448035</v>
      </c>
      <c r="G31" s="11" t="s">
        <v>22</v>
      </c>
      <c r="H31" s="25">
        <f>+D31*F31</f>
        <v>246419.25000000003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10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10" ht="17.100000000000001" customHeight="1" x14ac:dyDescent="0.2">
      <c r="B34" s="2" t="s">
        <v>27</v>
      </c>
      <c r="C34" s="2"/>
      <c r="D34" s="2"/>
      <c r="E34" s="12" t="s">
        <v>28</v>
      </c>
      <c r="F34" s="26">
        <v>11207</v>
      </c>
      <c r="G34" s="2"/>
      <c r="H34" s="2"/>
      <c r="I34" s="2"/>
    </row>
    <row r="35" spans="2:10" ht="17.100000000000001" customHeight="1" x14ac:dyDescent="0.2">
      <c r="B35" s="2" t="s">
        <v>29</v>
      </c>
      <c r="C35" s="2"/>
      <c r="D35" s="2"/>
      <c r="E35" s="12" t="s">
        <v>28</v>
      </c>
      <c r="F35" s="26">
        <f>MROUND($E$23*'17-01-2024'!F35+'17-01-2024'!F35,1)</f>
        <v>35356</v>
      </c>
      <c r="G35" s="2"/>
      <c r="H35" s="2"/>
      <c r="I35" s="2"/>
    </row>
    <row r="36" spans="2:10" ht="17.100000000000001" customHeight="1" x14ac:dyDescent="0.2">
      <c r="B36" s="2" t="s">
        <v>30</v>
      </c>
      <c r="C36" s="2"/>
      <c r="D36" s="2"/>
      <c r="E36" s="12" t="s">
        <v>28</v>
      </c>
      <c r="F36" s="26">
        <f>MROUND($E$23*'17-01-2024'!F36+'17-01-2024'!F36,1)</f>
        <v>32104</v>
      </c>
      <c r="G36" s="8"/>
      <c r="H36" s="6"/>
      <c r="I36" s="2"/>
      <c r="J36" t="s">
        <v>484</v>
      </c>
    </row>
    <row r="37" spans="2:10" ht="17.100000000000001" customHeight="1" x14ac:dyDescent="0.2">
      <c r="B37" s="2" t="s">
        <v>31</v>
      </c>
      <c r="C37" s="2"/>
      <c r="D37" s="2"/>
      <c r="E37" s="12" t="s">
        <v>28</v>
      </c>
      <c r="F37" s="26">
        <f>MROUND($E$23*'17-01-2024'!F37+'17-01-2024'!F37,1)</f>
        <v>27141</v>
      </c>
      <c r="G37" s="8"/>
      <c r="H37" s="6"/>
      <c r="I37" s="2"/>
    </row>
    <row r="38" spans="2:10" ht="17.100000000000001" customHeight="1" x14ac:dyDescent="0.2">
      <c r="B38" s="22" t="s">
        <v>379</v>
      </c>
      <c r="C38" s="2"/>
      <c r="D38" s="2"/>
      <c r="E38" s="12" t="s">
        <v>380</v>
      </c>
      <c r="F38" s="26">
        <v>1.5</v>
      </c>
      <c r="G38" s="13" t="s">
        <v>381</v>
      </c>
      <c r="H38" s="6"/>
      <c r="I38" s="2"/>
    </row>
    <row r="39" spans="2:10" ht="17.100000000000001" customHeight="1" x14ac:dyDescent="0.2">
      <c r="B39" s="22" t="s">
        <v>382</v>
      </c>
      <c r="C39" s="2"/>
      <c r="D39" s="2"/>
      <c r="E39" s="12" t="s">
        <v>380</v>
      </c>
      <c r="F39" s="26">
        <v>1</v>
      </c>
      <c r="G39" s="13" t="s">
        <v>381</v>
      </c>
      <c r="H39" s="6"/>
      <c r="I39" s="2"/>
    </row>
    <row r="40" spans="2:10" ht="17.100000000000001" customHeight="1" x14ac:dyDescent="0.2">
      <c r="B40" s="2" t="s">
        <v>32</v>
      </c>
      <c r="C40" s="2"/>
      <c r="D40" s="2"/>
      <c r="E40" s="12" t="s">
        <v>33</v>
      </c>
      <c r="F40" s="26">
        <v>157060</v>
      </c>
      <c r="G40" t="s">
        <v>592</v>
      </c>
      <c r="H40" s="2"/>
      <c r="I40" s="2"/>
    </row>
    <row r="41" spans="2:10" ht="17.100000000000001" customHeight="1" x14ac:dyDescent="0.2">
      <c r="B41" s="2" t="s">
        <v>32</v>
      </c>
      <c r="C41" s="2"/>
      <c r="D41" s="2"/>
      <c r="E41" s="13"/>
      <c r="F41" s="20" t="s">
        <v>65</v>
      </c>
      <c r="G41" s="2"/>
      <c r="H41" s="2"/>
      <c r="I41" s="2"/>
    </row>
    <row r="42" spans="2:10" ht="17.100000000000001" customHeight="1" x14ac:dyDescent="0.2">
      <c r="B42" s="2" t="s">
        <v>34</v>
      </c>
      <c r="C42" s="2"/>
      <c r="D42" s="2"/>
      <c r="E42" s="13"/>
      <c r="F42" s="20" t="s">
        <v>35</v>
      </c>
      <c r="G42" s="2"/>
      <c r="H42" s="2"/>
      <c r="I42" s="2"/>
    </row>
    <row r="43" spans="2:10" ht="17.100000000000001" customHeight="1" x14ac:dyDescent="0.2">
      <c r="B43" s="2" t="s">
        <v>36</v>
      </c>
      <c r="C43" s="2"/>
      <c r="D43" s="2"/>
      <c r="E43" s="12" t="s">
        <v>37</v>
      </c>
      <c r="F43" s="26">
        <f>MROUND(IF(E19&gt;0,E19*'17-01-2024'!F43+'17-01-2024'!F43,'17-01-2024'!F43),1)</f>
        <v>1076839</v>
      </c>
      <c r="G43" s="8" t="s">
        <v>38</v>
      </c>
      <c r="H43" s="2"/>
      <c r="I43" s="2"/>
    </row>
    <row r="44" spans="2:10" ht="17.100000000000001" customHeight="1" x14ac:dyDescent="0.2">
      <c r="B44" s="2" t="s">
        <v>39</v>
      </c>
      <c r="C44" s="2"/>
      <c r="D44" s="2"/>
      <c r="E44" s="12" t="s">
        <v>37</v>
      </c>
      <c r="F44" s="26">
        <f>MROUND(+IF(E20=0,'17-01-2024'!F44,IF(AND(E19&gt;0,E20&gt;0)=TRUE,(E20*50%*'17-01-2024'!F44+E19*50%*'17-01-2024'!F44+'17-01-2024'!F44),'17-01-2024'!F44*(1+E20))),1)</f>
        <v>1201479</v>
      </c>
      <c r="G44" s="8" t="s">
        <v>38</v>
      </c>
      <c r="H44" s="2"/>
      <c r="I44" s="2"/>
    </row>
    <row r="45" spans="2:10" ht="17.100000000000001" customHeight="1" x14ac:dyDescent="0.2">
      <c r="B45" s="2" t="s">
        <v>40</v>
      </c>
      <c r="C45" s="2"/>
      <c r="D45" s="2"/>
      <c r="E45" s="12" t="s">
        <v>41</v>
      </c>
      <c r="F45" s="26">
        <v>1607</v>
      </c>
      <c r="G45" s="8" t="s">
        <v>38</v>
      </c>
      <c r="H45" s="2"/>
      <c r="I45" s="2"/>
    </row>
    <row r="46" spans="2:10" ht="17.100000000000001" customHeight="1" x14ac:dyDescent="0.2">
      <c r="B46" s="2" t="s">
        <v>42</v>
      </c>
      <c r="C46" s="2"/>
      <c r="D46" s="2"/>
      <c r="E46" s="12" t="s">
        <v>28</v>
      </c>
      <c r="F46" s="26">
        <f>MROUND((F43+F44)/50,1)</f>
        <v>45566</v>
      </c>
      <c r="G46" s="8" t="s">
        <v>38</v>
      </c>
      <c r="H46" s="2"/>
      <c r="I46" s="2"/>
    </row>
    <row r="47" spans="2:10" ht="17.100000000000001" customHeight="1" x14ac:dyDescent="0.2">
      <c r="B47" s="2" t="s">
        <v>43</v>
      </c>
      <c r="C47" s="2"/>
      <c r="D47" s="2"/>
      <c r="E47" s="12" t="s">
        <v>28</v>
      </c>
      <c r="F47" s="26">
        <v>8360</v>
      </c>
      <c r="G47" s="22"/>
      <c r="H47" s="2"/>
      <c r="I47" s="2"/>
    </row>
    <row r="48" spans="2:10" ht="17.100000000000001" customHeight="1" x14ac:dyDescent="0.2">
      <c r="B48" s="2" t="s">
        <v>44</v>
      </c>
      <c r="C48" s="2"/>
      <c r="D48" s="2"/>
      <c r="E48" s="12" t="s">
        <v>508</v>
      </c>
      <c r="F48" s="6" t="s">
        <v>507</v>
      </c>
      <c r="G48" s="40" t="s">
        <v>509</v>
      </c>
      <c r="H48" s="2"/>
      <c r="I48" s="2"/>
    </row>
    <row r="49" spans="1:9" ht="17.100000000000001" customHeight="1" x14ac:dyDescent="0.2">
      <c r="B49" s="2" t="s">
        <v>45</v>
      </c>
      <c r="C49" s="2"/>
      <c r="D49" s="2"/>
      <c r="E49" s="12" t="s">
        <v>46</v>
      </c>
      <c r="F49" s="6" t="s">
        <v>47</v>
      </c>
      <c r="G49" s="2"/>
      <c r="H49" s="2"/>
      <c r="I49" s="2"/>
    </row>
    <row r="50" spans="1:9" ht="4.3499999999999996" customHeight="1" x14ac:dyDescent="0.2">
      <c r="B50" s="2"/>
      <c r="C50" s="2"/>
      <c r="D50" s="2"/>
      <c r="E50" s="2"/>
      <c r="F50" s="2"/>
      <c r="G50" s="2"/>
      <c r="H50" s="2"/>
      <c r="I50" s="2"/>
    </row>
    <row r="51" spans="1:9" ht="17.100000000000001" customHeight="1" x14ac:dyDescent="0.2">
      <c r="B51" s="7" t="s">
        <v>48</v>
      </c>
      <c r="C51" s="2"/>
      <c r="D51" s="2"/>
      <c r="E51" s="2"/>
      <c r="F51" s="2"/>
      <c r="G51" s="2"/>
      <c r="H51" s="2"/>
      <c r="I51" s="2"/>
    </row>
    <row r="52" spans="1:9" ht="17.100000000000001" customHeight="1" x14ac:dyDescent="0.2">
      <c r="A52" s="14"/>
      <c r="B52" s="22" t="s">
        <v>49</v>
      </c>
      <c r="C52" s="2"/>
      <c r="D52" s="2"/>
      <c r="E52" s="12" t="s">
        <v>23</v>
      </c>
      <c r="F52" s="26">
        <f>MROUND($E$23*'17-01-2024'!F52+'17-01-2024'!F52,1)</f>
        <v>116832</v>
      </c>
      <c r="G52" s="8" t="s">
        <v>38</v>
      </c>
      <c r="H52" s="2"/>
      <c r="I52" s="2"/>
    </row>
    <row r="53" spans="1:9" ht="17.100000000000001" customHeight="1" x14ac:dyDescent="0.2">
      <c r="A53" s="14"/>
      <c r="B53" s="22" t="s">
        <v>50</v>
      </c>
      <c r="C53" s="2"/>
      <c r="D53" s="2"/>
      <c r="E53" s="12" t="s">
        <v>51</v>
      </c>
      <c r="F53" s="26">
        <f>MROUND($E$23*'17-01-2024'!F53+'17-01-2024'!F53,1)</f>
        <v>4574</v>
      </c>
      <c r="G53" s="8" t="s">
        <v>38</v>
      </c>
      <c r="H53" s="2"/>
      <c r="I53" s="2"/>
    </row>
    <row r="54" spans="1:9" ht="17.100000000000001" customHeight="1" x14ac:dyDescent="0.2">
      <c r="A54" s="14"/>
      <c r="B54" s="22" t="s">
        <v>52</v>
      </c>
      <c r="C54" s="2"/>
      <c r="D54" s="2"/>
      <c r="E54" s="12" t="s">
        <v>51</v>
      </c>
      <c r="F54" s="26">
        <f>MROUND($E$23*'17-01-2024'!F54+'17-01-2024'!F54,1)</f>
        <v>8409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53</v>
      </c>
      <c r="C55" s="2"/>
      <c r="D55" s="2"/>
      <c r="E55" s="12" t="s">
        <v>51</v>
      </c>
      <c r="F55" s="26">
        <f>MROUND($E$23*'17-01-2024'!F55+'17-01-2024'!F55,1)</f>
        <v>6278</v>
      </c>
      <c r="G55" s="8" t="s">
        <v>38</v>
      </c>
      <c r="H55" s="6"/>
      <c r="I55" s="2"/>
    </row>
    <row r="56" spans="1:9" ht="17.100000000000001" customHeight="1" x14ac:dyDescent="0.2">
      <c r="A56" s="14"/>
      <c r="B56" s="22" t="s">
        <v>326</v>
      </c>
      <c r="C56" s="2"/>
      <c r="D56" s="2"/>
      <c r="E56" s="12" t="s">
        <v>51</v>
      </c>
      <c r="F56" s="26">
        <f>MROUND($E$23*'17-01-2024'!F56+'17-01-2024'!F56,1)</f>
        <v>7670</v>
      </c>
      <c r="G56" s="8" t="s">
        <v>38</v>
      </c>
      <c r="H56" s="6"/>
      <c r="I56" s="2"/>
    </row>
    <row r="57" spans="1:9" ht="17.100000000000001" customHeight="1" x14ac:dyDescent="0.2">
      <c r="A57" s="14"/>
      <c r="B57" s="22" t="s">
        <v>54</v>
      </c>
      <c r="C57" s="2"/>
      <c r="D57" s="2"/>
      <c r="E57" s="12" t="s">
        <v>51</v>
      </c>
      <c r="F57" s="26">
        <f>MROUND($E$23*'17-01-2024'!F57+'17-01-2024'!F57,1)</f>
        <v>15793</v>
      </c>
      <c r="G57" s="8" t="s">
        <v>38</v>
      </c>
      <c r="H57" s="2"/>
      <c r="I57" s="2"/>
    </row>
    <row r="58" spans="1:9" ht="17.100000000000001" customHeight="1" x14ac:dyDescent="0.2">
      <c r="A58" s="14"/>
      <c r="B58" s="22" t="s">
        <v>55</v>
      </c>
      <c r="C58" s="2"/>
      <c r="D58" s="2"/>
      <c r="E58" s="12" t="s">
        <v>23</v>
      </c>
      <c r="F58" s="26">
        <f>MROUND($E$23*'17-01-2024'!F58+'17-01-2024'!F58,1)</f>
        <v>9580</v>
      </c>
      <c r="G58" s="8" t="s">
        <v>38</v>
      </c>
      <c r="H58" s="45" t="s">
        <v>56</v>
      </c>
      <c r="I58" s="45"/>
    </row>
    <row r="59" spans="1:9" ht="17.100000000000001" customHeight="1" x14ac:dyDescent="0.2">
      <c r="A59" s="14"/>
      <c r="B59" s="22" t="s">
        <v>57</v>
      </c>
      <c r="C59" s="2"/>
      <c r="D59" s="2"/>
      <c r="E59" s="12" t="s">
        <v>23</v>
      </c>
      <c r="F59" s="26">
        <f>MROUND($E$23*'17-01-2024'!F59+'17-01-2024'!F59,1)</f>
        <v>13747</v>
      </c>
      <c r="G59" s="8" t="s">
        <v>38</v>
      </c>
      <c r="H59" s="45" t="s">
        <v>58</v>
      </c>
      <c r="I59" s="45"/>
    </row>
    <row r="60" spans="1:9" ht="17.100000000000001" customHeight="1" x14ac:dyDescent="0.2">
      <c r="A60" s="14"/>
      <c r="B60" s="22" t="s">
        <v>59</v>
      </c>
      <c r="C60" s="2"/>
      <c r="D60" s="2"/>
      <c r="E60" s="12" t="s">
        <v>23</v>
      </c>
      <c r="F60" s="26">
        <f>MROUND($E$23*'17-01-2024'!F60+'17-01-2024'!F60,1)</f>
        <v>24880</v>
      </c>
      <c r="G60" s="8" t="s">
        <v>38</v>
      </c>
      <c r="H60" s="45" t="s">
        <v>60</v>
      </c>
      <c r="I60" s="45"/>
    </row>
    <row r="61" spans="1:9" ht="17.100000000000001" customHeight="1" x14ac:dyDescent="0.2">
      <c r="A61" s="14"/>
      <c r="B61" s="22" t="s">
        <v>61</v>
      </c>
      <c r="C61" s="2"/>
      <c r="D61" s="2"/>
      <c r="E61" s="12" t="s">
        <v>62</v>
      </c>
      <c r="F61" s="26">
        <f>MROUND($E$23*'17-01-2024'!F61+'17-01-2024'!F61,1)</f>
        <v>8639</v>
      </c>
      <c r="G61" s="8" t="s">
        <v>38</v>
      </c>
    </row>
    <row r="62" spans="1:9" ht="17.100000000000001" customHeight="1" x14ac:dyDescent="0.2">
      <c r="A62" s="14"/>
      <c r="B62" s="22" t="s">
        <v>63</v>
      </c>
      <c r="C62" s="2"/>
      <c r="D62" s="2"/>
      <c r="E62" s="12" t="s">
        <v>62</v>
      </c>
      <c r="F62" s="26">
        <f>MROUND($E$23*'17-01-2024'!F62+'17-01-2024'!F62,1)</f>
        <v>6375</v>
      </c>
      <c r="G62" s="8" t="s">
        <v>38</v>
      </c>
      <c r="H62" s="21" t="s">
        <v>64</v>
      </c>
      <c r="I62" s="21"/>
    </row>
    <row r="63" spans="1:9" ht="15" customHeight="1" x14ac:dyDescent="0.2">
      <c r="B63" s="22" t="s">
        <v>66</v>
      </c>
      <c r="C63" s="2"/>
      <c r="D63" s="2"/>
      <c r="E63" s="12" t="s">
        <v>23</v>
      </c>
      <c r="F63" s="26">
        <f>MROUND($E$23*'17-01-2024'!F63+'17-01-2024'!F63,1)</f>
        <v>20226</v>
      </c>
      <c r="G63" s="8" t="s">
        <v>38</v>
      </c>
      <c r="H63" s="15"/>
      <c r="I63" s="15"/>
    </row>
    <row r="64" spans="1:9" ht="15" customHeight="1" x14ac:dyDescent="0.2">
      <c r="B64" s="37" t="s">
        <v>384</v>
      </c>
      <c r="C64" s="15"/>
      <c r="D64" s="15"/>
      <c r="E64" s="12" t="s">
        <v>23</v>
      </c>
      <c r="F64" s="26">
        <f>MROUND($E$23*'17-01-2024'!F64+'17-01-2024'!F64,1)</f>
        <v>5645</v>
      </c>
      <c r="G64" s="8" t="s">
        <v>38</v>
      </c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>
      <c r="B151" s="15"/>
      <c r="C151" s="15"/>
      <c r="D151" s="15"/>
      <c r="E151" s="15"/>
      <c r="F151" s="15"/>
      <c r="G151" s="15"/>
      <c r="H151" s="15"/>
      <c r="I151" s="15"/>
    </row>
    <row r="152" spans="2:9" ht="15" customHeight="1" x14ac:dyDescent="0.2">
      <c r="B152" s="15"/>
      <c r="C152" s="15"/>
      <c r="D152" s="15"/>
      <c r="E152" s="15"/>
      <c r="F152" s="15"/>
      <c r="G152" s="15"/>
      <c r="H152" s="15"/>
      <c r="I152" s="15"/>
    </row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</sheetData>
  <mergeCells count="3">
    <mergeCell ref="H58:I58"/>
    <mergeCell ref="H59:I59"/>
    <mergeCell ref="H60:I60"/>
  </mergeCells>
  <pageMargins left="0.7" right="0.7" top="0.75" bottom="0.75" header="0.3" footer="0.3"/>
  <pageSetup paperSize="9" scale="74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6AD4C-14CB-4BAB-8BF3-63523F0CB46F}">
  <sheetPr>
    <pageSetUpPr fitToPage="1"/>
  </sheetPr>
  <dimension ref="A1:I203"/>
  <sheetViews>
    <sheetView workbookViewId="0">
      <selection activeCell="B1" sqref="B1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</cols>
  <sheetData>
    <row r="1" spans="2:9" ht="15" customHeight="1" x14ac:dyDescent="0.2"/>
    <row r="2" spans="2:9" ht="15" customHeight="1" x14ac:dyDescent="0.2"/>
    <row r="3" spans="2:9" ht="15" customHeight="1" x14ac:dyDescent="0.2">
      <c r="B3" s="1"/>
      <c r="C3" s="1"/>
      <c r="D3" s="1"/>
      <c r="E3" s="1"/>
      <c r="F3" s="1"/>
      <c r="G3" s="1"/>
      <c r="H3" s="1"/>
      <c r="I3" s="1"/>
    </row>
    <row r="4" spans="2:9" ht="5.0999999999999996" customHeight="1" x14ac:dyDescent="0.2"/>
    <row r="5" spans="2:9" ht="15" customHeight="1" x14ac:dyDescent="0.2">
      <c r="B5" s="2"/>
      <c r="C5" s="2"/>
      <c r="D5" s="2"/>
      <c r="E5" s="2"/>
      <c r="F5" s="2"/>
      <c r="G5" s="27" t="s">
        <v>115</v>
      </c>
      <c r="H5" s="2"/>
      <c r="I5" s="2"/>
    </row>
    <row r="6" spans="2:9" ht="15" customHeight="1" x14ac:dyDescent="0.2">
      <c r="B6" s="3" t="s">
        <v>0</v>
      </c>
      <c r="C6" s="4" t="s">
        <v>1</v>
      </c>
      <c r="D6" s="2"/>
      <c r="E6" s="2"/>
      <c r="F6" s="2"/>
      <c r="G6" s="2"/>
      <c r="H6" s="2"/>
      <c r="I6" s="2"/>
    </row>
    <row r="7" spans="2:9" ht="3.95" customHeight="1" x14ac:dyDescent="0.2">
      <c r="B7" s="5"/>
      <c r="C7" s="2"/>
      <c r="D7" s="2"/>
      <c r="E7" s="2"/>
      <c r="F7" s="2"/>
      <c r="G7" s="2"/>
      <c r="H7" s="2"/>
      <c r="I7" s="2"/>
    </row>
    <row r="8" spans="2:9" ht="15" customHeight="1" x14ac:dyDescent="0.2">
      <c r="B8" s="3" t="s">
        <v>2</v>
      </c>
      <c r="C8" s="4" t="s">
        <v>71</v>
      </c>
      <c r="D8" s="2"/>
      <c r="E8" s="2"/>
      <c r="F8" s="2"/>
      <c r="G8" s="2"/>
      <c r="H8" s="2"/>
      <c r="I8" s="2"/>
    </row>
    <row r="9" spans="2:9" ht="15" customHeight="1" x14ac:dyDescent="0.2">
      <c r="B9" s="3"/>
      <c r="C9" s="6" t="s">
        <v>3</v>
      </c>
      <c r="D9" s="2"/>
      <c r="E9" s="2"/>
      <c r="F9" s="2"/>
      <c r="G9" s="2"/>
      <c r="H9" s="2"/>
      <c r="I9" s="2"/>
    </row>
    <row r="10" spans="2:9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9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9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9" ht="15" customHeight="1" x14ac:dyDescent="0.2">
      <c r="B13" s="2" t="s">
        <v>6</v>
      </c>
      <c r="C13" s="2"/>
      <c r="D13" s="2"/>
      <c r="E13" s="2"/>
      <c r="F13" s="28" t="s">
        <v>116</v>
      </c>
      <c r="G13" s="16"/>
      <c r="H13" s="2"/>
      <c r="I13" s="2"/>
    </row>
    <row r="14" spans="2:9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9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9" ht="17.100000000000001" customHeight="1" x14ac:dyDescent="0.2">
      <c r="B16" s="2" t="s">
        <v>8</v>
      </c>
      <c r="C16" s="2"/>
      <c r="D16" s="2"/>
      <c r="E16" s="17" t="s">
        <v>117</v>
      </c>
      <c r="F16" s="20" t="s">
        <v>118</v>
      </c>
      <c r="G16" s="2"/>
      <c r="H16" s="2"/>
      <c r="I16" s="2"/>
    </row>
    <row r="17" spans="2:9" ht="17.100000000000001" customHeight="1" x14ac:dyDescent="0.2">
      <c r="B17" s="2" t="s">
        <v>9</v>
      </c>
      <c r="C17" s="2"/>
      <c r="D17" s="2"/>
      <c r="E17" s="17" t="s">
        <v>68</v>
      </c>
      <c r="F17" s="20"/>
      <c r="G17" s="2"/>
      <c r="H17" s="6"/>
      <c r="I17" s="2"/>
    </row>
    <row r="18" spans="2:9" ht="17.100000000000001" customHeight="1" x14ac:dyDescent="0.2">
      <c r="B18" s="2" t="s">
        <v>10</v>
      </c>
      <c r="C18" s="2"/>
      <c r="D18" s="2"/>
      <c r="E18" s="17" t="s">
        <v>68</v>
      </c>
      <c r="G18" s="2"/>
      <c r="H18" s="2"/>
      <c r="I18" s="2"/>
    </row>
    <row r="19" spans="2:9" ht="17.100000000000001" customHeight="1" x14ac:dyDescent="0.2">
      <c r="B19" s="2" t="s">
        <v>11</v>
      </c>
      <c r="C19" s="2"/>
      <c r="D19" s="2"/>
      <c r="E19" s="17" t="s">
        <v>67</v>
      </c>
      <c r="G19" s="2"/>
      <c r="H19" s="9"/>
    </row>
    <row r="20" spans="2:9" ht="17.100000000000001" customHeight="1" x14ac:dyDescent="0.2">
      <c r="B20" s="2" t="s">
        <v>12</v>
      </c>
      <c r="C20" s="2"/>
      <c r="D20" s="2"/>
      <c r="E20" s="17" t="s">
        <v>69</v>
      </c>
      <c r="G20" s="2"/>
      <c r="H20" s="9"/>
    </row>
    <row r="21" spans="2:9" ht="12.95" customHeight="1" x14ac:dyDescent="0.2">
      <c r="B21" s="2"/>
      <c r="C21" s="2"/>
      <c r="D21" s="2"/>
      <c r="E21" s="2"/>
      <c r="G21" s="2"/>
      <c r="H21" s="2"/>
      <c r="I21" s="2"/>
    </row>
    <row r="22" spans="2:9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9" ht="17.100000000000001" customHeight="1" x14ac:dyDescent="0.2">
      <c r="B23" s="2" t="s">
        <v>14</v>
      </c>
      <c r="C23" s="2"/>
      <c r="D23" s="2"/>
      <c r="E23" s="18" t="s">
        <v>119</v>
      </c>
      <c r="F23" s="2"/>
      <c r="G23" s="2"/>
      <c r="H23" s="2"/>
      <c r="I23" s="2"/>
    </row>
    <row r="24" spans="2:9" ht="17.100000000000001" customHeight="1" x14ac:dyDescent="0.2">
      <c r="B24" s="2" t="s">
        <v>15</v>
      </c>
      <c r="C24" s="2"/>
      <c r="D24" s="2"/>
      <c r="E24" s="19" t="s">
        <v>120</v>
      </c>
      <c r="F24" s="2"/>
      <c r="G24" s="2"/>
      <c r="H24" s="2"/>
      <c r="I24" s="2"/>
    </row>
    <row r="25" spans="2:9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v>11020</v>
      </c>
      <c r="I25" s="2"/>
    </row>
    <row r="26" spans="2:9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v>12120</v>
      </c>
      <c r="I26" s="2"/>
    </row>
    <row r="27" spans="2:9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9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</row>
    <row r="29" spans="2:9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11020</v>
      </c>
      <c r="G29" s="11" t="s">
        <v>22</v>
      </c>
      <c r="H29" s="25">
        <f>+D29*F29</f>
        <v>4959</v>
      </c>
      <c r="I29" s="2" t="s">
        <v>23</v>
      </c>
    </row>
    <row r="30" spans="2:9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11020</v>
      </c>
      <c r="G30" s="11" t="s">
        <v>22</v>
      </c>
      <c r="H30" s="25">
        <f>+D30*F30</f>
        <v>4187.6000000000004</v>
      </c>
      <c r="I30" s="2" t="s">
        <v>23</v>
      </c>
    </row>
    <row r="31" spans="2:9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12120</v>
      </c>
      <c r="G31" s="11" t="s">
        <v>22</v>
      </c>
      <c r="H31" s="25">
        <f>+D31*F31</f>
        <v>6666.0000000000009</v>
      </c>
      <c r="I31" s="2" t="s">
        <v>23</v>
      </c>
    </row>
    <row r="32" spans="2:9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9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9" ht="17.100000000000001" customHeight="1" x14ac:dyDescent="0.2">
      <c r="B34" s="2" t="s">
        <v>27</v>
      </c>
      <c r="C34" s="2"/>
      <c r="D34" s="2"/>
      <c r="E34" s="12" t="s">
        <v>28</v>
      </c>
      <c r="F34" s="26">
        <v>385</v>
      </c>
      <c r="G34" s="2"/>
      <c r="H34" s="2"/>
      <c r="I34" s="2"/>
    </row>
    <row r="35" spans="2:9" ht="17.100000000000001" customHeight="1" x14ac:dyDescent="0.2">
      <c r="B35" s="2" t="s">
        <v>29</v>
      </c>
      <c r="C35" s="2"/>
      <c r="D35" s="2"/>
      <c r="E35" s="12" t="s">
        <v>28</v>
      </c>
      <c r="F35" s="26">
        <v>880</v>
      </c>
      <c r="G35" s="2"/>
      <c r="H35" s="2"/>
      <c r="I35" s="2"/>
    </row>
    <row r="36" spans="2:9" ht="17.100000000000001" customHeight="1" x14ac:dyDescent="0.2">
      <c r="B36" s="2" t="s">
        <v>30</v>
      </c>
      <c r="C36" s="2"/>
      <c r="D36" s="2"/>
      <c r="E36" s="12" t="s">
        <v>28</v>
      </c>
      <c r="F36" s="26">
        <v>780</v>
      </c>
      <c r="G36" s="8"/>
      <c r="H36" s="6"/>
      <c r="I36" s="2"/>
    </row>
    <row r="37" spans="2:9" ht="17.100000000000001" customHeight="1" x14ac:dyDescent="0.2">
      <c r="B37" s="2" t="s">
        <v>31</v>
      </c>
      <c r="C37" s="2"/>
      <c r="D37" s="2"/>
      <c r="E37" s="12" t="s">
        <v>28</v>
      </c>
      <c r="F37" s="26">
        <v>685</v>
      </c>
      <c r="G37" s="8"/>
      <c r="H37" s="6"/>
      <c r="I37" s="2"/>
    </row>
    <row r="38" spans="2:9" ht="17.100000000000001" customHeight="1" x14ac:dyDescent="0.2">
      <c r="B38" s="2" t="s">
        <v>32</v>
      </c>
      <c r="C38" s="2"/>
      <c r="D38" s="2"/>
      <c r="E38" s="12" t="s">
        <v>33</v>
      </c>
      <c r="F38" s="26">
        <v>5285</v>
      </c>
      <c r="G38" s="21" t="s">
        <v>95</v>
      </c>
      <c r="H38" s="2"/>
      <c r="I38" s="2"/>
    </row>
    <row r="39" spans="2:9" ht="17.100000000000001" customHeight="1" x14ac:dyDescent="0.2">
      <c r="B39" s="2" t="s">
        <v>32</v>
      </c>
      <c r="C39" s="2"/>
      <c r="D39" s="2"/>
      <c r="E39" s="13"/>
      <c r="F39" s="20" t="s">
        <v>65</v>
      </c>
      <c r="G39" s="2"/>
      <c r="H39" s="2"/>
      <c r="I39" s="2"/>
    </row>
    <row r="40" spans="2:9" ht="17.100000000000001" customHeight="1" x14ac:dyDescent="0.2">
      <c r="B40" s="2" t="s">
        <v>34</v>
      </c>
      <c r="C40" s="2"/>
      <c r="D40" s="2"/>
      <c r="E40" s="13"/>
      <c r="F40" s="20" t="s">
        <v>35</v>
      </c>
      <c r="G40" s="2"/>
      <c r="H40" s="2"/>
      <c r="I40" s="2"/>
    </row>
    <row r="41" spans="2:9" ht="17.100000000000001" customHeight="1" x14ac:dyDescent="0.2">
      <c r="B41" s="2" t="s">
        <v>36</v>
      </c>
      <c r="C41" s="2"/>
      <c r="D41" s="2"/>
      <c r="E41" s="12" t="s">
        <v>37</v>
      </c>
      <c r="F41" s="26">
        <v>39100</v>
      </c>
      <c r="G41" s="8" t="s">
        <v>38</v>
      </c>
      <c r="H41" s="2"/>
      <c r="I41" s="2"/>
    </row>
    <row r="42" spans="2:9" ht="17.100000000000001" customHeight="1" x14ac:dyDescent="0.2">
      <c r="B42" s="2" t="s">
        <v>39</v>
      </c>
      <c r="C42" s="2"/>
      <c r="D42" s="2"/>
      <c r="E42" s="12" t="s">
        <v>37</v>
      </c>
      <c r="F42" s="26">
        <v>31900</v>
      </c>
      <c r="G42" s="8" t="s">
        <v>38</v>
      </c>
      <c r="H42" s="2"/>
      <c r="I42" s="2"/>
    </row>
    <row r="43" spans="2:9" ht="17.100000000000001" customHeight="1" x14ac:dyDescent="0.2">
      <c r="B43" s="2" t="s">
        <v>40</v>
      </c>
      <c r="C43" s="2"/>
      <c r="D43" s="2"/>
      <c r="E43" s="12" t="s">
        <v>41</v>
      </c>
      <c r="F43" s="26">
        <v>81.5</v>
      </c>
      <c r="G43" s="8" t="s">
        <v>38</v>
      </c>
      <c r="H43" s="2"/>
      <c r="I43" s="2"/>
    </row>
    <row r="44" spans="2:9" ht="17.100000000000001" customHeight="1" x14ac:dyDescent="0.2">
      <c r="B44" s="2" t="s">
        <v>42</v>
      </c>
      <c r="C44" s="2"/>
      <c r="D44" s="2"/>
      <c r="E44" s="12" t="s">
        <v>28</v>
      </c>
      <c r="F44" s="26">
        <v>1420</v>
      </c>
      <c r="G44" s="8" t="s">
        <v>38</v>
      </c>
      <c r="H44" s="2"/>
      <c r="I44" s="2"/>
    </row>
    <row r="45" spans="2:9" ht="17.100000000000001" customHeight="1" x14ac:dyDescent="0.2">
      <c r="B45" s="2" t="s">
        <v>43</v>
      </c>
      <c r="C45" s="2"/>
      <c r="D45" s="2"/>
      <c r="E45" s="12" t="s">
        <v>28</v>
      </c>
      <c r="F45" s="26">
        <v>160</v>
      </c>
      <c r="G45" s="2"/>
      <c r="H45" s="2"/>
      <c r="I45" s="2"/>
    </row>
    <row r="46" spans="2:9" ht="17.100000000000001" customHeight="1" x14ac:dyDescent="0.2">
      <c r="B46" s="2" t="s">
        <v>44</v>
      </c>
      <c r="C46" s="2"/>
      <c r="D46" s="2"/>
      <c r="E46" s="12" t="s">
        <v>41</v>
      </c>
      <c r="F46" s="8" t="s">
        <v>106</v>
      </c>
      <c r="G46" s="20"/>
      <c r="H46" s="2"/>
      <c r="I46" s="2"/>
    </row>
    <row r="47" spans="2:9" ht="17.100000000000001" customHeight="1" x14ac:dyDescent="0.2">
      <c r="B47" s="2" t="s">
        <v>45</v>
      </c>
      <c r="C47" s="2"/>
      <c r="D47" s="2"/>
      <c r="E47" s="12" t="s">
        <v>46</v>
      </c>
      <c r="F47" s="6" t="s">
        <v>47</v>
      </c>
      <c r="G47" s="2"/>
      <c r="H47" s="2"/>
      <c r="I47" s="2"/>
    </row>
    <row r="48" spans="2:9" ht="4.3499999999999996" customHeight="1" x14ac:dyDescent="0.2">
      <c r="B48" s="2"/>
      <c r="C48" s="2"/>
      <c r="D48" s="2"/>
      <c r="E48" s="2"/>
      <c r="F48" s="2"/>
      <c r="G48" s="2"/>
      <c r="H48" s="2"/>
      <c r="I48" s="2"/>
    </row>
    <row r="49" spans="1:9" ht="17.100000000000001" customHeight="1" x14ac:dyDescent="0.2">
      <c r="B49" s="7" t="s">
        <v>48</v>
      </c>
      <c r="C49" s="2"/>
      <c r="D49" s="2"/>
      <c r="E49" s="2"/>
      <c r="F49" s="2"/>
      <c r="G49" s="2"/>
      <c r="H49" s="2"/>
      <c r="I49" s="2"/>
    </row>
    <row r="50" spans="1:9" ht="17.100000000000001" customHeight="1" x14ac:dyDescent="0.2">
      <c r="A50" s="14"/>
      <c r="B50" s="22" t="s">
        <v>49</v>
      </c>
      <c r="C50" s="2"/>
      <c r="D50" s="2"/>
      <c r="E50" s="12" t="s">
        <v>23</v>
      </c>
      <c r="F50" s="26">
        <v>2605</v>
      </c>
      <c r="G50" s="8" t="s">
        <v>38</v>
      </c>
      <c r="H50" s="2"/>
      <c r="I50" s="2"/>
    </row>
    <row r="51" spans="1:9" ht="17.100000000000001" customHeight="1" x14ac:dyDescent="0.2">
      <c r="A51" s="14"/>
      <c r="B51" s="22" t="s">
        <v>50</v>
      </c>
      <c r="C51" s="2"/>
      <c r="D51" s="2"/>
      <c r="E51" s="12" t="s">
        <v>51</v>
      </c>
      <c r="F51" s="26">
        <v>113</v>
      </c>
      <c r="G51" s="8" t="s">
        <v>38</v>
      </c>
      <c r="H51" s="2"/>
      <c r="I51" s="2"/>
    </row>
    <row r="52" spans="1:9" ht="17.100000000000001" customHeight="1" x14ac:dyDescent="0.2">
      <c r="A52" s="14"/>
      <c r="B52" s="22" t="s">
        <v>52</v>
      </c>
      <c r="C52" s="2"/>
      <c r="D52" s="2"/>
      <c r="E52" s="12" t="s">
        <v>51</v>
      </c>
      <c r="F52" s="26">
        <v>210</v>
      </c>
      <c r="G52" s="8" t="s">
        <v>38</v>
      </c>
      <c r="H52" s="6"/>
      <c r="I52" s="2"/>
    </row>
    <row r="53" spans="1:9" ht="17.100000000000001" customHeight="1" x14ac:dyDescent="0.2">
      <c r="A53" s="14"/>
      <c r="B53" s="22" t="s">
        <v>53</v>
      </c>
      <c r="C53" s="2"/>
      <c r="D53" s="2"/>
      <c r="E53" s="12" t="s">
        <v>51</v>
      </c>
      <c r="F53" s="26">
        <v>155</v>
      </c>
      <c r="G53" s="8" t="s">
        <v>38</v>
      </c>
      <c r="H53" s="6"/>
      <c r="I53" s="2"/>
    </row>
    <row r="54" spans="1:9" ht="17.100000000000001" customHeight="1" x14ac:dyDescent="0.2">
      <c r="A54" s="14"/>
      <c r="B54" s="22" t="s">
        <v>54</v>
      </c>
      <c r="C54" s="2"/>
      <c r="D54" s="2"/>
      <c r="E54" s="12" t="s">
        <v>51</v>
      </c>
      <c r="F54" s="26">
        <v>392</v>
      </c>
      <c r="G54" s="8" t="s">
        <v>38</v>
      </c>
      <c r="H54" s="2"/>
      <c r="I54" s="2"/>
    </row>
    <row r="55" spans="1:9" ht="17.100000000000001" customHeight="1" x14ac:dyDescent="0.2">
      <c r="A55" s="14"/>
      <c r="B55" s="22" t="s">
        <v>55</v>
      </c>
      <c r="C55" s="2"/>
      <c r="D55" s="2"/>
      <c r="E55" s="12" t="s">
        <v>23</v>
      </c>
      <c r="F55" s="26">
        <v>238</v>
      </c>
      <c r="G55" s="8" t="s">
        <v>38</v>
      </c>
      <c r="H55" s="45" t="s">
        <v>56</v>
      </c>
      <c r="I55" s="45"/>
    </row>
    <row r="56" spans="1:9" ht="17.100000000000001" customHeight="1" x14ac:dyDescent="0.2">
      <c r="A56" s="14"/>
      <c r="B56" s="22" t="s">
        <v>57</v>
      </c>
      <c r="C56" s="2"/>
      <c r="D56" s="2"/>
      <c r="E56" s="12" t="s">
        <v>23</v>
      </c>
      <c r="F56" s="26">
        <v>343</v>
      </c>
      <c r="G56" s="8" t="s">
        <v>38</v>
      </c>
      <c r="H56" s="45" t="s">
        <v>58</v>
      </c>
      <c r="I56" s="45"/>
    </row>
    <row r="57" spans="1:9" ht="17.100000000000001" customHeight="1" x14ac:dyDescent="0.2">
      <c r="A57" s="14"/>
      <c r="B57" s="22" t="s">
        <v>59</v>
      </c>
      <c r="C57" s="2"/>
      <c r="D57" s="2"/>
      <c r="E57" s="12" t="s">
        <v>23</v>
      </c>
      <c r="F57" s="26">
        <v>621</v>
      </c>
      <c r="G57" s="8" t="s">
        <v>38</v>
      </c>
      <c r="H57" s="45" t="s">
        <v>60</v>
      </c>
      <c r="I57" s="45"/>
    </row>
    <row r="58" spans="1:9" ht="17.100000000000001" customHeight="1" x14ac:dyDescent="0.2">
      <c r="A58" s="14"/>
      <c r="B58" s="22" t="s">
        <v>61</v>
      </c>
      <c r="C58" s="2"/>
      <c r="D58" s="2"/>
      <c r="E58" s="12" t="s">
        <v>62</v>
      </c>
      <c r="F58" s="26">
        <v>104.55</v>
      </c>
      <c r="G58" s="8" t="s">
        <v>38</v>
      </c>
      <c r="H58" s="21"/>
      <c r="I58" s="21"/>
    </row>
    <row r="59" spans="1:9" ht="17.100000000000001" customHeight="1" x14ac:dyDescent="0.2">
      <c r="A59" s="14"/>
      <c r="B59" s="22" t="s">
        <v>63</v>
      </c>
      <c r="C59" s="2"/>
      <c r="D59" s="2"/>
      <c r="E59" s="12" t="s">
        <v>62</v>
      </c>
      <c r="F59" s="26">
        <v>173</v>
      </c>
      <c r="G59" s="8" t="s">
        <v>38</v>
      </c>
      <c r="H59" s="21" t="s">
        <v>64</v>
      </c>
      <c r="I59" s="21"/>
    </row>
    <row r="60" spans="1:9" ht="15" customHeight="1" x14ac:dyDescent="0.2">
      <c r="B60" s="22" t="s">
        <v>66</v>
      </c>
      <c r="C60" s="2"/>
      <c r="D60" s="2"/>
      <c r="E60" s="12" t="s">
        <v>23</v>
      </c>
      <c r="F60" s="26">
        <v>573</v>
      </c>
      <c r="G60" s="8" t="s">
        <v>38</v>
      </c>
      <c r="H60" s="15"/>
      <c r="I60" s="15"/>
    </row>
    <row r="61" spans="1:9" ht="15" customHeight="1" x14ac:dyDescent="0.2">
      <c r="B61" s="15"/>
      <c r="C61" s="15"/>
      <c r="D61" s="15"/>
      <c r="E61" s="15"/>
      <c r="F61" s="15"/>
      <c r="G61" s="15"/>
      <c r="H61" s="15"/>
      <c r="I61" s="15"/>
    </row>
    <row r="62" spans="1:9" ht="15" customHeight="1" x14ac:dyDescent="0.2">
      <c r="B62" s="15"/>
      <c r="C62" s="15"/>
      <c r="D62" s="15"/>
      <c r="E62" s="15"/>
      <c r="F62" s="15"/>
      <c r="G62" s="15"/>
      <c r="H62" s="15"/>
      <c r="I62" s="15"/>
    </row>
    <row r="63" spans="1:9" ht="15" customHeight="1" x14ac:dyDescent="0.2">
      <c r="B63" s="15"/>
      <c r="C63" s="15"/>
      <c r="D63" s="15"/>
      <c r="E63" s="15"/>
      <c r="F63" s="15"/>
      <c r="G63" s="15"/>
      <c r="H63" s="15"/>
      <c r="I63" s="15"/>
    </row>
    <row r="64" spans="1:9" ht="15" customHeight="1" x14ac:dyDescent="0.2">
      <c r="B64" s="15"/>
      <c r="C64" s="15"/>
      <c r="D64" s="15"/>
      <c r="E64" s="15"/>
      <c r="F64" s="15"/>
      <c r="G64" s="15"/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/>
    <row r="151" spans="2:9" ht="15" customHeight="1" x14ac:dyDescent="0.2"/>
    <row r="152" spans="2:9" ht="15" customHeight="1" x14ac:dyDescent="0.2"/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</sheetData>
  <sheetProtection selectLockedCells="1" selectUnlockedCells="1"/>
  <mergeCells count="3">
    <mergeCell ref="H55:I55"/>
    <mergeCell ref="H56:I56"/>
    <mergeCell ref="H57:I57"/>
  </mergeCells>
  <phoneticPr fontId="10" type="noConversion"/>
  <pageMargins left="0.54" right="0.42986111111111114" top="0.46" bottom="0.27013888888888887" header="0.4" footer="0.31"/>
  <pageSetup paperSize="9" scale="85" firstPageNumber="0" orientation="portrait" copies="9" r:id="rId1"/>
  <headerFooter alignWithMargins="0"/>
  <ignoredErrors>
    <ignoredError sqref="E16 E17:E18 E20 E23:E24" numberStoredAsText="1"/>
  </ignoredErrors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F9C24-7761-4E9C-B5D2-2B51072EC4E1}">
  <sheetPr>
    <pageSetUpPr fitToPage="1"/>
  </sheetPr>
  <dimension ref="A1:K206"/>
  <sheetViews>
    <sheetView topLeftCell="A7" workbookViewId="0">
      <selection activeCell="E23" sqref="E23"/>
    </sheetView>
  </sheetViews>
  <sheetFormatPr baseColWidth="10" defaultRowHeight="12.75" x14ac:dyDescent="0.2"/>
  <cols>
    <col min="1" max="1" width="3.42578125" customWidth="1"/>
    <col min="2" max="5" width="12.28515625" customWidth="1"/>
    <col min="6" max="6" width="13.140625" customWidth="1"/>
    <col min="7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593</v>
      </c>
      <c r="H5" s="2"/>
      <c r="I5" s="2"/>
    </row>
    <row r="6" spans="2:11" ht="15" customHeight="1" x14ac:dyDescent="0.2">
      <c r="B6" s="3" t="s">
        <v>0</v>
      </c>
      <c r="C6" s="4" t="s">
        <v>449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479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370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594</v>
      </c>
      <c r="G13" s="16"/>
      <c r="H13" s="13" t="s">
        <v>142</v>
      </c>
      <c r="I13" s="4" t="s">
        <v>595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1.7399999999999999E-2</v>
      </c>
      <c r="F16" s="40" t="s">
        <v>596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>
        <v>0.13700000000000001</v>
      </c>
      <c r="F17" s="39" t="s">
        <v>597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>
        <v>0.13700000000000001</v>
      </c>
      <c r="F18" s="39" t="s">
        <v>597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8">
        <v>0</v>
      </c>
      <c r="F19" s="39" t="s">
        <v>599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8">
        <v>7.3999999999999996E-2</v>
      </c>
      <c r="F20" s="39" t="s">
        <v>598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4.1799999999999997E-2</v>
      </c>
      <c r="G23" s="2"/>
      <c r="H23" s="2"/>
    </row>
    <row r="24" spans="2:11" ht="17.100000000000001" customHeight="1" x14ac:dyDescent="0.2">
      <c r="B24" s="2" t="s">
        <v>15</v>
      </c>
      <c r="C24" s="2"/>
      <c r="D24" s="2"/>
      <c r="E24" s="36">
        <v>2101.19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f>MROUND($E$23*'20-02-2024'!H25+'20-02-2024'!H25,1)</f>
        <v>425144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f>MROUND($E$23*'20-02-2024'!H26+'20-02-2024'!H26,1)</f>
        <v>466763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425144</v>
      </c>
      <c r="G29" s="11" t="s">
        <v>22</v>
      </c>
      <c r="H29" s="25">
        <f>+D29*F29</f>
        <v>191314.80000000002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425144</v>
      </c>
      <c r="G30" s="11" t="s">
        <v>22</v>
      </c>
      <c r="H30" s="25">
        <f>+D30*F30</f>
        <v>161554.72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466763</v>
      </c>
      <c r="G31" s="11" t="s">
        <v>22</v>
      </c>
      <c r="H31" s="25">
        <f>+D31*F31</f>
        <v>256719.65000000002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10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10" ht="17.100000000000001" customHeight="1" x14ac:dyDescent="0.2">
      <c r="B34" s="2" t="s">
        <v>27</v>
      </c>
      <c r="C34" s="2"/>
      <c r="D34" s="2"/>
      <c r="E34" s="12" t="s">
        <v>28</v>
      </c>
      <c r="F34" s="26">
        <v>12036</v>
      </c>
      <c r="G34" s="2"/>
      <c r="H34" s="2"/>
      <c r="I34" s="2"/>
    </row>
    <row r="35" spans="2:10" ht="17.100000000000001" customHeight="1" x14ac:dyDescent="0.2">
      <c r="B35" s="2" t="s">
        <v>29</v>
      </c>
      <c r="C35" s="2"/>
      <c r="D35" s="2"/>
      <c r="E35" s="12" t="s">
        <v>28</v>
      </c>
      <c r="F35" s="26">
        <f>MROUND($E$23*'20-02-2024'!F35+'20-02-2024'!F35,1)</f>
        <v>36834</v>
      </c>
      <c r="G35" s="2"/>
      <c r="H35" s="2"/>
      <c r="I35" s="2"/>
    </row>
    <row r="36" spans="2:10" ht="17.100000000000001" customHeight="1" x14ac:dyDescent="0.2">
      <c r="B36" s="2" t="s">
        <v>30</v>
      </c>
      <c r="C36" s="2"/>
      <c r="D36" s="2"/>
      <c r="E36" s="12" t="s">
        <v>28</v>
      </c>
      <c r="F36" s="26">
        <f>MROUND($E$23*'20-02-2024'!F36+'20-02-2024'!F36,1)</f>
        <v>33446</v>
      </c>
      <c r="G36" s="8"/>
      <c r="H36" s="6"/>
      <c r="I36" s="2"/>
      <c r="J36" t="s">
        <v>484</v>
      </c>
    </row>
    <row r="37" spans="2:10" ht="17.100000000000001" customHeight="1" x14ac:dyDescent="0.2">
      <c r="B37" s="2" t="s">
        <v>31</v>
      </c>
      <c r="C37" s="2"/>
      <c r="D37" s="2"/>
      <c r="E37" s="12" t="s">
        <v>28</v>
      </c>
      <c r="F37" s="26">
        <f>MROUND($E$23*'20-02-2024'!F37+'20-02-2024'!F37,1)</f>
        <v>28275</v>
      </c>
      <c r="G37" s="8"/>
      <c r="H37" s="6"/>
      <c r="I37" s="2"/>
    </row>
    <row r="38" spans="2:10" ht="17.100000000000001" customHeight="1" x14ac:dyDescent="0.2">
      <c r="B38" s="22" t="s">
        <v>379</v>
      </c>
      <c r="C38" s="2"/>
      <c r="D38" s="2"/>
      <c r="E38" s="12" t="s">
        <v>380</v>
      </c>
      <c r="F38" s="26">
        <v>1.5</v>
      </c>
      <c r="G38" s="13" t="s">
        <v>381</v>
      </c>
      <c r="H38" s="6"/>
      <c r="I38" s="2"/>
    </row>
    <row r="39" spans="2:10" ht="17.100000000000001" customHeight="1" x14ac:dyDescent="0.2">
      <c r="B39" s="22" t="s">
        <v>382</v>
      </c>
      <c r="C39" s="2"/>
      <c r="D39" s="2"/>
      <c r="E39" s="12" t="s">
        <v>380</v>
      </c>
      <c r="F39" s="26">
        <v>1</v>
      </c>
      <c r="G39" s="13" t="s">
        <v>381</v>
      </c>
      <c r="H39" s="6"/>
      <c r="I39" s="2"/>
    </row>
    <row r="40" spans="2:10" ht="17.100000000000001" customHeight="1" x14ac:dyDescent="0.2">
      <c r="B40" s="2" t="s">
        <v>32</v>
      </c>
      <c r="C40" s="2"/>
      <c r="D40" s="2"/>
      <c r="E40" s="12" t="s">
        <v>33</v>
      </c>
      <c r="F40" s="26">
        <v>157060</v>
      </c>
      <c r="G40" t="s">
        <v>592</v>
      </c>
      <c r="H40" s="2"/>
      <c r="I40" s="2"/>
    </row>
    <row r="41" spans="2:10" ht="17.100000000000001" customHeight="1" x14ac:dyDescent="0.2">
      <c r="B41" s="2" t="s">
        <v>32</v>
      </c>
      <c r="C41" s="2"/>
      <c r="D41" s="2"/>
      <c r="E41" s="13"/>
      <c r="F41" s="20" t="s">
        <v>65</v>
      </c>
      <c r="G41" s="2"/>
      <c r="H41" s="2"/>
      <c r="I41" s="2"/>
    </row>
    <row r="42" spans="2:10" ht="17.100000000000001" customHeight="1" x14ac:dyDescent="0.2">
      <c r="B42" s="2" t="s">
        <v>34</v>
      </c>
      <c r="C42" s="2"/>
      <c r="D42" s="2"/>
      <c r="E42" s="13"/>
      <c r="F42" s="20" t="s">
        <v>35</v>
      </c>
      <c r="G42" s="2"/>
      <c r="H42" s="2"/>
      <c r="I42" s="2"/>
    </row>
    <row r="43" spans="2:10" ht="17.100000000000001" customHeight="1" x14ac:dyDescent="0.2">
      <c r="B43" s="2" t="s">
        <v>36</v>
      </c>
      <c r="C43" s="2"/>
      <c r="D43" s="2"/>
      <c r="E43" s="12" t="s">
        <v>37</v>
      </c>
      <c r="F43" s="26">
        <f>MROUND(IF(E19&gt;0,E19*'20-02-2024'!F43+'20-02-2024'!F43,'20-02-2024'!F43),1)</f>
        <v>1076839</v>
      </c>
      <c r="G43" s="8" t="s">
        <v>38</v>
      </c>
      <c r="H43" s="2"/>
      <c r="I43" s="2"/>
    </row>
    <row r="44" spans="2:10" ht="17.100000000000001" customHeight="1" x14ac:dyDescent="0.2">
      <c r="B44" s="2" t="s">
        <v>39</v>
      </c>
      <c r="C44" s="2"/>
      <c r="D44" s="2"/>
      <c r="E44" s="12" t="s">
        <v>37</v>
      </c>
      <c r="F44" s="26">
        <f>MROUND(+IF(E20=0,'20-02-2024'!F44,IF(AND(E19&gt;0,E20&gt;0)=TRUE,(E20*50%*'20-02-2024'!F44+E19*50%*'20-02-2024'!F44+'20-02-2024'!F44),'20-02-2024'!F44*(1+E20))),1)</f>
        <v>1290388</v>
      </c>
      <c r="G44" s="8" t="s">
        <v>38</v>
      </c>
      <c r="H44" s="2"/>
      <c r="I44" s="2"/>
    </row>
    <row r="45" spans="2:10" ht="17.100000000000001" customHeight="1" x14ac:dyDescent="0.2">
      <c r="B45" s="2" t="s">
        <v>40</v>
      </c>
      <c r="C45" s="2"/>
      <c r="D45" s="2"/>
      <c r="E45" s="12" t="s">
        <v>41</v>
      </c>
      <c r="F45" s="26">
        <v>1736</v>
      </c>
      <c r="G45" s="8" t="s">
        <v>38</v>
      </c>
      <c r="H45" s="2"/>
      <c r="I45" s="2"/>
    </row>
    <row r="46" spans="2:10" ht="17.100000000000001" customHeight="1" x14ac:dyDescent="0.2">
      <c r="B46" s="2" t="s">
        <v>42</v>
      </c>
      <c r="C46" s="2"/>
      <c r="D46" s="2"/>
      <c r="E46" s="12" t="s">
        <v>28</v>
      </c>
      <c r="F46" s="26">
        <f>MROUND((F43+F44)/50,1)</f>
        <v>47345</v>
      </c>
      <c r="G46" s="8" t="s">
        <v>38</v>
      </c>
      <c r="H46" s="2"/>
      <c r="I46" s="2"/>
    </row>
    <row r="47" spans="2:10" ht="17.100000000000001" customHeight="1" x14ac:dyDescent="0.2">
      <c r="B47" s="2" t="s">
        <v>43</v>
      </c>
      <c r="C47" s="2"/>
      <c r="D47" s="2"/>
      <c r="E47" s="12" t="s">
        <v>28</v>
      </c>
      <c r="F47" s="26">
        <v>8503</v>
      </c>
      <c r="G47" s="22"/>
      <c r="H47" s="2"/>
      <c r="I47" s="2"/>
    </row>
    <row r="48" spans="2:10" ht="17.100000000000001" customHeight="1" x14ac:dyDescent="0.2">
      <c r="B48" s="2" t="s">
        <v>44</v>
      </c>
      <c r="C48" s="2"/>
      <c r="D48" s="2"/>
      <c r="E48" s="12" t="s">
        <v>508</v>
      </c>
      <c r="F48" s="6" t="s">
        <v>507</v>
      </c>
      <c r="G48" s="40" t="s">
        <v>509</v>
      </c>
      <c r="H48" s="2"/>
      <c r="I48" s="2"/>
    </row>
    <row r="49" spans="1:9" ht="17.100000000000001" customHeight="1" x14ac:dyDescent="0.2">
      <c r="B49" s="2" t="s">
        <v>45</v>
      </c>
      <c r="C49" s="2"/>
      <c r="D49" s="2"/>
      <c r="E49" s="12" t="s">
        <v>46</v>
      </c>
      <c r="F49" s="6" t="s">
        <v>47</v>
      </c>
      <c r="G49" s="2"/>
      <c r="H49" s="2"/>
      <c r="I49" s="2"/>
    </row>
    <row r="50" spans="1:9" ht="4.3499999999999996" customHeight="1" x14ac:dyDescent="0.2">
      <c r="B50" s="2"/>
      <c r="C50" s="2"/>
      <c r="D50" s="2"/>
      <c r="E50" s="2"/>
      <c r="F50" s="2"/>
      <c r="G50" s="2"/>
      <c r="H50" s="2"/>
      <c r="I50" s="2"/>
    </row>
    <row r="51" spans="1:9" ht="17.100000000000001" customHeight="1" x14ac:dyDescent="0.2">
      <c r="B51" s="7" t="s">
        <v>48</v>
      </c>
      <c r="C51" s="2"/>
      <c r="D51" s="2"/>
      <c r="E51" s="2"/>
      <c r="F51" s="2"/>
      <c r="G51" s="2"/>
      <c r="H51" s="2"/>
      <c r="I51" s="2"/>
    </row>
    <row r="52" spans="1:9" ht="17.100000000000001" customHeight="1" x14ac:dyDescent="0.2">
      <c r="A52" s="14"/>
      <c r="B52" s="22" t="s">
        <v>49</v>
      </c>
      <c r="C52" s="2"/>
      <c r="D52" s="2"/>
      <c r="E52" s="12" t="s">
        <v>23</v>
      </c>
      <c r="F52" s="26">
        <f>MROUND($E$23*'20-02-2024'!F52+'20-02-2024'!F52,1)</f>
        <v>121716</v>
      </c>
      <c r="G52" s="8" t="s">
        <v>38</v>
      </c>
      <c r="H52" s="2"/>
      <c r="I52" s="2"/>
    </row>
    <row r="53" spans="1:9" ht="17.100000000000001" customHeight="1" x14ac:dyDescent="0.2">
      <c r="A53" s="14"/>
      <c r="B53" s="22" t="s">
        <v>50</v>
      </c>
      <c r="C53" s="2"/>
      <c r="D53" s="2"/>
      <c r="E53" s="12" t="s">
        <v>51</v>
      </c>
      <c r="F53" s="26">
        <f>MROUND($E$23*'20-02-2024'!F53+'20-02-2024'!F53,1)</f>
        <v>4765</v>
      </c>
      <c r="G53" s="8" t="s">
        <v>38</v>
      </c>
      <c r="H53" s="2"/>
      <c r="I53" s="2"/>
    </row>
    <row r="54" spans="1:9" ht="17.100000000000001" customHeight="1" x14ac:dyDescent="0.2">
      <c r="A54" s="14"/>
      <c r="B54" s="22" t="s">
        <v>52</v>
      </c>
      <c r="C54" s="2"/>
      <c r="D54" s="2"/>
      <c r="E54" s="12" t="s">
        <v>51</v>
      </c>
      <c r="F54" s="26">
        <f>MROUND($E$23*'20-02-2024'!F54+'20-02-2024'!F54,1)</f>
        <v>8760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53</v>
      </c>
      <c r="C55" s="2"/>
      <c r="D55" s="2"/>
      <c r="E55" s="12" t="s">
        <v>51</v>
      </c>
      <c r="F55" s="26">
        <f>MROUND($E$23*'20-02-2024'!F55+'20-02-2024'!F55,1)</f>
        <v>6540</v>
      </c>
      <c r="G55" s="8" t="s">
        <v>38</v>
      </c>
      <c r="H55" s="6"/>
      <c r="I55" s="2"/>
    </row>
    <row r="56" spans="1:9" ht="17.100000000000001" customHeight="1" x14ac:dyDescent="0.2">
      <c r="A56" s="14"/>
      <c r="B56" s="22" t="s">
        <v>326</v>
      </c>
      <c r="C56" s="2"/>
      <c r="D56" s="2"/>
      <c r="E56" s="12" t="s">
        <v>51</v>
      </c>
      <c r="F56" s="26">
        <f>MROUND($E$23*'20-02-2024'!F56+'20-02-2024'!F56,1)</f>
        <v>7991</v>
      </c>
      <c r="G56" s="8" t="s">
        <v>38</v>
      </c>
      <c r="H56" s="6"/>
      <c r="I56" s="2"/>
    </row>
    <row r="57" spans="1:9" ht="17.100000000000001" customHeight="1" x14ac:dyDescent="0.2">
      <c r="A57" s="14"/>
      <c r="B57" s="22" t="s">
        <v>54</v>
      </c>
      <c r="C57" s="2"/>
      <c r="D57" s="2"/>
      <c r="E57" s="12" t="s">
        <v>51</v>
      </c>
      <c r="F57" s="26">
        <f>MROUND($E$23*'20-02-2024'!F57+'20-02-2024'!F57,1)</f>
        <v>16453</v>
      </c>
      <c r="G57" s="8" t="s">
        <v>38</v>
      </c>
      <c r="H57" s="2"/>
      <c r="I57" s="2"/>
    </row>
    <row r="58" spans="1:9" ht="17.100000000000001" customHeight="1" x14ac:dyDescent="0.2">
      <c r="A58" s="14"/>
      <c r="B58" s="22" t="s">
        <v>55</v>
      </c>
      <c r="C58" s="2"/>
      <c r="D58" s="2"/>
      <c r="E58" s="12" t="s">
        <v>23</v>
      </c>
      <c r="F58" s="26">
        <f>MROUND($E$23*'20-02-2024'!F58+'20-02-2024'!F58,1)</f>
        <v>9980</v>
      </c>
      <c r="G58" s="8" t="s">
        <v>38</v>
      </c>
      <c r="H58" s="45" t="s">
        <v>56</v>
      </c>
      <c r="I58" s="45"/>
    </row>
    <row r="59" spans="1:9" ht="17.100000000000001" customHeight="1" x14ac:dyDescent="0.2">
      <c r="A59" s="14"/>
      <c r="B59" s="22" t="s">
        <v>57</v>
      </c>
      <c r="C59" s="2"/>
      <c r="D59" s="2"/>
      <c r="E59" s="12" t="s">
        <v>23</v>
      </c>
      <c r="F59" s="26">
        <f>MROUND($E$23*'20-02-2024'!F59+'20-02-2024'!F59,1)</f>
        <v>14322</v>
      </c>
      <c r="G59" s="8" t="s">
        <v>38</v>
      </c>
      <c r="H59" s="45" t="s">
        <v>58</v>
      </c>
      <c r="I59" s="45"/>
    </row>
    <row r="60" spans="1:9" ht="17.100000000000001" customHeight="1" x14ac:dyDescent="0.2">
      <c r="A60" s="14"/>
      <c r="B60" s="22" t="s">
        <v>59</v>
      </c>
      <c r="C60" s="2"/>
      <c r="D60" s="2"/>
      <c r="E60" s="12" t="s">
        <v>23</v>
      </c>
      <c r="F60" s="26">
        <f>MROUND($E$23*'20-02-2024'!F60+'20-02-2024'!F60,1)</f>
        <v>25920</v>
      </c>
      <c r="G60" s="8" t="s">
        <v>38</v>
      </c>
      <c r="H60" s="45" t="s">
        <v>60</v>
      </c>
      <c r="I60" s="45"/>
    </row>
    <row r="61" spans="1:9" ht="17.100000000000001" customHeight="1" x14ac:dyDescent="0.2">
      <c r="A61" s="14"/>
      <c r="B61" s="22" t="s">
        <v>61</v>
      </c>
      <c r="C61" s="2"/>
      <c r="D61" s="2"/>
      <c r="E61" s="12" t="s">
        <v>62</v>
      </c>
      <c r="F61" s="26">
        <f>MROUND($E$23*'20-02-2024'!F61+'20-02-2024'!F61,1)</f>
        <v>9000</v>
      </c>
      <c r="G61" s="8" t="s">
        <v>38</v>
      </c>
    </row>
    <row r="62" spans="1:9" ht="17.100000000000001" customHeight="1" x14ac:dyDescent="0.2">
      <c r="A62" s="14"/>
      <c r="B62" s="22" t="s">
        <v>63</v>
      </c>
      <c r="C62" s="2"/>
      <c r="D62" s="2"/>
      <c r="E62" s="12" t="s">
        <v>62</v>
      </c>
      <c r="F62" s="26">
        <f>MROUND($E$23*'20-02-2024'!F62+'20-02-2024'!F62,1)</f>
        <v>6641</v>
      </c>
      <c r="G62" s="8" t="s">
        <v>38</v>
      </c>
      <c r="H62" s="21" t="s">
        <v>64</v>
      </c>
      <c r="I62" s="21"/>
    </row>
    <row r="63" spans="1:9" ht="15" customHeight="1" x14ac:dyDescent="0.2">
      <c r="B63" s="22" t="s">
        <v>66</v>
      </c>
      <c r="C63" s="2"/>
      <c r="D63" s="2"/>
      <c r="E63" s="12" t="s">
        <v>23</v>
      </c>
      <c r="F63" s="26">
        <f>MROUND($E$23*'20-02-2024'!F63+'20-02-2024'!F63,1)</f>
        <v>21071</v>
      </c>
      <c r="G63" s="8" t="s">
        <v>38</v>
      </c>
      <c r="H63" s="15"/>
      <c r="I63" s="15"/>
    </row>
    <row r="64" spans="1:9" ht="15" customHeight="1" x14ac:dyDescent="0.2">
      <c r="B64" s="37" t="s">
        <v>384</v>
      </c>
      <c r="C64" s="15"/>
      <c r="D64" s="15"/>
      <c r="E64" s="12" t="s">
        <v>23</v>
      </c>
      <c r="F64" s="26">
        <f>MROUND($E$23*'20-02-2024'!F64+'20-02-2024'!F64,1)</f>
        <v>5881</v>
      </c>
      <c r="G64" s="8" t="s">
        <v>38</v>
      </c>
      <c r="H64" s="15"/>
      <c r="I64" s="15"/>
    </row>
    <row r="65" spans="2:9" ht="15" customHeight="1" x14ac:dyDescent="0.25">
      <c r="B65" s="47" t="s">
        <v>600</v>
      </c>
      <c r="C65" s="46"/>
      <c r="D65" s="46"/>
      <c r="E65" s="12" t="s">
        <v>601</v>
      </c>
      <c r="F65" s="42">
        <v>6</v>
      </c>
      <c r="G65" s="8" t="s">
        <v>38</v>
      </c>
      <c r="H65" s="15"/>
      <c r="I65" s="15"/>
    </row>
    <row r="66" spans="2:9" ht="15" customHeight="1" x14ac:dyDescent="0.25">
      <c r="B66" s="47" t="s">
        <v>602</v>
      </c>
      <c r="C66" s="46"/>
      <c r="D66" s="46"/>
      <c r="E66" s="12" t="s">
        <v>601</v>
      </c>
      <c r="F66" s="42">
        <v>10</v>
      </c>
      <c r="G66" s="8" t="s">
        <v>38</v>
      </c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>
      <c r="B151" s="15"/>
      <c r="C151" s="15"/>
      <c r="D151" s="15"/>
      <c r="E151" s="15"/>
      <c r="F151" s="15"/>
      <c r="G151" s="15"/>
      <c r="H151" s="15"/>
      <c r="I151" s="15"/>
    </row>
    <row r="152" spans="2:9" ht="15" customHeight="1" x14ac:dyDescent="0.2">
      <c r="B152" s="15"/>
      <c r="C152" s="15"/>
      <c r="D152" s="15"/>
      <c r="E152" s="15"/>
      <c r="F152" s="15"/>
      <c r="G152" s="15"/>
      <c r="H152" s="15"/>
      <c r="I152" s="15"/>
    </row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</sheetData>
  <mergeCells count="5">
    <mergeCell ref="H58:I58"/>
    <mergeCell ref="H59:I59"/>
    <mergeCell ref="H60:I60"/>
    <mergeCell ref="B65:D65"/>
    <mergeCell ref="B66:D66"/>
  </mergeCells>
  <pageMargins left="0.7" right="0.7" top="0.75" bottom="0.75" header="0.3" footer="0.3"/>
  <pageSetup paperSize="9" scale="76" orientation="portrait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FA314-334D-43B7-93A8-18DACECC1BAF}">
  <sheetPr>
    <pageSetUpPr fitToPage="1"/>
  </sheetPr>
  <dimension ref="A1:K206"/>
  <sheetViews>
    <sheetView topLeftCell="A10" workbookViewId="0">
      <selection activeCell="A13" sqref="A1:IV65536"/>
    </sheetView>
  </sheetViews>
  <sheetFormatPr baseColWidth="10" defaultRowHeight="12.75" x14ac:dyDescent="0.2"/>
  <cols>
    <col min="1" max="1" width="3.42578125" customWidth="1"/>
    <col min="2" max="5" width="12.28515625" customWidth="1"/>
    <col min="6" max="6" width="13.140625" customWidth="1"/>
    <col min="7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603</v>
      </c>
      <c r="H5" s="2"/>
      <c r="I5" s="2"/>
    </row>
    <row r="6" spans="2:11" ht="15" customHeight="1" x14ac:dyDescent="0.2">
      <c r="B6" s="3" t="s">
        <v>0</v>
      </c>
      <c r="C6" s="4" t="s">
        <v>449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479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370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604</v>
      </c>
      <c r="G13" s="16"/>
      <c r="H13" s="13" t="s">
        <v>142</v>
      </c>
      <c r="I13" s="4" t="s">
        <v>605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2.3599999999999999E-2</v>
      </c>
      <c r="F16" s="40" t="s">
        <v>606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>
        <v>0.08</v>
      </c>
      <c r="F17" s="39" t="s">
        <v>607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>
        <v>0.08</v>
      </c>
      <c r="F18" s="39" t="s">
        <v>607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8">
        <v>0</v>
      </c>
      <c r="F19" s="39" t="s">
        <v>599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8">
        <v>4.5999999999999999E-2</v>
      </c>
      <c r="F20" s="39" t="s">
        <v>608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0.03</v>
      </c>
      <c r="G23" s="2"/>
      <c r="H23" s="2"/>
    </row>
    <row r="24" spans="2:11" ht="17.100000000000001" customHeight="1" x14ac:dyDescent="0.2">
      <c r="B24" s="2" t="s">
        <v>15</v>
      </c>
      <c r="C24" s="2"/>
      <c r="D24" s="2"/>
      <c r="E24" s="36">
        <v>2164.2600000000002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f>MROUND($E$23*'13-03-2024'!H25+'13-03-2024'!H25,1)</f>
        <v>437898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f>MROUND($E$23*'13-03-2024'!H26+'13-03-2024'!H26,1)</f>
        <v>480766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437898</v>
      </c>
      <c r="G29" s="11" t="s">
        <v>22</v>
      </c>
      <c r="H29" s="25">
        <f>+D29*F29</f>
        <v>197054.1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437898</v>
      </c>
      <c r="G30" s="11" t="s">
        <v>22</v>
      </c>
      <c r="H30" s="25">
        <f>+D30*F30</f>
        <v>166401.24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480766</v>
      </c>
      <c r="G31" s="11" t="s">
        <v>22</v>
      </c>
      <c r="H31" s="25">
        <f>+D31*F31</f>
        <v>264421.30000000005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10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10" ht="17.100000000000001" customHeight="1" x14ac:dyDescent="0.2">
      <c r="B34" s="2" t="s">
        <v>27</v>
      </c>
      <c r="C34" s="2"/>
      <c r="D34" s="2"/>
      <c r="E34" s="12" t="s">
        <v>28</v>
      </c>
      <c r="F34" s="26">
        <v>12590</v>
      </c>
      <c r="G34" s="2"/>
      <c r="H34" s="2"/>
      <c r="I34" s="2"/>
    </row>
    <row r="35" spans="2:10" ht="17.100000000000001" customHeight="1" x14ac:dyDescent="0.2">
      <c r="B35" s="2" t="s">
        <v>29</v>
      </c>
      <c r="C35" s="2"/>
      <c r="D35" s="2"/>
      <c r="E35" s="12" t="s">
        <v>28</v>
      </c>
      <c r="F35" s="26">
        <f>MROUND($E$23*'13-03-2024'!F35+'13-03-2024'!F35,1)</f>
        <v>37939</v>
      </c>
      <c r="G35" s="2"/>
      <c r="H35" s="2"/>
      <c r="I35" s="2"/>
    </row>
    <row r="36" spans="2:10" ht="17.100000000000001" customHeight="1" x14ac:dyDescent="0.2">
      <c r="B36" s="2" t="s">
        <v>30</v>
      </c>
      <c r="C36" s="2"/>
      <c r="D36" s="2"/>
      <c r="E36" s="12" t="s">
        <v>28</v>
      </c>
      <c r="F36" s="26">
        <f>MROUND($E$23*'13-03-2024'!F36+'13-03-2024'!F36,1)</f>
        <v>34449</v>
      </c>
      <c r="G36" s="8"/>
      <c r="H36" s="6"/>
      <c r="I36" s="2"/>
      <c r="J36" t="s">
        <v>484</v>
      </c>
    </row>
    <row r="37" spans="2:10" ht="17.100000000000001" customHeight="1" x14ac:dyDescent="0.2">
      <c r="B37" s="2" t="s">
        <v>31</v>
      </c>
      <c r="C37" s="2"/>
      <c r="D37" s="2"/>
      <c r="E37" s="12" t="s">
        <v>28</v>
      </c>
      <c r="F37" s="26">
        <f>MROUND($E$23*'13-03-2024'!F37+'13-03-2024'!F37,1)</f>
        <v>29123</v>
      </c>
      <c r="G37" s="8"/>
      <c r="H37" s="6"/>
      <c r="I37" s="2"/>
    </row>
    <row r="38" spans="2:10" ht="17.100000000000001" customHeight="1" x14ac:dyDescent="0.2">
      <c r="B38" s="22" t="s">
        <v>379</v>
      </c>
      <c r="C38" s="2"/>
      <c r="D38" s="2"/>
      <c r="E38" s="12" t="s">
        <v>380</v>
      </c>
      <c r="F38" s="26">
        <v>1.5</v>
      </c>
      <c r="G38" s="13" t="s">
        <v>381</v>
      </c>
      <c r="H38" s="6"/>
      <c r="I38" s="2"/>
    </row>
    <row r="39" spans="2:10" ht="17.100000000000001" customHeight="1" x14ac:dyDescent="0.2">
      <c r="B39" s="22" t="s">
        <v>382</v>
      </c>
      <c r="C39" s="2"/>
      <c r="D39" s="2"/>
      <c r="E39" s="12" t="s">
        <v>380</v>
      </c>
      <c r="F39" s="26">
        <v>1</v>
      </c>
      <c r="G39" s="13" t="s">
        <v>381</v>
      </c>
      <c r="H39" s="6"/>
      <c r="I39" s="2"/>
    </row>
    <row r="40" spans="2:10" ht="17.100000000000001" customHeight="1" x14ac:dyDescent="0.2">
      <c r="B40" s="2" t="s">
        <v>32</v>
      </c>
      <c r="C40" s="2"/>
      <c r="D40" s="2"/>
      <c r="E40" s="12" t="s">
        <v>33</v>
      </c>
      <c r="F40" s="26">
        <v>157060</v>
      </c>
      <c r="G40" t="s">
        <v>592</v>
      </c>
      <c r="H40" s="2"/>
      <c r="I40" s="2"/>
    </row>
    <row r="41" spans="2:10" ht="17.100000000000001" customHeight="1" x14ac:dyDescent="0.2">
      <c r="B41" s="2" t="s">
        <v>32</v>
      </c>
      <c r="C41" s="2"/>
      <c r="D41" s="2"/>
      <c r="E41" s="13"/>
      <c r="F41" s="20" t="s">
        <v>65</v>
      </c>
      <c r="G41" s="2"/>
      <c r="H41" s="2"/>
      <c r="I41" s="2"/>
    </row>
    <row r="42" spans="2:10" ht="17.100000000000001" customHeight="1" x14ac:dyDescent="0.2">
      <c r="B42" s="2" t="s">
        <v>34</v>
      </c>
      <c r="C42" s="2"/>
      <c r="D42" s="2"/>
      <c r="E42" s="13"/>
      <c r="F42" s="20" t="s">
        <v>35</v>
      </c>
      <c r="G42" s="2"/>
      <c r="H42" s="2"/>
      <c r="I42" s="2"/>
    </row>
    <row r="43" spans="2:10" ht="17.100000000000001" customHeight="1" x14ac:dyDescent="0.2">
      <c r="B43" s="2" t="s">
        <v>36</v>
      </c>
      <c r="C43" s="2"/>
      <c r="D43" s="2"/>
      <c r="E43" s="12" t="s">
        <v>37</v>
      </c>
      <c r="F43" s="26">
        <f>MROUND(IF(E19&gt;0,E19*'13-03-2024'!F43+'13-03-2024'!F43,'13-03-2024'!F43),1)</f>
        <v>1076839</v>
      </c>
      <c r="G43" s="8" t="s">
        <v>38</v>
      </c>
      <c r="H43" s="2"/>
      <c r="I43" s="2"/>
    </row>
    <row r="44" spans="2:10" ht="17.100000000000001" customHeight="1" x14ac:dyDescent="0.2">
      <c r="B44" s="2" t="s">
        <v>39</v>
      </c>
      <c r="C44" s="2"/>
      <c r="D44" s="2"/>
      <c r="E44" s="12" t="s">
        <v>37</v>
      </c>
      <c r="F44" s="26">
        <f>MROUND(+IF(E20=0,'13-03-2024'!F44,IF(AND(E19&gt;0,E20&gt;0)=TRUE,(E20*50%*'13-03-2024'!F44+E19*50%*'13-03-2024'!F44+'13-03-2024'!F44),'13-03-2024'!F44*(1+E20))),1)</f>
        <v>1349746</v>
      </c>
      <c r="G44" s="8" t="s">
        <v>38</v>
      </c>
      <c r="H44" s="2"/>
      <c r="I44" s="2"/>
    </row>
    <row r="45" spans="2:10" ht="17.100000000000001" customHeight="1" x14ac:dyDescent="0.2">
      <c r="B45" s="2" t="s">
        <v>40</v>
      </c>
      <c r="C45" s="2"/>
      <c r="D45" s="2"/>
      <c r="E45" s="12" t="s">
        <v>41</v>
      </c>
      <c r="F45" s="26">
        <v>1910</v>
      </c>
      <c r="G45" s="8" t="s">
        <v>38</v>
      </c>
      <c r="H45" s="2"/>
      <c r="I45" s="2"/>
    </row>
    <row r="46" spans="2:10" ht="17.100000000000001" customHeight="1" x14ac:dyDescent="0.2">
      <c r="B46" s="2" t="s">
        <v>42</v>
      </c>
      <c r="C46" s="2"/>
      <c r="D46" s="2"/>
      <c r="E46" s="12" t="s">
        <v>28</v>
      </c>
      <c r="F46" s="26">
        <f>MROUND((F43+F44)/50,1)</f>
        <v>48532</v>
      </c>
      <c r="G46" s="8" t="s">
        <v>38</v>
      </c>
      <c r="H46" s="2"/>
      <c r="I46" s="2"/>
    </row>
    <row r="47" spans="2:10" ht="17.100000000000001" customHeight="1" x14ac:dyDescent="0.2">
      <c r="B47" s="2" t="s">
        <v>43</v>
      </c>
      <c r="C47" s="2"/>
      <c r="D47" s="2"/>
      <c r="E47" s="12" t="s">
        <v>28</v>
      </c>
      <c r="F47" s="26">
        <v>8758</v>
      </c>
      <c r="G47" s="22"/>
      <c r="H47" s="2"/>
      <c r="I47" s="2"/>
    </row>
    <row r="48" spans="2:10" ht="17.100000000000001" customHeight="1" x14ac:dyDescent="0.2">
      <c r="B48" s="2" t="s">
        <v>44</v>
      </c>
      <c r="C48" s="2"/>
      <c r="D48" s="2"/>
      <c r="E48" s="12" t="s">
        <v>508</v>
      </c>
      <c r="F48" s="6" t="s">
        <v>507</v>
      </c>
      <c r="G48" s="40" t="s">
        <v>509</v>
      </c>
      <c r="H48" s="2"/>
      <c r="I48" s="2"/>
    </row>
    <row r="49" spans="1:9" ht="17.100000000000001" customHeight="1" x14ac:dyDescent="0.2">
      <c r="B49" s="2" t="s">
        <v>45</v>
      </c>
      <c r="C49" s="2"/>
      <c r="D49" s="2"/>
      <c r="E49" s="12" t="s">
        <v>46</v>
      </c>
      <c r="F49" s="6" t="s">
        <v>47</v>
      </c>
      <c r="G49" s="2"/>
      <c r="H49" s="2"/>
      <c r="I49" s="2"/>
    </row>
    <row r="50" spans="1:9" ht="4.3499999999999996" customHeight="1" x14ac:dyDescent="0.2">
      <c r="B50" s="2"/>
      <c r="C50" s="2"/>
      <c r="D50" s="2"/>
      <c r="E50" s="2"/>
      <c r="F50" s="2"/>
      <c r="G50" s="2"/>
      <c r="H50" s="2"/>
      <c r="I50" s="2"/>
    </row>
    <row r="51" spans="1:9" ht="17.100000000000001" customHeight="1" x14ac:dyDescent="0.2">
      <c r="B51" s="7" t="s">
        <v>48</v>
      </c>
      <c r="C51" s="2"/>
      <c r="D51" s="2"/>
      <c r="E51" s="2"/>
      <c r="F51" s="2"/>
      <c r="G51" s="2"/>
      <c r="H51" s="2"/>
      <c r="I51" s="2"/>
    </row>
    <row r="52" spans="1:9" ht="17.100000000000001" customHeight="1" x14ac:dyDescent="0.2">
      <c r="A52" s="14"/>
      <c r="B52" s="22" t="s">
        <v>49</v>
      </c>
      <c r="C52" s="2"/>
      <c r="D52" s="2"/>
      <c r="E52" s="12" t="s">
        <v>23</v>
      </c>
      <c r="F52" s="26">
        <f>MROUND($E$23*'13-03-2024'!F52+'13-03-2024'!F52,1)</f>
        <v>125367</v>
      </c>
      <c r="G52" s="8" t="s">
        <v>38</v>
      </c>
      <c r="H52" s="2"/>
      <c r="I52" s="2"/>
    </row>
    <row r="53" spans="1:9" ht="17.100000000000001" customHeight="1" x14ac:dyDescent="0.2">
      <c r="A53" s="14"/>
      <c r="B53" s="22" t="s">
        <v>50</v>
      </c>
      <c r="C53" s="2"/>
      <c r="D53" s="2"/>
      <c r="E53" s="12" t="s">
        <v>51</v>
      </c>
      <c r="F53" s="26">
        <f>MROUND($E$23*'13-03-2024'!F53+'13-03-2024'!F53,1)</f>
        <v>4908</v>
      </c>
      <c r="G53" s="8" t="s">
        <v>38</v>
      </c>
      <c r="H53" s="2"/>
      <c r="I53" s="2"/>
    </row>
    <row r="54" spans="1:9" ht="17.100000000000001" customHeight="1" x14ac:dyDescent="0.2">
      <c r="A54" s="14"/>
      <c r="B54" s="22" t="s">
        <v>52</v>
      </c>
      <c r="C54" s="2"/>
      <c r="D54" s="2"/>
      <c r="E54" s="12" t="s">
        <v>51</v>
      </c>
      <c r="F54" s="26">
        <f>MROUND($E$23*'13-03-2024'!F54+'13-03-2024'!F54,1)</f>
        <v>9023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53</v>
      </c>
      <c r="C55" s="2"/>
      <c r="D55" s="2"/>
      <c r="E55" s="12" t="s">
        <v>51</v>
      </c>
      <c r="F55" s="26">
        <f>MROUND($E$23*'13-03-2024'!F55+'13-03-2024'!F55,1)</f>
        <v>6736</v>
      </c>
      <c r="G55" s="8" t="s">
        <v>38</v>
      </c>
      <c r="H55" s="6"/>
      <c r="I55" s="2"/>
    </row>
    <row r="56" spans="1:9" ht="17.100000000000001" customHeight="1" x14ac:dyDescent="0.2">
      <c r="A56" s="14"/>
      <c r="B56" s="22" t="s">
        <v>326</v>
      </c>
      <c r="C56" s="2"/>
      <c r="D56" s="2"/>
      <c r="E56" s="12" t="s">
        <v>51</v>
      </c>
      <c r="F56" s="26">
        <f>MROUND($E$23*'13-03-2024'!F56+'13-03-2024'!F56,1)</f>
        <v>8231</v>
      </c>
      <c r="G56" s="8" t="s">
        <v>38</v>
      </c>
      <c r="H56" s="6"/>
      <c r="I56" s="2"/>
    </row>
    <row r="57" spans="1:9" ht="17.100000000000001" customHeight="1" x14ac:dyDescent="0.2">
      <c r="A57" s="14"/>
      <c r="B57" s="22" t="s">
        <v>54</v>
      </c>
      <c r="C57" s="2"/>
      <c r="D57" s="2"/>
      <c r="E57" s="12" t="s">
        <v>51</v>
      </c>
      <c r="F57" s="26">
        <f>MROUND($E$23*'13-03-2024'!F57+'13-03-2024'!F57,1)</f>
        <v>16947</v>
      </c>
      <c r="G57" s="8" t="s">
        <v>38</v>
      </c>
      <c r="H57" s="2"/>
      <c r="I57" s="2"/>
    </row>
    <row r="58" spans="1:9" ht="17.100000000000001" customHeight="1" x14ac:dyDescent="0.2">
      <c r="A58" s="14"/>
      <c r="B58" s="22" t="s">
        <v>55</v>
      </c>
      <c r="C58" s="2"/>
      <c r="D58" s="2"/>
      <c r="E58" s="12" t="s">
        <v>23</v>
      </c>
      <c r="F58" s="26">
        <f>MROUND($E$23*'13-03-2024'!F58+'13-03-2024'!F58,1)</f>
        <v>10279</v>
      </c>
      <c r="G58" s="8" t="s">
        <v>38</v>
      </c>
      <c r="H58" s="45" t="s">
        <v>56</v>
      </c>
      <c r="I58" s="45"/>
    </row>
    <row r="59" spans="1:9" ht="17.100000000000001" customHeight="1" x14ac:dyDescent="0.2">
      <c r="A59" s="14"/>
      <c r="B59" s="22" t="s">
        <v>57</v>
      </c>
      <c r="C59" s="2"/>
      <c r="D59" s="2"/>
      <c r="E59" s="12" t="s">
        <v>23</v>
      </c>
      <c r="F59" s="26">
        <f>MROUND($E$23*'13-03-2024'!F59+'13-03-2024'!F59,1)</f>
        <v>14752</v>
      </c>
      <c r="G59" s="8" t="s">
        <v>38</v>
      </c>
      <c r="H59" s="45" t="s">
        <v>58</v>
      </c>
      <c r="I59" s="45"/>
    </row>
    <row r="60" spans="1:9" ht="17.100000000000001" customHeight="1" x14ac:dyDescent="0.2">
      <c r="A60" s="14"/>
      <c r="B60" s="22" t="s">
        <v>59</v>
      </c>
      <c r="C60" s="2"/>
      <c r="D60" s="2"/>
      <c r="E60" s="12" t="s">
        <v>23</v>
      </c>
      <c r="F60" s="26">
        <f>MROUND($E$23*'13-03-2024'!F60+'13-03-2024'!F60,1)</f>
        <v>26698</v>
      </c>
      <c r="G60" s="8" t="s">
        <v>38</v>
      </c>
      <c r="H60" s="45" t="s">
        <v>60</v>
      </c>
      <c r="I60" s="45"/>
    </row>
    <row r="61" spans="1:9" ht="17.100000000000001" customHeight="1" x14ac:dyDescent="0.2">
      <c r="A61" s="14"/>
      <c r="B61" s="22" t="s">
        <v>61</v>
      </c>
      <c r="C61" s="2"/>
      <c r="D61" s="2"/>
      <c r="E61" s="12" t="s">
        <v>62</v>
      </c>
      <c r="F61" s="26">
        <f>MROUND($E$23*'13-03-2024'!F61+'13-03-2024'!F61,1)</f>
        <v>9270</v>
      </c>
      <c r="G61" s="8" t="s">
        <v>38</v>
      </c>
    </row>
    <row r="62" spans="1:9" ht="17.100000000000001" customHeight="1" x14ac:dyDescent="0.2">
      <c r="A62" s="14"/>
      <c r="B62" s="22" t="s">
        <v>63</v>
      </c>
      <c r="C62" s="2"/>
      <c r="D62" s="2"/>
      <c r="E62" s="12" t="s">
        <v>62</v>
      </c>
      <c r="F62" s="26">
        <f>MROUND($E$23*'13-03-2024'!F62+'13-03-2024'!F62,1)</f>
        <v>6840</v>
      </c>
      <c r="G62" s="8" t="s">
        <v>38</v>
      </c>
      <c r="H62" s="21" t="s">
        <v>64</v>
      </c>
      <c r="I62" s="21"/>
    </row>
    <row r="63" spans="1:9" ht="15" customHeight="1" x14ac:dyDescent="0.2">
      <c r="B63" s="22" t="s">
        <v>66</v>
      </c>
      <c r="C63" s="2"/>
      <c r="D63" s="2"/>
      <c r="E63" s="12" t="s">
        <v>23</v>
      </c>
      <c r="F63" s="26">
        <f>MROUND($E$23*'13-03-2024'!F63+'13-03-2024'!F63,1)</f>
        <v>21703</v>
      </c>
      <c r="G63" s="8" t="s">
        <v>38</v>
      </c>
      <c r="H63" s="15"/>
      <c r="I63" s="15"/>
    </row>
    <row r="64" spans="1:9" ht="15" customHeight="1" x14ac:dyDescent="0.2">
      <c r="B64" s="37" t="s">
        <v>384</v>
      </c>
      <c r="C64" s="15"/>
      <c r="D64" s="15"/>
      <c r="E64" s="12" t="s">
        <v>23</v>
      </c>
      <c r="F64" s="26">
        <f>MROUND($E$23*'13-03-2024'!F64+'13-03-2024'!F64,1)</f>
        <v>6057</v>
      </c>
      <c r="G64" s="8" t="s">
        <v>38</v>
      </c>
      <c r="H64" s="15"/>
      <c r="I64" s="15"/>
    </row>
    <row r="65" spans="2:9" ht="15" customHeight="1" x14ac:dyDescent="0.25">
      <c r="B65" s="47" t="s">
        <v>600</v>
      </c>
      <c r="C65" s="46"/>
      <c r="D65" s="46"/>
      <c r="E65" s="12" t="s">
        <v>601</v>
      </c>
      <c r="F65" s="42">
        <v>6</v>
      </c>
      <c r="G65" s="8" t="s">
        <v>38</v>
      </c>
      <c r="H65" s="15"/>
      <c r="I65" s="15"/>
    </row>
    <row r="66" spans="2:9" ht="15" customHeight="1" x14ac:dyDescent="0.25">
      <c r="B66" s="47" t="s">
        <v>602</v>
      </c>
      <c r="C66" s="46"/>
      <c r="D66" s="46"/>
      <c r="E66" s="12" t="s">
        <v>601</v>
      </c>
      <c r="F66" s="42">
        <v>10</v>
      </c>
      <c r="G66" s="8" t="s">
        <v>38</v>
      </c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>
      <c r="B151" s="15"/>
      <c r="C151" s="15"/>
      <c r="D151" s="15"/>
      <c r="E151" s="15"/>
      <c r="F151" s="15"/>
      <c r="G151" s="15"/>
      <c r="H151" s="15"/>
      <c r="I151" s="15"/>
    </row>
    <row r="152" spans="2:9" ht="15" customHeight="1" x14ac:dyDescent="0.2">
      <c r="B152" s="15"/>
      <c r="C152" s="15"/>
      <c r="D152" s="15"/>
      <c r="E152" s="15"/>
      <c r="F152" s="15"/>
      <c r="G152" s="15"/>
      <c r="H152" s="15"/>
      <c r="I152" s="15"/>
    </row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</sheetData>
  <mergeCells count="5">
    <mergeCell ref="H58:I58"/>
    <mergeCell ref="H59:I59"/>
    <mergeCell ref="H60:I60"/>
    <mergeCell ref="B65:D65"/>
    <mergeCell ref="B66:D66"/>
  </mergeCells>
  <pageMargins left="0.7" right="0.7" top="0.75" bottom="0.75" header="0.3" footer="0.3"/>
  <pageSetup paperSize="9" scale="73" orientation="portrait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2D4AE-91A5-4B11-ADCA-DDA8387EA672}">
  <sheetPr>
    <pageSetUpPr fitToPage="1"/>
  </sheetPr>
  <dimension ref="A1:K206"/>
  <sheetViews>
    <sheetView topLeftCell="A4" workbookViewId="0">
      <selection activeCell="K21" sqref="K21"/>
    </sheetView>
  </sheetViews>
  <sheetFormatPr baseColWidth="10" defaultRowHeight="12.75" x14ac:dyDescent="0.2"/>
  <cols>
    <col min="1" max="1" width="3.42578125" customWidth="1"/>
    <col min="2" max="5" width="12.28515625" customWidth="1"/>
    <col min="6" max="6" width="13.140625" customWidth="1"/>
    <col min="7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609</v>
      </c>
      <c r="H5" s="2"/>
      <c r="I5" s="2"/>
    </row>
    <row r="6" spans="2:11" ht="15" customHeight="1" x14ac:dyDescent="0.2">
      <c r="B6" s="3" t="s">
        <v>0</v>
      </c>
      <c r="C6" s="4" t="s">
        <v>449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479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370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610</v>
      </c>
      <c r="G13" s="16"/>
      <c r="H13" s="13" t="s">
        <v>142</v>
      </c>
      <c r="I13" s="4" t="s">
        <v>611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2.9399999999999999E-2</v>
      </c>
      <c r="F16" s="40" t="s">
        <v>612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>
        <v>0.08</v>
      </c>
      <c r="F17" s="39" t="s">
        <v>607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>
        <v>0.08</v>
      </c>
      <c r="F18" s="39" t="s">
        <v>607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8">
        <v>0.14000000000000001</v>
      </c>
      <c r="F19" s="39" t="s">
        <v>613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8">
        <v>4.5999999999999999E-2</v>
      </c>
      <c r="F20" s="39" t="s">
        <v>608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7.4399999999999994E-2</v>
      </c>
      <c r="G23" s="2"/>
      <c r="H23" s="2"/>
    </row>
    <row r="24" spans="2:11" ht="17.100000000000001" customHeight="1" x14ac:dyDescent="0.2">
      <c r="B24" s="2" t="s">
        <v>15</v>
      </c>
      <c r="C24" s="2"/>
      <c r="D24" s="2"/>
      <c r="E24" s="36">
        <v>2257.59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f>MROUND($E$23*'13-03-2024'!H25+'13-03-2024'!H25,1)</f>
        <v>456775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f>MROUND($E$23*'13-03-2024'!H26+'13-03-2024'!H26,1)</f>
        <v>501490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456775</v>
      </c>
      <c r="G29" s="11" t="s">
        <v>22</v>
      </c>
      <c r="H29" s="25">
        <f>+D29*F29</f>
        <v>205548.75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456775</v>
      </c>
      <c r="G30" s="11" t="s">
        <v>22</v>
      </c>
      <c r="H30" s="25">
        <f>+D30*F30</f>
        <v>173574.5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501490</v>
      </c>
      <c r="G31" s="11" t="s">
        <v>22</v>
      </c>
      <c r="H31" s="25">
        <f>+D31*F31</f>
        <v>275819.5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10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10" ht="17.100000000000001" customHeight="1" x14ac:dyDescent="0.2">
      <c r="B34" s="2" t="s">
        <v>27</v>
      </c>
      <c r="C34" s="2"/>
      <c r="D34" s="2"/>
      <c r="E34" s="12" t="s">
        <v>28</v>
      </c>
      <c r="F34" s="26">
        <v>12590</v>
      </c>
      <c r="G34" s="2"/>
      <c r="H34" s="2"/>
      <c r="I34" s="2"/>
    </row>
    <row r="35" spans="2:10" ht="17.100000000000001" customHeight="1" x14ac:dyDescent="0.2">
      <c r="B35" s="2" t="s">
        <v>29</v>
      </c>
      <c r="C35" s="2"/>
      <c r="D35" s="2"/>
      <c r="E35" s="12" t="s">
        <v>28</v>
      </c>
      <c r="F35" s="26">
        <f>MROUND($E$23*'13-03-2024'!F35+'13-03-2024'!F35,1)</f>
        <v>39574</v>
      </c>
      <c r="G35" s="2"/>
      <c r="H35" s="2"/>
      <c r="I35" s="2"/>
    </row>
    <row r="36" spans="2:10" ht="17.100000000000001" customHeight="1" x14ac:dyDescent="0.2">
      <c r="B36" s="2" t="s">
        <v>30</v>
      </c>
      <c r="C36" s="2"/>
      <c r="D36" s="2"/>
      <c r="E36" s="12" t="s">
        <v>28</v>
      </c>
      <c r="F36" s="26">
        <f>MROUND($E$23*'13-03-2024'!F36+'13-03-2024'!F36,1)</f>
        <v>35934</v>
      </c>
      <c r="G36" s="8"/>
      <c r="H36" s="6"/>
      <c r="I36" s="2"/>
      <c r="J36" t="s">
        <v>484</v>
      </c>
    </row>
    <row r="37" spans="2:10" ht="17.100000000000001" customHeight="1" x14ac:dyDescent="0.2">
      <c r="B37" s="2" t="s">
        <v>31</v>
      </c>
      <c r="C37" s="2"/>
      <c r="D37" s="2"/>
      <c r="E37" s="12" t="s">
        <v>28</v>
      </c>
      <c r="F37" s="26">
        <f>MROUND($E$23*'13-03-2024'!F37+'13-03-2024'!F37,1)</f>
        <v>30379</v>
      </c>
      <c r="G37" s="8"/>
      <c r="H37" s="6"/>
      <c r="I37" s="2"/>
    </row>
    <row r="38" spans="2:10" ht="17.100000000000001" customHeight="1" x14ac:dyDescent="0.2">
      <c r="B38" s="22" t="s">
        <v>379</v>
      </c>
      <c r="C38" s="2"/>
      <c r="D38" s="2"/>
      <c r="E38" s="12" t="s">
        <v>380</v>
      </c>
      <c r="F38" s="26">
        <v>1.5</v>
      </c>
      <c r="G38" s="13" t="s">
        <v>381</v>
      </c>
      <c r="H38" s="6"/>
      <c r="I38" s="2"/>
    </row>
    <row r="39" spans="2:10" ht="17.100000000000001" customHeight="1" x14ac:dyDescent="0.2">
      <c r="B39" s="22" t="s">
        <v>382</v>
      </c>
      <c r="C39" s="2"/>
      <c r="D39" s="2"/>
      <c r="E39" s="12" t="s">
        <v>380</v>
      </c>
      <c r="F39" s="26">
        <v>1</v>
      </c>
      <c r="G39" s="13" t="s">
        <v>381</v>
      </c>
      <c r="H39" s="6"/>
      <c r="I39" s="2"/>
    </row>
    <row r="40" spans="2:10" ht="17.100000000000001" customHeight="1" x14ac:dyDescent="0.2">
      <c r="B40" s="2" t="s">
        <v>32</v>
      </c>
      <c r="C40" s="2"/>
      <c r="D40" s="2"/>
      <c r="E40" s="12" t="s">
        <v>33</v>
      </c>
      <c r="F40" s="26">
        <v>179049</v>
      </c>
      <c r="G40" t="s">
        <v>614</v>
      </c>
      <c r="H40" s="2"/>
      <c r="I40" s="2"/>
    </row>
    <row r="41" spans="2:10" ht="17.100000000000001" customHeight="1" x14ac:dyDescent="0.2">
      <c r="B41" s="2" t="s">
        <v>32</v>
      </c>
      <c r="C41" s="2"/>
      <c r="D41" s="2"/>
      <c r="E41" s="13"/>
      <c r="F41" s="20" t="s">
        <v>65</v>
      </c>
      <c r="G41" s="2"/>
      <c r="H41" s="2"/>
      <c r="I41" s="2"/>
    </row>
    <row r="42" spans="2:10" ht="17.100000000000001" customHeight="1" x14ac:dyDescent="0.2">
      <c r="B42" s="2" t="s">
        <v>34</v>
      </c>
      <c r="C42" s="2"/>
      <c r="D42" s="2"/>
      <c r="E42" s="13"/>
      <c r="F42" s="20" t="s">
        <v>35</v>
      </c>
      <c r="G42" s="2"/>
      <c r="H42" s="2"/>
      <c r="I42" s="2"/>
    </row>
    <row r="43" spans="2:10" ht="17.100000000000001" customHeight="1" x14ac:dyDescent="0.2">
      <c r="B43" s="2" t="s">
        <v>36</v>
      </c>
      <c r="C43" s="2"/>
      <c r="D43" s="2"/>
      <c r="E43" s="12" t="s">
        <v>37</v>
      </c>
      <c r="F43" s="26">
        <f>MROUND(IF(E19&gt;0,E19*'13-03-2024'!F43+'13-03-2024'!F43,'13-03-2024'!F43),1)</f>
        <v>1227596</v>
      </c>
      <c r="G43" s="8" t="s">
        <v>38</v>
      </c>
      <c r="H43" s="2"/>
      <c r="I43" s="2"/>
    </row>
    <row r="44" spans="2:10" ht="17.100000000000001" customHeight="1" x14ac:dyDescent="0.2">
      <c r="B44" s="2" t="s">
        <v>39</v>
      </c>
      <c r="C44" s="2"/>
      <c r="D44" s="2"/>
      <c r="E44" s="12" t="s">
        <v>37</v>
      </c>
      <c r="F44" s="26">
        <f>MROUND(+IF(E20=0,'13-03-2024'!F44,IF(AND(E19&gt;0,E20&gt;0)=TRUE,(E20*50%*'13-03-2024'!F44+E19*50%*'13-03-2024'!F44+'13-03-2024'!F44),'13-03-2024'!F44*(1+E20))),1)</f>
        <v>1410394</v>
      </c>
      <c r="G44" s="8" t="s">
        <v>38</v>
      </c>
      <c r="H44" s="2"/>
      <c r="I44" s="2"/>
    </row>
    <row r="45" spans="2:10" ht="17.100000000000001" customHeight="1" x14ac:dyDescent="0.2">
      <c r="B45" s="2" t="s">
        <v>40</v>
      </c>
      <c r="C45" s="2"/>
      <c r="D45" s="2"/>
      <c r="E45" s="12" t="s">
        <v>41</v>
      </c>
      <c r="F45" s="26">
        <v>1910</v>
      </c>
      <c r="G45" s="8" t="s">
        <v>38</v>
      </c>
      <c r="H45" s="2"/>
      <c r="I45" s="2"/>
    </row>
    <row r="46" spans="2:10" ht="17.100000000000001" customHeight="1" x14ac:dyDescent="0.2">
      <c r="B46" s="2" t="s">
        <v>42</v>
      </c>
      <c r="C46" s="2"/>
      <c r="D46" s="2"/>
      <c r="E46" s="12" t="s">
        <v>28</v>
      </c>
      <c r="F46" s="26">
        <f>MROUND((F43+F44)/50,1)</f>
        <v>52760</v>
      </c>
      <c r="G46" s="8" t="s">
        <v>38</v>
      </c>
      <c r="H46" s="2"/>
      <c r="I46" s="2"/>
    </row>
    <row r="47" spans="2:10" ht="17.100000000000001" customHeight="1" x14ac:dyDescent="0.2">
      <c r="B47" s="2" t="s">
        <v>43</v>
      </c>
      <c r="C47" s="2"/>
      <c r="D47" s="2"/>
      <c r="E47" s="12" t="s">
        <v>28</v>
      </c>
      <c r="F47" s="26">
        <v>9135</v>
      </c>
      <c r="G47" s="22"/>
      <c r="H47" s="2"/>
      <c r="I47" s="2"/>
    </row>
    <row r="48" spans="2:10" ht="17.100000000000001" customHeight="1" x14ac:dyDescent="0.2">
      <c r="B48" s="2" t="s">
        <v>44</v>
      </c>
      <c r="C48" s="2"/>
      <c r="D48" s="2"/>
      <c r="E48" s="12" t="s">
        <v>508</v>
      </c>
      <c r="F48" s="6" t="s">
        <v>507</v>
      </c>
      <c r="G48" s="40" t="s">
        <v>509</v>
      </c>
      <c r="H48" s="2"/>
      <c r="I48" s="2"/>
    </row>
    <row r="49" spans="1:9" ht="17.100000000000001" customHeight="1" x14ac:dyDescent="0.2">
      <c r="B49" s="2" t="s">
        <v>45</v>
      </c>
      <c r="C49" s="2"/>
      <c r="D49" s="2"/>
      <c r="E49" s="12" t="s">
        <v>46</v>
      </c>
      <c r="F49" s="6" t="s">
        <v>47</v>
      </c>
      <c r="G49" s="2"/>
      <c r="H49" s="2"/>
      <c r="I49" s="2"/>
    </row>
    <row r="50" spans="1:9" ht="4.3499999999999996" customHeight="1" x14ac:dyDescent="0.2">
      <c r="B50" s="2"/>
      <c r="C50" s="2"/>
      <c r="D50" s="2"/>
      <c r="E50" s="2"/>
      <c r="F50" s="2"/>
      <c r="G50" s="2"/>
      <c r="H50" s="2"/>
      <c r="I50" s="2"/>
    </row>
    <row r="51" spans="1:9" ht="17.100000000000001" customHeight="1" x14ac:dyDescent="0.2">
      <c r="B51" s="7" t="s">
        <v>48</v>
      </c>
      <c r="C51" s="2"/>
      <c r="D51" s="2"/>
      <c r="E51" s="2"/>
      <c r="F51" s="2"/>
      <c r="G51" s="2"/>
      <c r="H51" s="2"/>
      <c r="I51" s="2"/>
    </row>
    <row r="52" spans="1:9" ht="17.100000000000001" customHeight="1" x14ac:dyDescent="0.2">
      <c r="A52" s="14"/>
      <c r="B52" s="22" t="s">
        <v>49</v>
      </c>
      <c r="C52" s="2"/>
      <c r="D52" s="2"/>
      <c r="E52" s="12" t="s">
        <v>23</v>
      </c>
      <c r="F52" s="26">
        <f>MROUND($E$23*'13-03-2024'!F52+'13-03-2024'!F52,1)</f>
        <v>130772</v>
      </c>
      <c r="G52" s="8" t="s">
        <v>38</v>
      </c>
      <c r="H52" s="2"/>
      <c r="I52" s="2"/>
    </row>
    <row r="53" spans="1:9" ht="17.100000000000001" customHeight="1" x14ac:dyDescent="0.2">
      <c r="A53" s="14"/>
      <c r="B53" s="22" t="s">
        <v>50</v>
      </c>
      <c r="C53" s="2"/>
      <c r="D53" s="2"/>
      <c r="E53" s="12" t="s">
        <v>51</v>
      </c>
      <c r="F53" s="26">
        <f>MROUND($E$23*'13-03-2024'!F53+'13-03-2024'!F53,1)</f>
        <v>5120</v>
      </c>
      <c r="G53" s="8" t="s">
        <v>38</v>
      </c>
      <c r="H53" s="2"/>
      <c r="I53" s="2"/>
    </row>
    <row r="54" spans="1:9" ht="17.100000000000001" customHeight="1" x14ac:dyDescent="0.2">
      <c r="A54" s="14"/>
      <c r="B54" s="22" t="s">
        <v>52</v>
      </c>
      <c r="C54" s="2"/>
      <c r="D54" s="2"/>
      <c r="E54" s="12" t="s">
        <v>51</v>
      </c>
      <c r="F54" s="26">
        <f>MROUND($E$23*'13-03-2024'!F54+'13-03-2024'!F54,1)</f>
        <v>9412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53</v>
      </c>
      <c r="C55" s="2"/>
      <c r="D55" s="2"/>
      <c r="E55" s="12" t="s">
        <v>51</v>
      </c>
      <c r="F55" s="26">
        <f>MROUND($E$23*'13-03-2024'!F55+'13-03-2024'!F55,1)</f>
        <v>7027</v>
      </c>
      <c r="G55" s="8" t="s">
        <v>38</v>
      </c>
      <c r="H55" s="6"/>
      <c r="I55" s="2"/>
    </row>
    <row r="56" spans="1:9" ht="17.100000000000001" customHeight="1" x14ac:dyDescent="0.2">
      <c r="A56" s="14"/>
      <c r="B56" s="22" t="s">
        <v>326</v>
      </c>
      <c r="C56" s="2"/>
      <c r="D56" s="2"/>
      <c r="E56" s="12" t="s">
        <v>51</v>
      </c>
      <c r="F56" s="26">
        <f>MROUND($E$23*'13-03-2024'!F56+'13-03-2024'!F56,1)</f>
        <v>8586</v>
      </c>
      <c r="G56" s="8" t="s">
        <v>38</v>
      </c>
      <c r="H56" s="6"/>
      <c r="I56" s="2"/>
    </row>
    <row r="57" spans="1:9" ht="17.100000000000001" customHeight="1" x14ac:dyDescent="0.2">
      <c r="A57" s="14"/>
      <c r="B57" s="22" t="s">
        <v>54</v>
      </c>
      <c r="C57" s="2"/>
      <c r="D57" s="2"/>
      <c r="E57" s="12" t="s">
        <v>51</v>
      </c>
      <c r="F57" s="26">
        <f>MROUND($E$23*'13-03-2024'!F57+'13-03-2024'!F57,1)</f>
        <v>17677</v>
      </c>
      <c r="G57" s="8" t="s">
        <v>38</v>
      </c>
      <c r="H57" s="2"/>
      <c r="I57" s="2"/>
    </row>
    <row r="58" spans="1:9" ht="17.100000000000001" customHeight="1" x14ac:dyDescent="0.2">
      <c r="A58" s="14"/>
      <c r="B58" s="22" t="s">
        <v>55</v>
      </c>
      <c r="C58" s="2"/>
      <c r="D58" s="2"/>
      <c r="E58" s="12" t="s">
        <v>23</v>
      </c>
      <c r="F58" s="26">
        <f>MROUND($E$23*'13-03-2024'!F58+'13-03-2024'!F58,1)</f>
        <v>10723</v>
      </c>
      <c r="G58" s="8" t="s">
        <v>38</v>
      </c>
      <c r="H58" s="45" t="s">
        <v>56</v>
      </c>
      <c r="I58" s="45"/>
    </row>
    <row r="59" spans="1:9" ht="17.100000000000001" customHeight="1" x14ac:dyDescent="0.2">
      <c r="A59" s="14"/>
      <c r="B59" s="22" t="s">
        <v>57</v>
      </c>
      <c r="C59" s="2"/>
      <c r="D59" s="2"/>
      <c r="E59" s="12" t="s">
        <v>23</v>
      </c>
      <c r="F59" s="26">
        <f>MROUND($E$23*'13-03-2024'!F59+'13-03-2024'!F59,1)</f>
        <v>15388</v>
      </c>
      <c r="G59" s="8" t="s">
        <v>38</v>
      </c>
      <c r="H59" s="45" t="s">
        <v>58</v>
      </c>
      <c r="I59" s="45"/>
    </row>
    <row r="60" spans="1:9" ht="17.100000000000001" customHeight="1" x14ac:dyDescent="0.2">
      <c r="A60" s="14"/>
      <c r="B60" s="22" t="s">
        <v>59</v>
      </c>
      <c r="C60" s="2"/>
      <c r="D60" s="2"/>
      <c r="E60" s="12" t="s">
        <v>23</v>
      </c>
      <c r="F60" s="26">
        <f>MROUND($E$23*'13-03-2024'!F60+'13-03-2024'!F60,1)</f>
        <v>27848</v>
      </c>
      <c r="G60" s="8" t="s">
        <v>38</v>
      </c>
      <c r="H60" s="45" t="s">
        <v>60</v>
      </c>
      <c r="I60" s="45"/>
    </row>
    <row r="61" spans="1:9" ht="17.100000000000001" customHeight="1" x14ac:dyDescent="0.2">
      <c r="A61" s="14"/>
      <c r="B61" s="22" t="s">
        <v>61</v>
      </c>
      <c r="C61" s="2"/>
      <c r="D61" s="2"/>
      <c r="E61" s="12" t="s">
        <v>62</v>
      </c>
      <c r="F61" s="26">
        <f>MROUND($E$23*'13-03-2024'!F61+'13-03-2024'!F61,1)</f>
        <v>9670</v>
      </c>
      <c r="G61" s="8" t="s">
        <v>38</v>
      </c>
    </row>
    <row r="62" spans="1:9" ht="17.100000000000001" customHeight="1" x14ac:dyDescent="0.2">
      <c r="A62" s="14"/>
      <c r="B62" s="22" t="s">
        <v>63</v>
      </c>
      <c r="C62" s="2"/>
      <c r="D62" s="2"/>
      <c r="E62" s="12" t="s">
        <v>62</v>
      </c>
      <c r="F62" s="26">
        <f>MROUND($E$23*'13-03-2024'!F62+'13-03-2024'!F62,1)</f>
        <v>7135</v>
      </c>
      <c r="G62" s="8" t="s">
        <v>38</v>
      </c>
      <c r="H62" s="21" t="s">
        <v>64</v>
      </c>
      <c r="I62" s="21"/>
    </row>
    <row r="63" spans="1:9" ht="15" customHeight="1" x14ac:dyDescent="0.2">
      <c r="B63" s="22" t="s">
        <v>66</v>
      </c>
      <c r="C63" s="2"/>
      <c r="D63" s="2"/>
      <c r="E63" s="12" t="s">
        <v>23</v>
      </c>
      <c r="F63" s="26">
        <f>MROUND($E$23*'13-03-2024'!F63+'13-03-2024'!F63,1)</f>
        <v>22639</v>
      </c>
      <c r="G63" s="8" t="s">
        <v>38</v>
      </c>
      <c r="H63" s="15"/>
      <c r="I63" s="15"/>
    </row>
    <row r="64" spans="1:9" ht="15" customHeight="1" x14ac:dyDescent="0.2">
      <c r="B64" s="37" t="s">
        <v>384</v>
      </c>
      <c r="C64" s="15"/>
      <c r="D64" s="15"/>
      <c r="E64" s="12" t="s">
        <v>23</v>
      </c>
      <c r="F64" s="26">
        <f>MROUND($E$23*'13-03-2024'!F64+'13-03-2024'!F64,1)</f>
        <v>6319</v>
      </c>
      <c r="G64" s="8" t="s">
        <v>38</v>
      </c>
      <c r="H64" s="15"/>
      <c r="I64" s="15"/>
    </row>
    <row r="65" spans="2:9" ht="15" customHeight="1" x14ac:dyDescent="0.25">
      <c r="B65" s="47" t="s">
        <v>600</v>
      </c>
      <c r="C65" s="46"/>
      <c r="D65" s="46"/>
      <c r="E65" s="12" t="s">
        <v>601</v>
      </c>
      <c r="F65" s="42">
        <v>6</v>
      </c>
      <c r="G65" s="8" t="s">
        <v>38</v>
      </c>
      <c r="H65" s="15"/>
      <c r="I65" s="15"/>
    </row>
    <row r="66" spans="2:9" ht="15" customHeight="1" x14ac:dyDescent="0.25">
      <c r="B66" s="47" t="s">
        <v>602</v>
      </c>
      <c r="C66" s="46"/>
      <c r="D66" s="46"/>
      <c r="E66" s="12" t="s">
        <v>601</v>
      </c>
      <c r="F66" s="42">
        <v>10</v>
      </c>
      <c r="G66" s="8" t="s">
        <v>38</v>
      </c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>
      <c r="B151" s="15"/>
      <c r="C151" s="15"/>
      <c r="D151" s="15"/>
      <c r="E151" s="15"/>
      <c r="F151" s="15"/>
      <c r="G151" s="15"/>
      <c r="H151" s="15"/>
      <c r="I151" s="15"/>
    </row>
    <row r="152" spans="2:9" ht="15" customHeight="1" x14ac:dyDescent="0.2">
      <c r="B152" s="15"/>
      <c r="C152" s="15"/>
      <c r="D152" s="15"/>
      <c r="E152" s="15"/>
      <c r="F152" s="15"/>
      <c r="G152" s="15"/>
      <c r="H152" s="15"/>
      <c r="I152" s="15"/>
    </row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</sheetData>
  <mergeCells count="5">
    <mergeCell ref="H58:I58"/>
    <mergeCell ref="H59:I59"/>
    <mergeCell ref="H60:I60"/>
    <mergeCell ref="B65:D65"/>
    <mergeCell ref="B66:D66"/>
  </mergeCells>
  <pageMargins left="0.7" right="0.7" top="0.75" bottom="0.75" header="0.3" footer="0.3"/>
  <pageSetup paperSize="9" scale="73" orientation="portrait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4D84-4FC7-40DA-B8AD-7D6242F5737C}">
  <sheetPr>
    <pageSetUpPr fitToPage="1"/>
  </sheetPr>
  <dimension ref="A1:K206"/>
  <sheetViews>
    <sheetView topLeftCell="A4" workbookViewId="0">
      <selection activeCell="H8" sqref="H8"/>
    </sheetView>
  </sheetViews>
  <sheetFormatPr baseColWidth="10" defaultRowHeight="12.75" x14ac:dyDescent="0.2"/>
  <cols>
    <col min="1" max="1" width="3.42578125" customWidth="1"/>
    <col min="2" max="5" width="12.28515625" customWidth="1"/>
    <col min="6" max="6" width="13.140625" customWidth="1"/>
    <col min="7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615</v>
      </c>
      <c r="H5" s="2"/>
      <c r="I5" s="2"/>
    </row>
    <row r="6" spans="2:11" ht="15" customHeight="1" x14ac:dyDescent="0.2">
      <c r="B6" s="3" t="s">
        <v>0</v>
      </c>
      <c r="C6" s="4" t="s">
        <v>449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479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370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616</v>
      </c>
      <c r="G13" s="16"/>
      <c r="H13" s="13" t="s">
        <v>142</v>
      </c>
      <c r="I13" s="4" t="s">
        <v>617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1.01E-2</v>
      </c>
      <c r="F16" s="40" t="s">
        <v>618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>
        <v>0</v>
      </c>
      <c r="F17" s="39" t="s">
        <v>619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>
        <v>0</v>
      </c>
      <c r="F18" s="39" t="s">
        <v>619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8">
        <v>0.11</v>
      </c>
      <c r="F19" s="39" t="s">
        <v>620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8">
        <v>0.04</v>
      </c>
      <c r="F20" s="39" t="s">
        <v>621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4.1000000000000002E-2</v>
      </c>
      <c r="G23" s="2"/>
      <c r="H23" s="2"/>
    </row>
    <row r="24" spans="2:11" ht="17.100000000000001" customHeight="1" x14ac:dyDescent="0.2">
      <c r="B24" s="2" t="s">
        <v>15</v>
      </c>
      <c r="C24" s="2"/>
      <c r="D24" s="2"/>
      <c r="E24" s="36">
        <v>2350.19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f>MROUND($E$23*'26-04-2024'!H25+'26-04-2024'!H25,1)</f>
        <v>475503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f>MROUND($E$23*'26-04-2024'!H26+'26-04-2024'!H26,1)</f>
        <v>522051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475503</v>
      </c>
      <c r="G29" s="11" t="s">
        <v>22</v>
      </c>
      <c r="H29" s="25">
        <f>+D29*F29</f>
        <v>213976.35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475503</v>
      </c>
      <c r="G30" s="11" t="s">
        <v>22</v>
      </c>
      <c r="H30" s="25">
        <f>+D30*F30</f>
        <v>180691.14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522051</v>
      </c>
      <c r="G31" s="11" t="s">
        <v>22</v>
      </c>
      <c r="H31" s="25">
        <f>+D31*F31</f>
        <v>287128.05000000005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10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10" ht="17.100000000000001" customHeight="1" x14ac:dyDescent="0.2">
      <c r="B34" s="2" t="s">
        <v>27</v>
      </c>
      <c r="C34" s="2"/>
      <c r="D34" s="2"/>
      <c r="E34" s="12" t="s">
        <v>28</v>
      </c>
      <c r="F34" s="26">
        <v>13094</v>
      </c>
      <c r="G34" s="2"/>
      <c r="H34" s="2"/>
      <c r="I34" s="2"/>
    </row>
    <row r="35" spans="2:10" ht="17.100000000000001" customHeight="1" x14ac:dyDescent="0.2">
      <c r="B35" s="2" t="s">
        <v>29</v>
      </c>
      <c r="C35" s="2"/>
      <c r="D35" s="2"/>
      <c r="E35" s="12" t="s">
        <v>28</v>
      </c>
      <c r="F35" s="26">
        <f>MROUND($E$23*'26-04-2024'!F35+'26-04-2024'!F35,1)</f>
        <v>41197</v>
      </c>
      <c r="G35" s="2"/>
      <c r="H35" s="2"/>
      <c r="I35" s="2"/>
    </row>
    <row r="36" spans="2:10" ht="17.100000000000001" customHeight="1" x14ac:dyDescent="0.2">
      <c r="B36" s="2" t="s">
        <v>30</v>
      </c>
      <c r="C36" s="2"/>
      <c r="D36" s="2"/>
      <c r="E36" s="12" t="s">
        <v>28</v>
      </c>
      <c r="F36" s="26">
        <f>MROUND($E$23*'26-04-2024'!F36+'26-04-2024'!F36,1)</f>
        <v>37407</v>
      </c>
      <c r="G36" s="8"/>
      <c r="H36" s="6"/>
      <c r="I36" s="2"/>
      <c r="J36" t="s">
        <v>484</v>
      </c>
    </row>
    <row r="37" spans="2:10" ht="17.100000000000001" customHeight="1" x14ac:dyDescent="0.2">
      <c r="B37" s="2" t="s">
        <v>31</v>
      </c>
      <c r="C37" s="2"/>
      <c r="D37" s="2"/>
      <c r="E37" s="12" t="s">
        <v>28</v>
      </c>
      <c r="F37" s="26">
        <f>MROUND($E$23*'26-04-2024'!F37+'26-04-2024'!F37,1)</f>
        <v>31625</v>
      </c>
      <c r="G37" s="8"/>
      <c r="H37" s="6"/>
      <c r="I37" s="2"/>
    </row>
    <row r="38" spans="2:10" ht="17.100000000000001" customHeight="1" x14ac:dyDescent="0.2">
      <c r="B38" s="22" t="s">
        <v>379</v>
      </c>
      <c r="C38" s="2"/>
      <c r="D38" s="2"/>
      <c r="E38" s="12" t="s">
        <v>380</v>
      </c>
      <c r="F38" s="26">
        <v>1.5</v>
      </c>
      <c r="G38" s="13" t="s">
        <v>381</v>
      </c>
      <c r="H38" s="6"/>
      <c r="I38" s="2"/>
    </row>
    <row r="39" spans="2:10" ht="17.100000000000001" customHeight="1" x14ac:dyDescent="0.2">
      <c r="B39" s="22" t="s">
        <v>382</v>
      </c>
      <c r="C39" s="2"/>
      <c r="D39" s="2"/>
      <c r="E39" s="12" t="s">
        <v>380</v>
      </c>
      <c r="F39" s="26">
        <v>1</v>
      </c>
      <c r="G39" s="13" t="s">
        <v>381</v>
      </c>
      <c r="H39" s="6"/>
      <c r="I39" s="2"/>
    </row>
    <row r="40" spans="2:10" ht="17.100000000000001" customHeight="1" x14ac:dyDescent="0.2">
      <c r="B40" s="2" t="s">
        <v>32</v>
      </c>
      <c r="C40" s="2"/>
      <c r="D40" s="2"/>
      <c r="E40" s="12" t="s">
        <v>33</v>
      </c>
      <c r="F40" s="26">
        <v>198744</v>
      </c>
      <c r="G40" t="s">
        <v>622</v>
      </c>
      <c r="H40" s="2"/>
      <c r="I40" s="2"/>
    </row>
    <row r="41" spans="2:10" ht="17.100000000000001" customHeight="1" x14ac:dyDescent="0.2">
      <c r="B41" s="2" t="s">
        <v>32</v>
      </c>
      <c r="C41" s="2"/>
      <c r="D41" s="2"/>
      <c r="E41" s="13"/>
      <c r="F41" s="20" t="s">
        <v>65</v>
      </c>
      <c r="G41" s="2"/>
      <c r="H41" s="2"/>
      <c r="I41" s="2"/>
    </row>
    <row r="42" spans="2:10" ht="17.100000000000001" customHeight="1" x14ac:dyDescent="0.2">
      <c r="B42" s="2" t="s">
        <v>34</v>
      </c>
      <c r="C42" s="2"/>
      <c r="D42" s="2"/>
      <c r="E42" s="13"/>
      <c r="F42" s="20" t="s">
        <v>35</v>
      </c>
      <c r="G42" s="2"/>
      <c r="H42" s="2"/>
      <c r="I42" s="2"/>
    </row>
    <row r="43" spans="2:10" ht="17.100000000000001" customHeight="1" x14ac:dyDescent="0.2">
      <c r="B43" s="2" t="s">
        <v>36</v>
      </c>
      <c r="C43" s="2"/>
      <c r="D43" s="2"/>
      <c r="E43" s="12" t="s">
        <v>37</v>
      </c>
      <c r="F43" s="26">
        <f>MROUND(IF(E19&gt;0,E19*'26-04-2024'!F43+'26-04-2024'!F43,'26-04-2024'!F43),1)</f>
        <v>1362632</v>
      </c>
      <c r="G43" s="8" t="s">
        <v>38</v>
      </c>
      <c r="H43" s="2"/>
      <c r="I43" s="2"/>
    </row>
    <row r="44" spans="2:10" ht="17.100000000000001" customHeight="1" x14ac:dyDescent="0.2">
      <c r="B44" s="2" t="s">
        <v>39</v>
      </c>
      <c r="C44" s="2"/>
      <c r="D44" s="2"/>
      <c r="E44" s="12" t="s">
        <v>37</v>
      </c>
      <c r="F44" s="26">
        <f>MROUND(+IF(E20=0,'26-04-2024'!F44,IF(AND(E19&gt;0,E20&gt;0)=TRUE,(E20*50%*'26-04-2024'!F44+E19*50%*'26-04-2024'!F44+'26-04-2024'!F44),'26-04-2024'!F44*(1+E20))),1)</f>
        <v>1516174</v>
      </c>
      <c r="G44" s="8" t="s">
        <v>38</v>
      </c>
      <c r="H44" s="2"/>
      <c r="I44" s="2"/>
    </row>
    <row r="45" spans="2:10" ht="17.100000000000001" customHeight="1" x14ac:dyDescent="0.2">
      <c r="B45" s="2" t="s">
        <v>40</v>
      </c>
      <c r="C45" s="2"/>
      <c r="D45" s="2"/>
      <c r="E45" s="12" t="s">
        <v>41</v>
      </c>
      <c r="F45" s="26">
        <v>2063</v>
      </c>
      <c r="G45" s="8" t="s">
        <v>38</v>
      </c>
      <c r="H45" s="2"/>
      <c r="I45" s="2"/>
    </row>
    <row r="46" spans="2:10" ht="17.100000000000001" customHeight="1" x14ac:dyDescent="0.2">
      <c r="B46" s="2" t="s">
        <v>42</v>
      </c>
      <c r="C46" s="2"/>
      <c r="D46" s="2"/>
      <c r="E46" s="12" t="s">
        <v>28</v>
      </c>
      <c r="F46" s="26">
        <f>MROUND((F43+F44)/50,1)</f>
        <v>57576</v>
      </c>
      <c r="G46" s="8" t="s">
        <v>38</v>
      </c>
      <c r="H46" s="2"/>
      <c r="I46" s="2"/>
    </row>
    <row r="47" spans="2:10" ht="17.100000000000001" customHeight="1" x14ac:dyDescent="0.2">
      <c r="B47" s="2" t="s">
        <v>43</v>
      </c>
      <c r="C47" s="2"/>
      <c r="D47" s="2"/>
      <c r="E47" s="12" t="s">
        <v>28</v>
      </c>
      <c r="F47" s="26">
        <v>9510</v>
      </c>
      <c r="G47" s="22"/>
      <c r="H47" s="2"/>
      <c r="I47" s="2"/>
    </row>
    <row r="48" spans="2:10" ht="17.100000000000001" customHeight="1" x14ac:dyDescent="0.2">
      <c r="B48" s="2" t="s">
        <v>44</v>
      </c>
      <c r="C48" s="2"/>
      <c r="D48" s="2"/>
      <c r="E48" s="12" t="s">
        <v>508</v>
      </c>
      <c r="F48" s="6" t="s">
        <v>507</v>
      </c>
      <c r="G48" s="40" t="s">
        <v>509</v>
      </c>
      <c r="H48" s="2"/>
      <c r="I48" s="2"/>
    </row>
    <row r="49" spans="1:9" ht="17.100000000000001" customHeight="1" x14ac:dyDescent="0.2">
      <c r="B49" s="2" t="s">
        <v>45</v>
      </c>
      <c r="C49" s="2"/>
      <c r="D49" s="2"/>
      <c r="E49" s="12" t="s">
        <v>46</v>
      </c>
      <c r="F49" s="6" t="s">
        <v>47</v>
      </c>
      <c r="G49" s="2"/>
      <c r="H49" s="2"/>
      <c r="I49" s="2"/>
    </row>
    <row r="50" spans="1:9" ht="4.3499999999999996" customHeight="1" x14ac:dyDescent="0.2">
      <c r="B50" s="2"/>
      <c r="C50" s="2"/>
      <c r="D50" s="2"/>
      <c r="E50" s="2"/>
      <c r="F50" s="2"/>
      <c r="G50" s="2"/>
      <c r="H50" s="2"/>
      <c r="I50" s="2"/>
    </row>
    <row r="51" spans="1:9" ht="17.100000000000001" customHeight="1" x14ac:dyDescent="0.2">
      <c r="B51" s="7" t="s">
        <v>48</v>
      </c>
      <c r="C51" s="2"/>
      <c r="D51" s="2"/>
      <c r="E51" s="2"/>
      <c r="F51" s="2"/>
      <c r="G51" s="2"/>
      <c r="H51" s="2"/>
      <c r="I51" s="2"/>
    </row>
    <row r="52" spans="1:9" ht="17.100000000000001" customHeight="1" x14ac:dyDescent="0.2">
      <c r="A52" s="14"/>
      <c r="B52" s="22" t="s">
        <v>49</v>
      </c>
      <c r="C52" s="2"/>
      <c r="D52" s="2"/>
      <c r="E52" s="12" t="s">
        <v>23</v>
      </c>
      <c r="F52" s="26">
        <f>MROUND($E$23*'26-04-2024'!F52+'26-04-2024'!F52,1)</f>
        <v>136134</v>
      </c>
      <c r="G52" s="8" t="s">
        <v>38</v>
      </c>
      <c r="H52" s="2"/>
      <c r="I52" s="2"/>
    </row>
    <row r="53" spans="1:9" ht="17.100000000000001" customHeight="1" x14ac:dyDescent="0.2">
      <c r="A53" s="14"/>
      <c r="B53" s="22" t="s">
        <v>50</v>
      </c>
      <c r="C53" s="2"/>
      <c r="D53" s="2"/>
      <c r="E53" s="12" t="s">
        <v>51</v>
      </c>
      <c r="F53" s="26">
        <f>MROUND($E$23*'26-04-2024'!F53+'26-04-2024'!F53,1)</f>
        <v>5330</v>
      </c>
      <c r="G53" s="8" t="s">
        <v>38</v>
      </c>
      <c r="H53" s="2"/>
      <c r="I53" s="2"/>
    </row>
    <row r="54" spans="1:9" ht="17.100000000000001" customHeight="1" x14ac:dyDescent="0.2">
      <c r="A54" s="14"/>
      <c r="B54" s="22" t="s">
        <v>52</v>
      </c>
      <c r="C54" s="2"/>
      <c r="D54" s="2"/>
      <c r="E54" s="12" t="s">
        <v>51</v>
      </c>
      <c r="F54" s="26">
        <f>MROUND($E$23*'26-04-2024'!F54+'26-04-2024'!F54,1)</f>
        <v>9798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53</v>
      </c>
      <c r="C55" s="2"/>
      <c r="D55" s="2"/>
      <c r="E55" s="12" t="s">
        <v>51</v>
      </c>
      <c r="F55" s="26">
        <f>MROUND($E$23*'26-04-2024'!F55+'26-04-2024'!F55,1)</f>
        <v>7315</v>
      </c>
      <c r="G55" s="8" t="s">
        <v>38</v>
      </c>
      <c r="H55" s="6"/>
      <c r="I55" s="2"/>
    </row>
    <row r="56" spans="1:9" ht="17.100000000000001" customHeight="1" x14ac:dyDescent="0.2">
      <c r="A56" s="14"/>
      <c r="B56" s="22" t="s">
        <v>326</v>
      </c>
      <c r="C56" s="2"/>
      <c r="D56" s="2"/>
      <c r="E56" s="12" t="s">
        <v>51</v>
      </c>
      <c r="F56" s="26">
        <f>MROUND($E$23*'26-04-2024'!F56+'26-04-2024'!F56,1)</f>
        <v>8938</v>
      </c>
      <c r="G56" s="8" t="s">
        <v>38</v>
      </c>
      <c r="H56" s="6"/>
      <c r="I56" s="2"/>
    </row>
    <row r="57" spans="1:9" ht="17.100000000000001" customHeight="1" x14ac:dyDescent="0.2">
      <c r="A57" s="14"/>
      <c r="B57" s="22" t="s">
        <v>54</v>
      </c>
      <c r="C57" s="2"/>
      <c r="D57" s="2"/>
      <c r="E57" s="12" t="s">
        <v>51</v>
      </c>
      <c r="F57" s="26">
        <f>MROUND($E$23*'26-04-2024'!F57+'26-04-2024'!F57,1)</f>
        <v>18402</v>
      </c>
      <c r="G57" s="8" t="s">
        <v>38</v>
      </c>
      <c r="H57" s="2"/>
      <c r="I57" s="2"/>
    </row>
    <row r="58" spans="1:9" ht="17.100000000000001" customHeight="1" x14ac:dyDescent="0.2">
      <c r="A58" s="14"/>
      <c r="B58" s="22" t="s">
        <v>55</v>
      </c>
      <c r="C58" s="2"/>
      <c r="D58" s="2"/>
      <c r="E58" s="12" t="s">
        <v>23</v>
      </c>
      <c r="F58" s="26">
        <f>MROUND($E$23*'26-04-2024'!F58+'26-04-2024'!F58,1)</f>
        <v>11163</v>
      </c>
      <c r="G58" s="8" t="s">
        <v>38</v>
      </c>
      <c r="H58" s="45" t="s">
        <v>56</v>
      </c>
      <c r="I58" s="45"/>
    </row>
    <row r="59" spans="1:9" ht="17.100000000000001" customHeight="1" x14ac:dyDescent="0.2">
      <c r="A59" s="14"/>
      <c r="B59" s="22" t="s">
        <v>57</v>
      </c>
      <c r="C59" s="2"/>
      <c r="D59" s="2"/>
      <c r="E59" s="12" t="s">
        <v>23</v>
      </c>
      <c r="F59" s="26">
        <f>MROUND($E$23*'26-04-2024'!F59+'26-04-2024'!F59,1)</f>
        <v>16019</v>
      </c>
      <c r="G59" s="8" t="s">
        <v>38</v>
      </c>
      <c r="H59" s="45" t="s">
        <v>58</v>
      </c>
      <c r="I59" s="45"/>
    </row>
    <row r="60" spans="1:9" ht="17.100000000000001" customHeight="1" x14ac:dyDescent="0.2">
      <c r="A60" s="14"/>
      <c r="B60" s="22" t="s">
        <v>59</v>
      </c>
      <c r="C60" s="2"/>
      <c r="D60" s="2"/>
      <c r="E60" s="12" t="s">
        <v>23</v>
      </c>
      <c r="F60" s="26">
        <f>MROUND($E$23*'26-04-2024'!F60+'26-04-2024'!F60,1)</f>
        <v>28990</v>
      </c>
      <c r="G60" s="8" t="s">
        <v>38</v>
      </c>
      <c r="H60" s="45" t="s">
        <v>60</v>
      </c>
      <c r="I60" s="45"/>
    </row>
    <row r="61" spans="1:9" ht="17.100000000000001" customHeight="1" x14ac:dyDescent="0.2">
      <c r="A61" s="14"/>
      <c r="B61" s="22" t="s">
        <v>61</v>
      </c>
      <c r="C61" s="2"/>
      <c r="D61" s="2"/>
      <c r="E61" s="12" t="s">
        <v>62</v>
      </c>
      <c r="F61" s="26">
        <f>MROUND($E$23*'26-04-2024'!F61+'26-04-2024'!F61,1)</f>
        <v>10066</v>
      </c>
      <c r="G61" s="8" t="s">
        <v>38</v>
      </c>
    </row>
    <row r="62" spans="1:9" ht="17.100000000000001" customHeight="1" x14ac:dyDescent="0.2">
      <c r="A62" s="14"/>
      <c r="B62" s="22" t="s">
        <v>63</v>
      </c>
      <c r="C62" s="2"/>
      <c r="D62" s="2"/>
      <c r="E62" s="12" t="s">
        <v>62</v>
      </c>
      <c r="F62" s="26">
        <f>MROUND($E$23*'26-04-2024'!F62+'26-04-2024'!F62,1)</f>
        <v>7428</v>
      </c>
      <c r="G62" s="8" t="s">
        <v>38</v>
      </c>
      <c r="H62" s="21" t="s">
        <v>64</v>
      </c>
      <c r="I62" s="21"/>
    </row>
    <row r="63" spans="1:9" ht="15" customHeight="1" x14ac:dyDescent="0.2">
      <c r="B63" s="22" t="s">
        <v>66</v>
      </c>
      <c r="C63" s="2"/>
      <c r="D63" s="2"/>
      <c r="E63" s="12" t="s">
        <v>23</v>
      </c>
      <c r="F63" s="26">
        <f>MROUND($E$23*'26-04-2024'!F63+'26-04-2024'!F63,1)</f>
        <v>23567</v>
      </c>
      <c r="G63" s="8" t="s">
        <v>38</v>
      </c>
      <c r="H63" s="15"/>
      <c r="I63" s="15"/>
    </row>
    <row r="64" spans="1:9" ht="15" customHeight="1" x14ac:dyDescent="0.2">
      <c r="B64" s="37" t="s">
        <v>384</v>
      </c>
      <c r="C64" s="15"/>
      <c r="D64" s="15"/>
      <c r="E64" s="12" t="s">
        <v>23</v>
      </c>
      <c r="F64" s="26">
        <f>MROUND($E$23*'26-04-2024'!F64+'26-04-2024'!F64,1)</f>
        <v>6578</v>
      </c>
      <c r="G64" s="8" t="s">
        <v>38</v>
      </c>
      <c r="H64" s="15"/>
      <c r="I64" s="15"/>
    </row>
    <row r="65" spans="2:9" ht="15" customHeight="1" x14ac:dyDescent="0.25">
      <c r="B65" s="47" t="s">
        <v>600</v>
      </c>
      <c r="C65" s="46"/>
      <c r="D65" s="46"/>
      <c r="E65" s="12" t="s">
        <v>601</v>
      </c>
      <c r="F65" s="42">
        <v>6</v>
      </c>
      <c r="G65" s="8" t="s">
        <v>38</v>
      </c>
      <c r="H65" s="15"/>
      <c r="I65" s="15"/>
    </row>
    <row r="66" spans="2:9" ht="15" customHeight="1" x14ac:dyDescent="0.25">
      <c r="B66" s="47" t="s">
        <v>602</v>
      </c>
      <c r="C66" s="46"/>
      <c r="D66" s="46"/>
      <c r="E66" s="12" t="s">
        <v>601</v>
      </c>
      <c r="F66" s="42">
        <v>10</v>
      </c>
      <c r="G66" s="8" t="s">
        <v>38</v>
      </c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>
      <c r="B151" s="15"/>
      <c r="C151" s="15"/>
      <c r="D151" s="15"/>
      <c r="E151" s="15"/>
      <c r="F151" s="15"/>
      <c r="G151" s="15"/>
      <c r="H151" s="15"/>
      <c r="I151" s="15"/>
    </row>
    <row r="152" spans="2:9" ht="15" customHeight="1" x14ac:dyDescent="0.2">
      <c r="B152" s="15"/>
      <c r="C152" s="15"/>
      <c r="D152" s="15"/>
      <c r="E152" s="15"/>
      <c r="F152" s="15"/>
      <c r="G152" s="15"/>
      <c r="H152" s="15"/>
      <c r="I152" s="15"/>
    </row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</sheetData>
  <mergeCells count="5">
    <mergeCell ref="H58:I58"/>
    <mergeCell ref="H59:I59"/>
    <mergeCell ref="H60:I60"/>
    <mergeCell ref="B65:D65"/>
    <mergeCell ref="B66:D66"/>
  </mergeCells>
  <pageMargins left="0.7" right="0.7" top="0.75" bottom="0.75" header="0.3" footer="0.3"/>
  <pageSetup paperSize="9" scale="72" fitToHeight="0" orientation="portrait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ADCCD-87FF-4476-94BC-2B7C1409D35F}">
  <sheetPr>
    <pageSetUpPr fitToPage="1"/>
  </sheetPr>
  <dimension ref="A1:K206"/>
  <sheetViews>
    <sheetView topLeftCell="A16" workbookViewId="0">
      <selection activeCell="F34" sqref="F34"/>
    </sheetView>
  </sheetViews>
  <sheetFormatPr baseColWidth="10" defaultRowHeight="12.75" x14ac:dyDescent="0.2"/>
  <cols>
    <col min="1" max="1" width="3.42578125" customWidth="1"/>
    <col min="2" max="5" width="12.28515625" customWidth="1"/>
    <col min="6" max="6" width="13.140625" customWidth="1"/>
    <col min="7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623</v>
      </c>
      <c r="H5" s="2"/>
      <c r="I5" s="2"/>
    </row>
    <row r="6" spans="2:11" ht="15" customHeight="1" x14ac:dyDescent="0.2">
      <c r="B6" s="3" t="s">
        <v>0</v>
      </c>
      <c r="C6" s="4" t="s">
        <v>449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479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370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624</v>
      </c>
      <c r="G13" s="16"/>
      <c r="H13" s="13" t="s">
        <v>142</v>
      </c>
      <c r="I13" s="4" t="s">
        <v>625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1.0199E-2</v>
      </c>
      <c r="F16" s="40" t="s">
        <v>626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>
        <v>0</v>
      </c>
      <c r="F17" s="39" t="s">
        <v>619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>
        <v>0</v>
      </c>
      <c r="F18" s="39" t="s">
        <v>619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8">
        <v>0.11</v>
      </c>
      <c r="F19" s="39" t="s">
        <v>627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8">
        <v>0.04</v>
      </c>
      <c r="F20" s="39" t="s">
        <v>628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4.4999999999999998E-2</v>
      </c>
      <c r="G23" s="2"/>
      <c r="H23" s="2"/>
    </row>
    <row r="24" spans="2:11" ht="17.100000000000001" customHeight="1" x14ac:dyDescent="0.2">
      <c r="B24" s="2" t="s">
        <v>15</v>
      </c>
      <c r="C24" s="2"/>
      <c r="D24" s="2"/>
      <c r="E24" s="36">
        <v>2455.9899999999998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f>MROUND($E$23*'13-05-2024'!H25+'13-05-2024'!H25,1)</f>
        <v>496901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f>MROUND($E$23*'13-05-2024'!H26+'13-05-2024'!H26,1)</f>
        <v>545543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496901</v>
      </c>
      <c r="G29" s="11" t="s">
        <v>22</v>
      </c>
      <c r="H29" s="25">
        <f>+D29*F29</f>
        <v>223605.45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496901</v>
      </c>
      <c r="G30" s="11" t="s">
        <v>22</v>
      </c>
      <c r="H30" s="25">
        <f>+D30*F30</f>
        <v>188822.38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545543</v>
      </c>
      <c r="G31" s="11" t="s">
        <v>22</v>
      </c>
      <c r="H31" s="25">
        <f>+D31*F31</f>
        <v>300048.65000000002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10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10" ht="17.100000000000001" customHeight="1" x14ac:dyDescent="0.2">
      <c r="B34" s="2" t="s">
        <v>27</v>
      </c>
      <c r="C34" s="2"/>
      <c r="D34" s="2"/>
      <c r="E34" s="12" t="s">
        <v>28</v>
      </c>
      <c r="F34" s="26">
        <v>13618</v>
      </c>
      <c r="G34" s="2"/>
      <c r="H34" s="2"/>
      <c r="I34" s="2"/>
    </row>
    <row r="35" spans="2:10" ht="17.100000000000001" customHeight="1" x14ac:dyDescent="0.2">
      <c r="B35" s="2" t="s">
        <v>29</v>
      </c>
      <c r="C35" s="2"/>
      <c r="D35" s="2"/>
      <c r="E35" s="12" t="s">
        <v>28</v>
      </c>
      <c r="F35" s="26">
        <f>MROUND($E$23*'13-05-2024'!F35+'13-05-2024'!F35,1)</f>
        <v>43051</v>
      </c>
      <c r="G35" s="2"/>
      <c r="H35" s="2"/>
      <c r="I35" s="2"/>
    </row>
    <row r="36" spans="2:10" ht="17.100000000000001" customHeight="1" x14ac:dyDescent="0.2">
      <c r="B36" s="2" t="s">
        <v>30</v>
      </c>
      <c r="C36" s="2"/>
      <c r="D36" s="2"/>
      <c r="E36" s="12" t="s">
        <v>28</v>
      </c>
      <c r="F36" s="26">
        <f>MROUND($E$23*'13-05-2024'!F36+'13-05-2024'!F36,1)</f>
        <v>39090</v>
      </c>
      <c r="G36" s="8"/>
      <c r="H36" s="6"/>
      <c r="I36" s="2"/>
      <c r="J36" t="s">
        <v>484</v>
      </c>
    </row>
    <row r="37" spans="2:10" ht="17.100000000000001" customHeight="1" x14ac:dyDescent="0.2">
      <c r="B37" s="2" t="s">
        <v>31</v>
      </c>
      <c r="C37" s="2"/>
      <c r="D37" s="2"/>
      <c r="E37" s="12" t="s">
        <v>28</v>
      </c>
      <c r="F37" s="26">
        <f>MROUND($E$23*'13-05-2024'!F37+'13-05-2024'!F37,1)</f>
        <v>33048</v>
      </c>
      <c r="G37" s="8"/>
      <c r="H37" s="6"/>
      <c r="I37" s="2"/>
    </row>
    <row r="38" spans="2:10" ht="17.100000000000001" customHeight="1" x14ac:dyDescent="0.2">
      <c r="B38" s="22" t="s">
        <v>379</v>
      </c>
      <c r="C38" s="2"/>
      <c r="D38" s="2"/>
      <c r="E38" s="12" t="s">
        <v>380</v>
      </c>
      <c r="F38" s="26">
        <v>1.5</v>
      </c>
      <c r="G38" s="13" t="s">
        <v>381</v>
      </c>
      <c r="H38" s="6"/>
      <c r="I38" s="2"/>
    </row>
    <row r="39" spans="2:10" ht="17.100000000000001" customHeight="1" x14ac:dyDescent="0.2">
      <c r="B39" s="22" t="s">
        <v>382</v>
      </c>
      <c r="C39" s="2"/>
      <c r="D39" s="2"/>
      <c r="E39" s="12" t="s">
        <v>380</v>
      </c>
      <c r="F39" s="26">
        <v>1</v>
      </c>
      <c r="G39" s="13" t="s">
        <v>381</v>
      </c>
      <c r="H39" s="6"/>
      <c r="I39" s="2"/>
    </row>
    <row r="40" spans="2:10" ht="17.100000000000001" customHeight="1" x14ac:dyDescent="0.2">
      <c r="B40" s="2" t="s">
        <v>32</v>
      </c>
      <c r="C40" s="2"/>
      <c r="D40" s="2"/>
      <c r="E40" s="12" t="s">
        <v>33</v>
      </c>
      <c r="F40" s="26">
        <v>220605</v>
      </c>
      <c r="G40" t="s">
        <v>629</v>
      </c>
      <c r="H40" s="2"/>
      <c r="I40" s="2"/>
    </row>
    <row r="41" spans="2:10" ht="17.100000000000001" customHeight="1" x14ac:dyDescent="0.2">
      <c r="B41" s="2" t="s">
        <v>32</v>
      </c>
      <c r="C41" s="2"/>
      <c r="D41" s="2"/>
      <c r="E41" s="13"/>
      <c r="F41" s="20" t="s">
        <v>65</v>
      </c>
      <c r="G41" s="2"/>
      <c r="H41" s="2"/>
      <c r="I41" s="2"/>
    </row>
    <row r="42" spans="2:10" ht="17.100000000000001" customHeight="1" x14ac:dyDescent="0.2">
      <c r="B42" s="2" t="s">
        <v>34</v>
      </c>
      <c r="C42" s="2"/>
      <c r="D42" s="2"/>
      <c r="E42" s="13"/>
      <c r="F42" s="20" t="s">
        <v>35</v>
      </c>
      <c r="G42" s="2"/>
      <c r="H42" s="2"/>
      <c r="I42" s="2"/>
    </row>
    <row r="43" spans="2:10" ht="17.100000000000001" customHeight="1" x14ac:dyDescent="0.2">
      <c r="B43" s="2" t="s">
        <v>36</v>
      </c>
      <c r="C43" s="2"/>
      <c r="D43" s="2"/>
      <c r="E43" s="12" t="s">
        <v>37</v>
      </c>
      <c r="F43" s="26">
        <f>MROUND(IF(E19&gt;0,E19*'13-05-2024'!F43+'13-05-2024'!F43,'13-05-2024'!F43),1)</f>
        <v>1512522</v>
      </c>
      <c r="G43" s="8" t="s">
        <v>38</v>
      </c>
      <c r="H43" s="2"/>
      <c r="I43" s="2"/>
    </row>
    <row r="44" spans="2:10" ht="17.100000000000001" customHeight="1" x14ac:dyDescent="0.2">
      <c r="B44" s="2" t="s">
        <v>39</v>
      </c>
      <c r="C44" s="2"/>
      <c r="D44" s="2"/>
      <c r="E44" s="12" t="s">
        <v>37</v>
      </c>
      <c r="F44" s="26">
        <f>MROUND(+IF(E20=0,'13-05-2024'!F44,IF(AND(E19&gt;0,E20&gt;0)=TRUE,(E20*50%*'13-05-2024'!F44+E19*50%*'13-05-2024'!F44+'13-05-2024'!F44),'13-05-2024'!F44*(1+E20))),1)</f>
        <v>1629887</v>
      </c>
      <c r="G44" s="8" t="s">
        <v>38</v>
      </c>
      <c r="H44" s="2"/>
      <c r="I44" s="2"/>
    </row>
    <row r="45" spans="2:10" ht="17.100000000000001" customHeight="1" x14ac:dyDescent="0.2">
      <c r="B45" s="2" t="s">
        <v>40</v>
      </c>
      <c r="C45" s="2"/>
      <c r="D45" s="2"/>
      <c r="E45" s="12" t="s">
        <v>41</v>
      </c>
      <c r="F45" s="26">
        <v>2114</v>
      </c>
      <c r="G45" s="8" t="s">
        <v>38</v>
      </c>
      <c r="H45" s="2"/>
      <c r="I45" s="2"/>
    </row>
    <row r="46" spans="2:10" ht="17.100000000000001" customHeight="1" x14ac:dyDescent="0.2">
      <c r="B46" s="2" t="s">
        <v>42</v>
      </c>
      <c r="C46" s="2"/>
      <c r="D46" s="2"/>
      <c r="E46" s="12" t="s">
        <v>28</v>
      </c>
      <c r="F46" s="26">
        <f>MROUND((F43+F44)/50,1)</f>
        <v>62848</v>
      </c>
      <c r="G46" s="8" t="s">
        <v>38</v>
      </c>
      <c r="H46" s="2"/>
      <c r="I46" s="2"/>
    </row>
    <row r="47" spans="2:10" ht="17.100000000000001" customHeight="1" x14ac:dyDescent="0.2">
      <c r="B47" s="2" t="s">
        <v>43</v>
      </c>
      <c r="C47" s="2"/>
      <c r="D47" s="2"/>
      <c r="E47" s="12" t="s">
        <v>28</v>
      </c>
      <c r="F47" s="26">
        <v>9938</v>
      </c>
      <c r="G47" s="22"/>
      <c r="H47" s="2"/>
      <c r="I47" s="2"/>
    </row>
    <row r="48" spans="2:10" ht="17.100000000000001" customHeight="1" x14ac:dyDescent="0.2">
      <c r="B48" s="2" t="s">
        <v>44</v>
      </c>
      <c r="C48" s="2"/>
      <c r="D48" s="2"/>
      <c r="E48" s="12" t="s">
        <v>508</v>
      </c>
      <c r="F48" s="6" t="s">
        <v>507</v>
      </c>
      <c r="G48" s="40" t="s">
        <v>509</v>
      </c>
      <c r="H48" s="2"/>
      <c r="I48" s="2"/>
    </row>
    <row r="49" spans="1:9" ht="17.100000000000001" customHeight="1" x14ac:dyDescent="0.2">
      <c r="B49" s="2" t="s">
        <v>45</v>
      </c>
      <c r="C49" s="2"/>
      <c r="D49" s="2"/>
      <c r="E49" s="12" t="s">
        <v>46</v>
      </c>
      <c r="F49" s="6" t="s">
        <v>47</v>
      </c>
      <c r="G49" s="2"/>
      <c r="H49" s="2"/>
      <c r="I49" s="2"/>
    </row>
    <row r="50" spans="1:9" ht="4.3499999999999996" customHeight="1" x14ac:dyDescent="0.2">
      <c r="B50" s="2"/>
      <c r="C50" s="2"/>
      <c r="D50" s="2"/>
      <c r="E50" s="2"/>
      <c r="F50" s="2"/>
      <c r="G50" s="2"/>
      <c r="H50" s="2"/>
      <c r="I50" s="2"/>
    </row>
    <row r="51" spans="1:9" ht="17.100000000000001" customHeight="1" x14ac:dyDescent="0.2">
      <c r="B51" s="7" t="s">
        <v>48</v>
      </c>
      <c r="C51" s="2"/>
      <c r="D51" s="2"/>
      <c r="E51" s="2"/>
      <c r="F51" s="2"/>
      <c r="G51" s="2"/>
      <c r="H51" s="2"/>
      <c r="I51" s="2"/>
    </row>
    <row r="52" spans="1:9" ht="17.100000000000001" customHeight="1" x14ac:dyDescent="0.2">
      <c r="A52" s="14"/>
      <c r="B52" s="22" t="s">
        <v>49</v>
      </c>
      <c r="C52" s="2"/>
      <c r="D52" s="2"/>
      <c r="E52" s="12" t="s">
        <v>23</v>
      </c>
      <c r="F52" s="26">
        <f>MROUND($E$23*'13-05-2024'!F52+'13-05-2024'!F52,1)</f>
        <v>142260</v>
      </c>
      <c r="G52" s="8" t="s">
        <v>38</v>
      </c>
      <c r="H52" s="2"/>
      <c r="I52" s="2"/>
    </row>
    <row r="53" spans="1:9" ht="17.100000000000001" customHeight="1" x14ac:dyDescent="0.2">
      <c r="A53" s="14"/>
      <c r="B53" s="22" t="s">
        <v>50</v>
      </c>
      <c r="C53" s="2"/>
      <c r="D53" s="2"/>
      <c r="E53" s="12" t="s">
        <v>51</v>
      </c>
      <c r="F53" s="26">
        <f>MROUND($E$23*'13-05-2024'!F53+'13-05-2024'!F53,1)</f>
        <v>5570</v>
      </c>
      <c r="G53" s="8" t="s">
        <v>38</v>
      </c>
      <c r="H53" s="2"/>
      <c r="I53" s="2"/>
    </row>
    <row r="54" spans="1:9" ht="17.100000000000001" customHeight="1" x14ac:dyDescent="0.2">
      <c r="A54" s="14"/>
      <c r="B54" s="22" t="s">
        <v>52</v>
      </c>
      <c r="C54" s="2"/>
      <c r="D54" s="2"/>
      <c r="E54" s="12" t="s">
        <v>51</v>
      </c>
      <c r="F54" s="26">
        <f>MROUND($E$23*'13-05-2024'!F54+'13-05-2024'!F54,1)</f>
        <v>10239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53</v>
      </c>
      <c r="C55" s="2"/>
      <c r="D55" s="2"/>
      <c r="E55" s="12" t="s">
        <v>51</v>
      </c>
      <c r="F55" s="26">
        <f>MROUND($E$23*'13-05-2024'!F55+'13-05-2024'!F55,1)</f>
        <v>7644</v>
      </c>
      <c r="G55" s="8" t="s">
        <v>38</v>
      </c>
      <c r="H55" s="6"/>
      <c r="I55" s="2"/>
    </row>
    <row r="56" spans="1:9" ht="17.100000000000001" customHeight="1" x14ac:dyDescent="0.2">
      <c r="A56" s="14"/>
      <c r="B56" s="22" t="s">
        <v>326</v>
      </c>
      <c r="C56" s="2"/>
      <c r="D56" s="2"/>
      <c r="E56" s="12" t="s">
        <v>51</v>
      </c>
      <c r="F56" s="26">
        <f>MROUND($E$23*'13-05-2024'!F56+'13-05-2024'!F56,1)</f>
        <v>9340</v>
      </c>
      <c r="G56" s="8" t="s">
        <v>38</v>
      </c>
      <c r="H56" s="6"/>
      <c r="I56" s="2"/>
    </row>
    <row r="57" spans="1:9" ht="17.100000000000001" customHeight="1" x14ac:dyDescent="0.2">
      <c r="A57" s="14"/>
      <c r="B57" s="22" t="s">
        <v>54</v>
      </c>
      <c r="C57" s="2"/>
      <c r="D57" s="2"/>
      <c r="E57" s="12" t="s">
        <v>51</v>
      </c>
      <c r="F57" s="26">
        <f>MROUND($E$23*'13-05-2024'!F57+'13-05-2024'!F57,1)</f>
        <v>19230</v>
      </c>
      <c r="G57" s="8" t="s">
        <v>38</v>
      </c>
      <c r="H57" s="2"/>
      <c r="I57" s="2"/>
    </row>
    <row r="58" spans="1:9" ht="17.100000000000001" customHeight="1" x14ac:dyDescent="0.2">
      <c r="A58" s="14"/>
      <c r="B58" s="22" t="s">
        <v>55</v>
      </c>
      <c r="C58" s="2"/>
      <c r="D58" s="2"/>
      <c r="E58" s="12" t="s">
        <v>23</v>
      </c>
      <c r="F58" s="26">
        <f>MROUND($E$23*'13-05-2024'!F58+'13-05-2024'!F58,1)</f>
        <v>11665</v>
      </c>
      <c r="G58" s="8" t="s">
        <v>38</v>
      </c>
      <c r="H58" s="45" t="s">
        <v>56</v>
      </c>
      <c r="I58" s="45"/>
    </row>
    <row r="59" spans="1:9" ht="17.100000000000001" customHeight="1" x14ac:dyDescent="0.2">
      <c r="A59" s="14"/>
      <c r="B59" s="22" t="s">
        <v>57</v>
      </c>
      <c r="C59" s="2"/>
      <c r="D59" s="2"/>
      <c r="E59" s="12" t="s">
        <v>23</v>
      </c>
      <c r="F59" s="26">
        <f>MROUND($E$23*'13-05-2024'!F59+'13-05-2024'!F59,1)</f>
        <v>16740</v>
      </c>
      <c r="G59" s="8" t="s">
        <v>38</v>
      </c>
      <c r="H59" s="45" t="s">
        <v>58</v>
      </c>
      <c r="I59" s="45"/>
    </row>
    <row r="60" spans="1:9" ht="17.100000000000001" customHeight="1" x14ac:dyDescent="0.2">
      <c r="A60" s="14"/>
      <c r="B60" s="22" t="s">
        <v>59</v>
      </c>
      <c r="C60" s="2"/>
      <c r="D60" s="2"/>
      <c r="E60" s="12" t="s">
        <v>23</v>
      </c>
      <c r="F60" s="26">
        <f>MROUND($E$23*'13-05-2024'!F60+'13-05-2024'!F60,1)</f>
        <v>30295</v>
      </c>
      <c r="G60" s="8" t="s">
        <v>38</v>
      </c>
      <c r="H60" s="45" t="s">
        <v>60</v>
      </c>
      <c r="I60" s="45"/>
    </row>
    <row r="61" spans="1:9" ht="17.100000000000001" customHeight="1" x14ac:dyDescent="0.2">
      <c r="A61" s="14"/>
      <c r="B61" s="22" t="s">
        <v>61</v>
      </c>
      <c r="C61" s="2"/>
      <c r="D61" s="2"/>
      <c r="E61" s="12" t="s">
        <v>62</v>
      </c>
      <c r="F61" s="26">
        <f>MROUND($E$23*'13-05-2024'!F61+'13-05-2024'!F61,1)</f>
        <v>10519</v>
      </c>
      <c r="G61" s="8" t="s">
        <v>38</v>
      </c>
    </row>
    <row r="62" spans="1:9" ht="17.100000000000001" customHeight="1" x14ac:dyDescent="0.2">
      <c r="A62" s="14"/>
      <c r="B62" s="22" t="s">
        <v>63</v>
      </c>
      <c r="C62" s="2"/>
      <c r="D62" s="2"/>
      <c r="E62" s="12" t="s">
        <v>62</v>
      </c>
      <c r="F62" s="26">
        <f>MROUND($E$23*'13-05-2024'!F62+'13-05-2024'!F62,1)</f>
        <v>7762</v>
      </c>
      <c r="G62" s="8" t="s">
        <v>38</v>
      </c>
      <c r="H62" s="21" t="s">
        <v>64</v>
      </c>
      <c r="I62" s="21"/>
    </row>
    <row r="63" spans="1:9" ht="15" customHeight="1" x14ac:dyDescent="0.2">
      <c r="B63" s="22" t="s">
        <v>66</v>
      </c>
      <c r="C63" s="2"/>
      <c r="D63" s="2"/>
      <c r="E63" s="12" t="s">
        <v>23</v>
      </c>
      <c r="F63" s="26">
        <f>MROUND($E$23*'13-05-2024'!F63+'13-05-2024'!F63,1)</f>
        <v>24628</v>
      </c>
      <c r="G63" s="8" t="s">
        <v>38</v>
      </c>
      <c r="H63" s="15"/>
      <c r="I63" s="15"/>
    </row>
    <row r="64" spans="1:9" ht="15" customHeight="1" x14ac:dyDescent="0.2">
      <c r="B64" s="37" t="s">
        <v>384</v>
      </c>
      <c r="C64" s="15"/>
      <c r="D64" s="15"/>
      <c r="E64" s="12" t="s">
        <v>23</v>
      </c>
      <c r="F64" s="26">
        <f>MROUND($E$23*'13-05-2024'!F64+'13-05-2024'!F64,1)</f>
        <v>6874</v>
      </c>
      <c r="G64" s="8" t="s">
        <v>38</v>
      </c>
      <c r="H64" s="15"/>
      <c r="I64" s="15"/>
    </row>
    <row r="65" spans="2:9" ht="15" customHeight="1" x14ac:dyDescent="0.25">
      <c r="B65" s="47" t="s">
        <v>600</v>
      </c>
      <c r="C65" s="46"/>
      <c r="D65" s="46"/>
      <c r="E65" s="12" t="s">
        <v>601</v>
      </c>
      <c r="F65" s="42">
        <v>6</v>
      </c>
      <c r="G65" s="8" t="s">
        <v>38</v>
      </c>
      <c r="H65" s="15"/>
      <c r="I65" s="15"/>
    </row>
    <row r="66" spans="2:9" ht="15" customHeight="1" x14ac:dyDescent="0.25">
      <c r="B66" s="47" t="s">
        <v>602</v>
      </c>
      <c r="C66" s="46"/>
      <c r="D66" s="46"/>
      <c r="E66" s="12" t="s">
        <v>601</v>
      </c>
      <c r="F66" s="42">
        <v>10</v>
      </c>
      <c r="G66" s="8" t="s">
        <v>38</v>
      </c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>
      <c r="B151" s="15"/>
      <c r="C151" s="15"/>
      <c r="D151" s="15"/>
      <c r="E151" s="15"/>
      <c r="F151" s="15"/>
      <c r="G151" s="15"/>
      <c r="H151" s="15"/>
      <c r="I151" s="15"/>
    </row>
    <row r="152" spans="2:9" ht="15" customHeight="1" x14ac:dyDescent="0.2">
      <c r="B152" s="15"/>
      <c r="C152" s="15"/>
      <c r="D152" s="15"/>
      <c r="E152" s="15"/>
      <c r="F152" s="15"/>
      <c r="G152" s="15"/>
      <c r="H152" s="15"/>
      <c r="I152" s="15"/>
    </row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</sheetData>
  <mergeCells count="5">
    <mergeCell ref="H58:I58"/>
    <mergeCell ref="H59:I59"/>
    <mergeCell ref="H60:I60"/>
    <mergeCell ref="B65:D65"/>
    <mergeCell ref="B66:D66"/>
  </mergeCells>
  <pageMargins left="0.7" right="0.7" top="0.75" bottom="0.75" header="0.3" footer="0.3"/>
  <pageSetup paperSize="9" scale="72" orientation="portrait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3683E-F965-460B-AD81-93B94DFBF8F1}">
  <dimension ref="A1:K206"/>
  <sheetViews>
    <sheetView topLeftCell="A7" workbookViewId="0">
      <selection activeCell="L17" sqref="L17"/>
    </sheetView>
  </sheetViews>
  <sheetFormatPr baseColWidth="10" defaultRowHeight="12.75" x14ac:dyDescent="0.2"/>
  <cols>
    <col min="1" max="1" width="3.42578125" customWidth="1"/>
    <col min="2" max="5" width="12.28515625" customWidth="1"/>
    <col min="6" max="6" width="13.140625" customWidth="1"/>
    <col min="7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630</v>
      </c>
      <c r="H5" s="2"/>
      <c r="I5" s="2"/>
    </row>
    <row r="6" spans="2:11" ht="15" customHeight="1" x14ac:dyDescent="0.2">
      <c r="B6" s="3" t="s">
        <v>0</v>
      </c>
      <c r="C6" s="4" t="s">
        <v>449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479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370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631</v>
      </c>
      <c r="G13" s="16"/>
      <c r="H13" s="13" t="s">
        <v>142</v>
      </c>
      <c r="I13" s="4" t="s">
        <v>632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2.3300000000000001E-2</v>
      </c>
      <c r="F16" s="40" t="s">
        <v>633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>
        <v>0</v>
      </c>
      <c r="F17" s="39" t="s">
        <v>619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>
        <v>0</v>
      </c>
      <c r="F18" s="39" t="s">
        <v>619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3">
        <v>0</v>
      </c>
      <c r="F19" s="39" t="s">
        <v>619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8">
        <v>0.04</v>
      </c>
      <c r="F20" s="39" t="s">
        <v>634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1.3299999999999999E-2</v>
      </c>
      <c r="G23" s="2"/>
      <c r="H23" s="2"/>
    </row>
    <row r="24" spans="2:11" ht="17.100000000000001" customHeight="1" x14ac:dyDescent="0.2">
      <c r="B24" s="2" t="s">
        <v>15</v>
      </c>
      <c r="C24" s="2"/>
      <c r="D24" s="2"/>
      <c r="E24" s="36">
        <v>2488.67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f>MROUND($E$23*'11-06-2024'!H25+'11-06-2024'!H25,1)</f>
        <v>503510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f>MROUND($E$23*'11-06-2024'!H26+'11-06-2024'!H26,1)</f>
        <v>552799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503510</v>
      </c>
      <c r="G29" s="11" t="s">
        <v>22</v>
      </c>
      <c r="H29" s="25">
        <f>+D29*F29</f>
        <v>226579.5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503510</v>
      </c>
      <c r="G30" s="11" t="s">
        <v>22</v>
      </c>
      <c r="H30" s="25">
        <f>+D30*F30</f>
        <v>191333.8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552799</v>
      </c>
      <c r="G31" s="11" t="s">
        <v>22</v>
      </c>
      <c r="H31" s="25">
        <f>+D31*F31</f>
        <v>304039.45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10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10" ht="17.100000000000001" customHeight="1" x14ac:dyDescent="0.2">
      <c r="B34" s="2" t="s">
        <v>27</v>
      </c>
      <c r="C34" s="2"/>
      <c r="D34" s="2"/>
      <c r="E34" s="12" t="s">
        <v>28</v>
      </c>
      <c r="F34" s="26">
        <v>14165</v>
      </c>
      <c r="G34" s="2"/>
      <c r="H34" s="2"/>
      <c r="I34" s="2"/>
    </row>
    <row r="35" spans="2:10" ht="17.100000000000001" customHeight="1" x14ac:dyDescent="0.2">
      <c r="B35" s="2" t="s">
        <v>29</v>
      </c>
      <c r="C35" s="2"/>
      <c r="D35" s="2"/>
      <c r="E35" s="12" t="s">
        <v>28</v>
      </c>
      <c r="F35" s="26">
        <f>MROUND($E$23*'11-06-2024'!F35+'11-06-2024'!F35,1)</f>
        <v>43624</v>
      </c>
      <c r="G35" s="2"/>
      <c r="H35" s="2"/>
      <c r="I35" s="2"/>
    </row>
    <row r="36" spans="2:10" ht="17.100000000000001" customHeight="1" x14ac:dyDescent="0.2">
      <c r="B36" s="2" t="s">
        <v>30</v>
      </c>
      <c r="C36" s="2"/>
      <c r="D36" s="2"/>
      <c r="E36" s="12" t="s">
        <v>28</v>
      </c>
      <c r="F36" s="26">
        <f>MROUND($E$23*'11-06-2024'!F36+'11-06-2024'!F36,1)</f>
        <v>39610</v>
      </c>
      <c r="G36" s="8"/>
      <c r="H36" s="6"/>
      <c r="I36" s="2"/>
      <c r="J36" t="s">
        <v>484</v>
      </c>
    </row>
    <row r="37" spans="2:10" ht="17.100000000000001" customHeight="1" x14ac:dyDescent="0.2">
      <c r="B37" s="2" t="s">
        <v>31</v>
      </c>
      <c r="C37" s="2"/>
      <c r="D37" s="2"/>
      <c r="E37" s="12" t="s">
        <v>28</v>
      </c>
      <c r="F37" s="26">
        <f>MROUND($E$23*'11-06-2024'!F37+'11-06-2024'!F37,1)</f>
        <v>33488</v>
      </c>
      <c r="G37" s="8"/>
      <c r="H37" s="6"/>
      <c r="I37" s="2"/>
    </row>
    <row r="38" spans="2:10" ht="17.100000000000001" customHeight="1" x14ac:dyDescent="0.2">
      <c r="B38" s="22" t="s">
        <v>379</v>
      </c>
      <c r="C38" s="2"/>
      <c r="D38" s="2"/>
      <c r="E38" s="12" t="s">
        <v>380</v>
      </c>
      <c r="F38" s="26">
        <v>1.5</v>
      </c>
      <c r="G38" s="13" t="s">
        <v>381</v>
      </c>
      <c r="H38" s="6"/>
      <c r="I38" s="2"/>
    </row>
    <row r="39" spans="2:10" ht="17.100000000000001" customHeight="1" x14ac:dyDescent="0.2">
      <c r="B39" s="22" t="s">
        <v>382</v>
      </c>
      <c r="C39" s="2"/>
      <c r="D39" s="2"/>
      <c r="E39" s="12" t="s">
        <v>380</v>
      </c>
      <c r="F39" s="26">
        <v>1</v>
      </c>
      <c r="G39" s="13" t="s">
        <v>381</v>
      </c>
      <c r="H39" s="6"/>
      <c r="I39" s="2"/>
    </row>
    <row r="40" spans="2:10" ht="17.100000000000001" customHeight="1" x14ac:dyDescent="0.2">
      <c r="B40" s="2" t="s">
        <v>32</v>
      </c>
      <c r="C40" s="2"/>
      <c r="D40" s="2"/>
      <c r="E40" s="12" t="s">
        <v>33</v>
      </c>
      <c r="F40" s="26">
        <v>220605</v>
      </c>
      <c r="G40" t="s">
        <v>629</v>
      </c>
      <c r="H40" s="2"/>
      <c r="I40" s="2"/>
    </row>
    <row r="41" spans="2:10" ht="17.100000000000001" customHeight="1" x14ac:dyDescent="0.2">
      <c r="B41" s="2" t="s">
        <v>32</v>
      </c>
      <c r="C41" s="2"/>
      <c r="D41" s="2"/>
      <c r="E41" s="13"/>
      <c r="F41" s="20" t="s">
        <v>65</v>
      </c>
      <c r="G41" s="2"/>
      <c r="H41" s="2"/>
      <c r="I41" s="2"/>
    </row>
    <row r="42" spans="2:10" ht="17.100000000000001" customHeight="1" x14ac:dyDescent="0.2">
      <c r="B42" s="2" t="s">
        <v>34</v>
      </c>
      <c r="C42" s="2"/>
      <c r="D42" s="2"/>
      <c r="E42" s="13"/>
      <c r="F42" s="20" t="s">
        <v>35</v>
      </c>
      <c r="G42" s="2"/>
      <c r="H42" s="2"/>
      <c r="I42" s="2"/>
    </row>
    <row r="43" spans="2:10" ht="17.100000000000001" customHeight="1" x14ac:dyDescent="0.2">
      <c r="B43" s="2" t="s">
        <v>36</v>
      </c>
      <c r="C43" s="2"/>
      <c r="D43" s="2"/>
      <c r="E43" s="12" t="s">
        <v>37</v>
      </c>
      <c r="F43" s="26">
        <f>MROUND(IF(E19&gt;0,E19*'11-06-2024'!F43+'11-06-2024'!F43,'11-06-2024'!F43),1)</f>
        <v>1512522</v>
      </c>
      <c r="G43" s="8" t="s">
        <v>38</v>
      </c>
      <c r="H43" s="2"/>
      <c r="I43" s="2"/>
    </row>
    <row r="44" spans="2:10" ht="17.100000000000001" customHeight="1" x14ac:dyDescent="0.2">
      <c r="B44" s="2" t="s">
        <v>39</v>
      </c>
      <c r="C44" s="2"/>
      <c r="D44" s="2"/>
      <c r="E44" s="12" t="s">
        <v>37</v>
      </c>
      <c r="F44" s="26">
        <f>MROUND(+IF(E20=0,'11-06-2024'!F44,IF(AND(E19&gt;0,E20&gt;0)=TRUE,(E20*50%*'11-06-2024'!F44+E19*50%*'11-06-2024'!F44+'11-06-2024'!F44),'11-06-2024'!F44*(1+E20))),1)</f>
        <v>1695082</v>
      </c>
      <c r="G44" s="8" t="s">
        <v>38</v>
      </c>
      <c r="H44" s="2"/>
      <c r="I44" s="2"/>
    </row>
    <row r="45" spans="2:10" ht="17.100000000000001" customHeight="1" x14ac:dyDescent="0.2">
      <c r="B45" s="2" t="s">
        <v>40</v>
      </c>
      <c r="C45" s="2"/>
      <c r="D45" s="2"/>
      <c r="E45" s="12" t="s">
        <v>41</v>
      </c>
      <c r="F45" s="26">
        <v>2212</v>
      </c>
      <c r="G45" s="8" t="s">
        <v>38</v>
      </c>
      <c r="H45" s="2"/>
      <c r="I45" s="2"/>
    </row>
    <row r="46" spans="2:10" ht="17.100000000000001" customHeight="1" x14ac:dyDescent="0.2">
      <c r="B46" s="2" t="s">
        <v>42</v>
      </c>
      <c r="C46" s="2"/>
      <c r="D46" s="2"/>
      <c r="E46" s="12" t="s">
        <v>28</v>
      </c>
      <c r="F46" s="26">
        <f>MROUND((F43+F44)/50,1)</f>
        <v>64152</v>
      </c>
      <c r="G46" s="8" t="s">
        <v>38</v>
      </c>
      <c r="H46" s="2"/>
      <c r="I46" s="2"/>
    </row>
    <row r="47" spans="2:10" ht="17.100000000000001" customHeight="1" x14ac:dyDescent="0.2">
      <c r="B47" s="2" t="s">
        <v>43</v>
      </c>
      <c r="C47" s="2"/>
      <c r="D47" s="2"/>
      <c r="E47" s="12" t="s">
        <v>28</v>
      </c>
      <c r="F47" s="26">
        <v>10070</v>
      </c>
      <c r="G47" s="22"/>
      <c r="H47" s="2"/>
      <c r="I47" s="2"/>
    </row>
    <row r="48" spans="2:10" ht="17.100000000000001" customHeight="1" x14ac:dyDescent="0.2">
      <c r="B48" s="2" t="s">
        <v>44</v>
      </c>
      <c r="C48" s="2"/>
      <c r="D48" s="2"/>
      <c r="E48" s="12" t="s">
        <v>508</v>
      </c>
      <c r="F48" s="6" t="s">
        <v>507</v>
      </c>
      <c r="G48" s="40" t="s">
        <v>509</v>
      </c>
      <c r="H48" s="2"/>
      <c r="I48" s="2"/>
    </row>
    <row r="49" spans="1:9" ht="17.100000000000001" customHeight="1" x14ac:dyDescent="0.2">
      <c r="B49" s="2" t="s">
        <v>45</v>
      </c>
      <c r="C49" s="2"/>
      <c r="D49" s="2"/>
      <c r="E49" s="12" t="s">
        <v>46</v>
      </c>
      <c r="F49" s="6" t="s">
        <v>47</v>
      </c>
      <c r="G49" s="2"/>
      <c r="H49" s="2"/>
      <c r="I49" s="2"/>
    </row>
    <row r="50" spans="1:9" ht="4.3499999999999996" customHeight="1" x14ac:dyDescent="0.2">
      <c r="B50" s="2"/>
      <c r="C50" s="2"/>
      <c r="D50" s="2"/>
      <c r="E50" s="2"/>
      <c r="F50" s="2"/>
      <c r="G50" s="2"/>
      <c r="H50" s="2"/>
      <c r="I50" s="2"/>
    </row>
    <row r="51" spans="1:9" ht="17.100000000000001" customHeight="1" x14ac:dyDescent="0.2">
      <c r="B51" s="7" t="s">
        <v>48</v>
      </c>
      <c r="C51" s="2"/>
      <c r="D51" s="2"/>
      <c r="E51" s="2"/>
      <c r="F51" s="2"/>
      <c r="G51" s="2"/>
      <c r="H51" s="2"/>
      <c r="I51" s="2"/>
    </row>
    <row r="52" spans="1:9" ht="17.100000000000001" customHeight="1" x14ac:dyDescent="0.2">
      <c r="A52" s="14"/>
      <c r="B52" s="22" t="s">
        <v>49</v>
      </c>
      <c r="C52" s="2"/>
      <c r="D52" s="2"/>
      <c r="E52" s="12" t="s">
        <v>23</v>
      </c>
      <c r="F52" s="26">
        <f>MROUND($E$23*'11-06-2024'!F52+'11-06-2024'!F52,1)</f>
        <v>144152</v>
      </c>
      <c r="G52" s="8" t="s">
        <v>38</v>
      </c>
      <c r="H52" s="2"/>
      <c r="I52" s="2"/>
    </row>
    <row r="53" spans="1:9" ht="17.100000000000001" customHeight="1" x14ac:dyDescent="0.2">
      <c r="A53" s="14"/>
      <c r="B53" s="22" t="s">
        <v>50</v>
      </c>
      <c r="C53" s="2"/>
      <c r="D53" s="2"/>
      <c r="E53" s="12" t="s">
        <v>51</v>
      </c>
      <c r="F53" s="26">
        <f>MROUND($E$23*'11-06-2024'!F53+'11-06-2024'!F53,1)</f>
        <v>5644</v>
      </c>
      <c r="G53" s="8" t="s">
        <v>38</v>
      </c>
      <c r="H53" s="2"/>
      <c r="I53" s="2"/>
    </row>
    <row r="54" spans="1:9" ht="17.100000000000001" customHeight="1" x14ac:dyDescent="0.2">
      <c r="A54" s="14"/>
      <c r="B54" s="22" t="s">
        <v>52</v>
      </c>
      <c r="C54" s="2"/>
      <c r="D54" s="2"/>
      <c r="E54" s="12" t="s">
        <v>51</v>
      </c>
      <c r="F54" s="26">
        <f>MROUND($E$23*'11-06-2024'!F54+'11-06-2024'!F54,1)</f>
        <v>10375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53</v>
      </c>
      <c r="C55" s="2"/>
      <c r="D55" s="2"/>
      <c r="E55" s="12" t="s">
        <v>51</v>
      </c>
      <c r="F55" s="26">
        <f>MROUND($E$23*'11-06-2024'!F55+'11-06-2024'!F55,1)</f>
        <v>7746</v>
      </c>
      <c r="G55" s="8" t="s">
        <v>38</v>
      </c>
      <c r="H55" s="6"/>
      <c r="I55" s="2"/>
    </row>
    <row r="56" spans="1:9" ht="17.100000000000001" customHeight="1" x14ac:dyDescent="0.2">
      <c r="A56" s="14"/>
      <c r="B56" s="22" t="s">
        <v>326</v>
      </c>
      <c r="C56" s="2"/>
      <c r="D56" s="2"/>
      <c r="E56" s="12" t="s">
        <v>51</v>
      </c>
      <c r="F56" s="26">
        <f>MROUND($E$23*'11-06-2024'!F56+'11-06-2024'!F56,1)</f>
        <v>9464</v>
      </c>
      <c r="G56" s="8" t="s">
        <v>38</v>
      </c>
      <c r="H56" s="6"/>
      <c r="I56" s="2"/>
    </row>
    <row r="57" spans="1:9" ht="17.100000000000001" customHeight="1" x14ac:dyDescent="0.2">
      <c r="A57" s="14"/>
      <c r="B57" s="22" t="s">
        <v>54</v>
      </c>
      <c r="C57" s="2"/>
      <c r="D57" s="2"/>
      <c r="E57" s="12" t="s">
        <v>51</v>
      </c>
      <c r="F57" s="26">
        <f>MROUND($E$23*'11-06-2024'!F57+'11-06-2024'!F57,1)</f>
        <v>19486</v>
      </c>
      <c r="G57" s="8" t="s">
        <v>38</v>
      </c>
      <c r="H57" s="2"/>
      <c r="I57" s="2"/>
    </row>
    <row r="58" spans="1:9" ht="17.100000000000001" customHeight="1" x14ac:dyDescent="0.2">
      <c r="A58" s="14"/>
      <c r="B58" s="22" t="s">
        <v>55</v>
      </c>
      <c r="C58" s="2"/>
      <c r="D58" s="2"/>
      <c r="E58" s="12" t="s">
        <v>23</v>
      </c>
      <c r="F58" s="26">
        <f>MROUND($E$23*'11-06-2024'!F58+'11-06-2024'!F58,1)</f>
        <v>11820</v>
      </c>
      <c r="G58" s="8" t="s">
        <v>38</v>
      </c>
      <c r="H58" s="45" t="s">
        <v>56</v>
      </c>
      <c r="I58" s="45"/>
    </row>
    <row r="59" spans="1:9" ht="17.100000000000001" customHeight="1" x14ac:dyDescent="0.2">
      <c r="A59" s="14"/>
      <c r="B59" s="22" t="s">
        <v>57</v>
      </c>
      <c r="C59" s="2"/>
      <c r="D59" s="2"/>
      <c r="E59" s="12" t="s">
        <v>23</v>
      </c>
      <c r="F59" s="26">
        <f>MROUND($E$23*'11-06-2024'!F59+'11-06-2024'!F59,1)</f>
        <v>16963</v>
      </c>
      <c r="G59" s="8" t="s">
        <v>38</v>
      </c>
      <c r="H59" s="45" t="s">
        <v>58</v>
      </c>
      <c r="I59" s="45"/>
    </row>
    <row r="60" spans="1:9" ht="17.100000000000001" customHeight="1" x14ac:dyDescent="0.2">
      <c r="A60" s="14"/>
      <c r="B60" s="22" t="s">
        <v>59</v>
      </c>
      <c r="C60" s="2"/>
      <c r="D60" s="2"/>
      <c r="E60" s="12" t="s">
        <v>23</v>
      </c>
      <c r="F60" s="26">
        <f>MROUND($E$23*'11-06-2024'!F60+'11-06-2024'!F60,1)</f>
        <v>30698</v>
      </c>
      <c r="G60" s="8" t="s">
        <v>38</v>
      </c>
      <c r="H60" s="45" t="s">
        <v>60</v>
      </c>
      <c r="I60" s="45"/>
    </row>
    <row r="61" spans="1:9" ht="17.100000000000001" customHeight="1" x14ac:dyDescent="0.2">
      <c r="A61" s="14"/>
      <c r="B61" s="22" t="s">
        <v>61</v>
      </c>
      <c r="C61" s="2"/>
      <c r="D61" s="2"/>
      <c r="E61" s="12" t="s">
        <v>62</v>
      </c>
      <c r="F61" s="26">
        <f>MROUND($E$23*'11-06-2024'!F61+'11-06-2024'!F61,1)</f>
        <v>10659</v>
      </c>
      <c r="G61" s="8" t="s">
        <v>38</v>
      </c>
    </row>
    <row r="62" spans="1:9" ht="17.100000000000001" customHeight="1" x14ac:dyDescent="0.2">
      <c r="A62" s="14"/>
      <c r="B62" s="22" t="s">
        <v>63</v>
      </c>
      <c r="C62" s="2"/>
      <c r="D62" s="2"/>
      <c r="E62" s="12" t="s">
        <v>62</v>
      </c>
      <c r="F62" s="26">
        <f>MROUND($E$23*'11-06-2024'!F62+'11-06-2024'!F62,1)</f>
        <v>7865</v>
      </c>
      <c r="G62" s="8" t="s">
        <v>38</v>
      </c>
      <c r="H62" s="21" t="s">
        <v>64</v>
      </c>
      <c r="I62" s="21"/>
    </row>
    <row r="63" spans="1:9" ht="15" customHeight="1" x14ac:dyDescent="0.2">
      <c r="B63" s="22" t="s">
        <v>66</v>
      </c>
      <c r="C63" s="2"/>
      <c r="D63" s="2"/>
      <c r="E63" s="12" t="s">
        <v>23</v>
      </c>
      <c r="F63" s="26">
        <f>MROUND($E$23*'11-06-2024'!F63+'11-06-2024'!F63,1)</f>
        <v>24956</v>
      </c>
      <c r="G63" s="8" t="s">
        <v>38</v>
      </c>
      <c r="H63" s="15"/>
      <c r="I63" s="15"/>
    </row>
    <row r="64" spans="1:9" ht="15" customHeight="1" x14ac:dyDescent="0.2">
      <c r="B64" s="37" t="s">
        <v>384</v>
      </c>
      <c r="C64" s="15"/>
      <c r="D64" s="15"/>
      <c r="E64" s="12" t="s">
        <v>23</v>
      </c>
      <c r="F64" s="26">
        <f>MROUND($E$23*'11-06-2024'!F64+'11-06-2024'!F64,1)</f>
        <v>6965</v>
      </c>
      <c r="G64" s="8" t="s">
        <v>38</v>
      </c>
      <c r="H64" s="15"/>
      <c r="I64" s="15"/>
    </row>
    <row r="65" spans="2:9" ht="15" customHeight="1" x14ac:dyDescent="0.25">
      <c r="B65" s="47" t="s">
        <v>600</v>
      </c>
      <c r="C65" s="46"/>
      <c r="D65" s="46"/>
      <c r="E65" s="12" t="s">
        <v>601</v>
      </c>
      <c r="F65" s="42">
        <v>6</v>
      </c>
      <c r="G65" s="8" t="s">
        <v>38</v>
      </c>
      <c r="H65" s="15"/>
      <c r="I65" s="15"/>
    </row>
    <row r="66" spans="2:9" ht="15" customHeight="1" x14ac:dyDescent="0.25">
      <c r="B66" s="47" t="s">
        <v>602</v>
      </c>
      <c r="C66" s="46"/>
      <c r="D66" s="46"/>
      <c r="E66" s="12" t="s">
        <v>601</v>
      </c>
      <c r="F66" s="42">
        <v>10</v>
      </c>
      <c r="G66" s="8" t="s">
        <v>38</v>
      </c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>
      <c r="B151" s="15"/>
      <c r="C151" s="15"/>
      <c r="D151" s="15"/>
      <c r="E151" s="15"/>
      <c r="F151" s="15"/>
      <c r="G151" s="15"/>
      <c r="H151" s="15"/>
      <c r="I151" s="15"/>
    </row>
    <row r="152" spans="2:9" ht="15" customHeight="1" x14ac:dyDescent="0.2">
      <c r="B152" s="15"/>
      <c r="C152" s="15"/>
      <c r="D152" s="15"/>
      <c r="E152" s="15"/>
      <c r="F152" s="15"/>
      <c r="G152" s="15"/>
      <c r="H152" s="15"/>
      <c r="I152" s="15"/>
    </row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</sheetData>
  <mergeCells count="5">
    <mergeCell ref="H58:I58"/>
    <mergeCell ref="H59:I59"/>
    <mergeCell ref="H60:I60"/>
    <mergeCell ref="B65:D65"/>
    <mergeCell ref="B66:D6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A245-DCAF-497D-97F2-EDD06DC90045}">
  <sheetPr>
    <pageSetUpPr fitToPage="1"/>
  </sheetPr>
  <dimension ref="A1:K206"/>
  <sheetViews>
    <sheetView topLeftCell="A6" workbookViewId="0">
      <selection activeCell="E23" sqref="E23"/>
    </sheetView>
  </sheetViews>
  <sheetFormatPr baseColWidth="10" defaultRowHeight="12.75" x14ac:dyDescent="0.2"/>
  <cols>
    <col min="1" max="1" width="3.42578125" customWidth="1"/>
    <col min="2" max="5" width="12.28515625" customWidth="1"/>
    <col min="6" max="6" width="13.140625" customWidth="1"/>
    <col min="7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635</v>
      </c>
      <c r="H5" s="2"/>
      <c r="I5" s="2"/>
    </row>
    <row r="6" spans="2:11" ht="15" customHeight="1" x14ac:dyDescent="0.2">
      <c r="B6" s="3" t="s">
        <v>0</v>
      </c>
      <c r="C6" s="4" t="s">
        <v>449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479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370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636</v>
      </c>
      <c r="G13" s="16"/>
      <c r="H13" s="13" t="s">
        <v>142</v>
      </c>
      <c r="I13" s="4" t="s">
        <v>637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2.18E-2</v>
      </c>
      <c r="F16" s="40" t="s">
        <v>638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>
        <v>0.06</v>
      </c>
      <c r="F17" s="39" t="s">
        <v>639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>
        <v>0.06</v>
      </c>
      <c r="F18" s="39" t="s">
        <v>639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3">
        <v>0</v>
      </c>
      <c r="F19" s="39" t="s">
        <v>619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8">
        <v>0.03</v>
      </c>
      <c r="F20" s="39" t="s">
        <v>640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1.17E-2</v>
      </c>
      <c r="G23" s="2"/>
      <c r="H23" s="2"/>
    </row>
    <row r="24" spans="2:11" ht="17.100000000000001" customHeight="1" x14ac:dyDescent="0.2">
      <c r="B24" s="2" t="s">
        <v>15</v>
      </c>
      <c r="C24" s="2"/>
      <c r="D24" s="2"/>
      <c r="E24" s="36">
        <v>2517.8000000000002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f>MROUND($E$23*'18-07-2024'!H25+'18-07-2024'!H25,1)</f>
        <v>509401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f>MROUND($E$23*'18-07-2024'!H26+'18-07-2024'!H26,1)</f>
        <v>559267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509401</v>
      </c>
      <c r="G29" s="11" t="s">
        <v>22</v>
      </c>
      <c r="H29" s="25">
        <f>+D29*F29</f>
        <v>229230.45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509401</v>
      </c>
      <c r="G30" s="11" t="s">
        <v>22</v>
      </c>
      <c r="H30" s="25">
        <f>+D30*F30</f>
        <v>193572.38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559267</v>
      </c>
      <c r="G31" s="11" t="s">
        <v>22</v>
      </c>
      <c r="H31" s="25">
        <f>+D31*F31</f>
        <v>307596.85000000003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10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10" ht="17.100000000000001" customHeight="1" x14ac:dyDescent="0.2">
      <c r="B34" s="2" t="s">
        <v>27</v>
      </c>
      <c r="C34" s="2"/>
      <c r="D34" s="2"/>
      <c r="E34" s="12" t="s">
        <v>28</v>
      </c>
      <c r="F34" s="26">
        <v>14590</v>
      </c>
      <c r="G34" s="2"/>
      <c r="H34" s="2"/>
      <c r="I34" s="2"/>
    </row>
    <row r="35" spans="2:10" ht="17.100000000000001" customHeight="1" x14ac:dyDescent="0.2">
      <c r="B35" s="2" t="s">
        <v>29</v>
      </c>
      <c r="C35" s="2"/>
      <c r="D35" s="2"/>
      <c r="E35" s="12" t="s">
        <v>28</v>
      </c>
      <c r="F35" s="26">
        <f>MROUND($E$23*'18-07-2024'!F35+'18-07-2024'!F35,1)</f>
        <v>44134</v>
      </c>
      <c r="G35" s="2"/>
      <c r="H35" s="2"/>
      <c r="I35" s="2"/>
    </row>
    <row r="36" spans="2:10" ht="17.100000000000001" customHeight="1" x14ac:dyDescent="0.2">
      <c r="B36" s="2" t="s">
        <v>30</v>
      </c>
      <c r="C36" s="2"/>
      <c r="D36" s="2"/>
      <c r="E36" s="12" t="s">
        <v>28</v>
      </c>
      <c r="F36" s="26">
        <f>MROUND($E$23*'18-07-2024'!F36+'18-07-2024'!F36,1)</f>
        <v>40073</v>
      </c>
      <c r="G36" s="8"/>
      <c r="H36" s="6"/>
      <c r="I36" s="2"/>
      <c r="J36" t="s">
        <v>484</v>
      </c>
    </row>
    <row r="37" spans="2:10" ht="17.100000000000001" customHeight="1" x14ac:dyDescent="0.2">
      <c r="B37" s="2" t="s">
        <v>31</v>
      </c>
      <c r="C37" s="2"/>
      <c r="D37" s="2"/>
      <c r="E37" s="12" t="s">
        <v>28</v>
      </c>
      <c r="F37" s="26">
        <f>MROUND($E$23*'18-07-2024'!F37+'18-07-2024'!F37,1)</f>
        <v>33880</v>
      </c>
      <c r="G37" s="8"/>
      <c r="H37" s="6"/>
      <c r="I37" s="2"/>
    </row>
    <row r="38" spans="2:10" ht="17.100000000000001" customHeight="1" x14ac:dyDescent="0.2">
      <c r="B38" s="22" t="s">
        <v>379</v>
      </c>
      <c r="C38" s="2"/>
      <c r="D38" s="2"/>
      <c r="E38" s="12" t="s">
        <v>380</v>
      </c>
      <c r="F38" s="26">
        <v>1.5</v>
      </c>
      <c r="G38" s="13" t="s">
        <v>381</v>
      </c>
      <c r="H38" s="6"/>
      <c r="I38" s="2"/>
    </row>
    <row r="39" spans="2:10" ht="17.100000000000001" customHeight="1" x14ac:dyDescent="0.2">
      <c r="B39" s="22" t="s">
        <v>382</v>
      </c>
      <c r="C39" s="2"/>
      <c r="D39" s="2"/>
      <c r="E39" s="12" t="s">
        <v>380</v>
      </c>
      <c r="F39" s="26">
        <v>1</v>
      </c>
      <c r="G39" s="13" t="s">
        <v>381</v>
      </c>
      <c r="H39" s="6"/>
      <c r="I39" s="2"/>
    </row>
    <row r="40" spans="2:10" ht="17.100000000000001" customHeight="1" x14ac:dyDescent="0.2">
      <c r="B40" s="2" t="s">
        <v>32</v>
      </c>
      <c r="C40" s="2"/>
      <c r="D40" s="2"/>
      <c r="E40" s="12" t="s">
        <v>33</v>
      </c>
      <c r="F40" s="26">
        <v>220605</v>
      </c>
      <c r="G40" t="s">
        <v>629</v>
      </c>
      <c r="H40" s="2"/>
      <c r="I40" s="2"/>
    </row>
    <row r="41" spans="2:10" ht="17.100000000000001" customHeight="1" x14ac:dyDescent="0.2">
      <c r="B41" s="2" t="s">
        <v>32</v>
      </c>
      <c r="C41" s="2"/>
      <c r="D41" s="2"/>
      <c r="E41" s="13"/>
      <c r="F41" s="20" t="s">
        <v>65</v>
      </c>
      <c r="G41" s="2"/>
      <c r="H41" s="2"/>
      <c r="I41" s="2"/>
    </row>
    <row r="42" spans="2:10" ht="17.100000000000001" customHeight="1" x14ac:dyDescent="0.2">
      <c r="B42" s="2" t="s">
        <v>34</v>
      </c>
      <c r="C42" s="2"/>
      <c r="D42" s="2"/>
      <c r="E42" s="13"/>
      <c r="F42" s="20" t="s">
        <v>35</v>
      </c>
      <c r="G42" s="2"/>
      <c r="H42" s="2"/>
      <c r="I42" s="2"/>
    </row>
    <row r="43" spans="2:10" ht="17.100000000000001" customHeight="1" x14ac:dyDescent="0.2">
      <c r="B43" s="2" t="s">
        <v>36</v>
      </c>
      <c r="C43" s="2"/>
      <c r="D43" s="2"/>
      <c r="E43" s="12" t="s">
        <v>37</v>
      </c>
      <c r="F43" s="26">
        <f>MROUND(IF(E19&gt;0,E19*'18-07-2024'!F43+'18-07-2024'!F43,'18-07-2024'!F43),1)</f>
        <v>1512522</v>
      </c>
      <c r="G43" s="8" t="s">
        <v>38</v>
      </c>
      <c r="H43" s="2"/>
      <c r="I43" s="2"/>
    </row>
    <row r="44" spans="2:10" ht="17.100000000000001" customHeight="1" x14ac:dyDescent="0.2">
      <c r="B44" s="2" t="s">
        <v>39</v>
      </c>
      <c r="C44" s="2"/>
      <c r="D44" s="2"/>
      <c r="E44" s="12" t="s">
        <v>37</v>
      </c>
      <c r="F44" s="26">
        <f>MROUND(+IF(E20=0,'18-07-2024'!F44,IF(AND(E19&gt;0,E20&gt;0)=TRUE,(E20*50%*'18-07-2024'!F44+E19*50%*'18-07-2024'!F44+'18-07-2024'!F44),'18-07-2024'!F44*(1+E20))),1)</f>
        <v>1745934</v>
      </c>
      <c r="G44" s="8" t="s">
        <v>38</v>
      </c>
      <c r="H44" s="2"/>
      <c r="I44" s="2"/>
    </row>
    <row r="45" spans="2:10" ht="17.100000000000001" customHeight="1" x14ac:dyDescent="0.2">
      <c r="B45" s="2" t="s">
        <v>40</v>
      </c>
      <c r="C45" s="2"/>
      <c r="D45" s="2"/>
      <c r="E45" s="12" t="s">
        <v>41</v>
      </c>
      <c r="F45" s="26">
        <v>2306</v>
      </c>
      <c r="G45" s="8" t="s">
        <v>38</v>
      </c>
      <c r="H45" s="2"/>
      <c r="I45" s="2"/>
    </row>
    <row r="46" spans="2:10" ht="17.100000000000001" customHeight="1" x14ac:dyDescent="0.2">
      <c r="B46" s="2" t="s">
        <v>42</v>
      </c>
      <c r="C46" s="2"/>
      <c r="D46" s="2"/>
      <c r="E46" s="12" t="s">
        <v>28</v>
      </c>
      <c r="F46" s="26">
        <f>MROUND((F43+F44)/50,1)</f>
        <v>65169</v>
      </c>
      <c r="G46" s="8" t="s">
        <v>38</v>
      </c>
      <c r="H46" s="2"/>
      <c r="I46" s="2"/>
    </row>
    <row r="47" spans="2:10" ht="17.100000000000001" customHeight="1" x14ac:dyDescent="0.2">
      <c r="B47" s="2" t="s">
        <v>43</v>
      </c>
      <c r="C47" s="2"/>
      <c r="D47" s="2"/>
      <c r="E47" s="12" t="s">
        <v>28</v>
      </c>
      <c r="F47" s="26">
        <v>10188</v>
      </c>
      <c r="G47" s="22"/>
      <c r="H47" s="2"/>
      <c r="I47" s="2"/>
    </row>
    <row r="48" spans="2:10" ht="17.100000000000001" customHeight="1" x14ac:dyDescent="0.2">
      <c r="B48" s="2" t="s">
        <v>44</v>
      </c>
      <c r="C48" s="2"/>
      <c r="D48" s="2"/>
      <c r="E48" s="12" t="s">
        <v>508</v>
      </c>
      <c r="F48" s="6" t="s">
        <v>507</v>
      </c>
      <c r="G48" s="40" t="s">
        <v>509</v>
      </c>
      <c r="H48" s="2"/>
      <c r="I48" s="2"/>
    </row>
    <row r="49" spans="1:9" ht="17.100000000000001" customHeight="1" x14ac:dyDescent="0.2">
      <c r="B49" s="2" t="s">
        <v>45</v>
      </c>
      <c r="C49" s="2"/>
      <c r="D49" s="2"/>
      <c r="E49" s="12" t="s">
        <v>46</v>
      </c>
      <c r="F49" s="6" t="s">
        <v>47</v>
      </c>
      <c r="G49" s="2"/>
      <c r="H49" s="2"/>
      <c r="I49" s="2"/>
    </row>
    <row r="50" spans="1:9" ht="4.3499999999999996" customHeight="1" x14ac:dyDescent="0.2">
      <c r="B50" s="2"/>
      <c r="C50" s="2"/>
      <c r="D50" s="2"/>
      <c r="E50" s="2"/>
      <c r="F50" s="2"/>
      <c r="G50" s="2"/>
      <c r="H50" s="2"/>
      <c r="I50" s="2"/>
    </row>
    <row r="51" spans="1:9" ht="17.100000000000001" customHeight="1" x14ac:dyDescent="0.2">
      <c r="B51" s="7" t="s">
        <v>48</v>
      </c>
      <c r="C51" s="2"/>
      <c r="D51" s="2"/>
      <c r="E51" s="2"/>
      <c r="F51" s="2"/>
      <c r="G51" s="2"/>
      <c r="H51" s="2"/>
      <c r="I51" s="2"/>
    </row>
    <row r="52" spans="1:9" ht="17.100000000000001" customHeight="1" x14ac:dyDescent="0.2">
      <c r="A52" s="14"/>
      <c r="B52" s="22" t="s">
        <v>49</v>
      </c>
      <c r="C52" s="2"/>
      <c r="D52" s="2"/>
      <c r="E52" s="12" t="s">
        <v>23</v>
      </c>
      <c r="F52" s="26">
        <f>MROUND($E$23*'18-07-2024'!F52+'18-07-2024'!F52,1)</f>
        <v>145839</v>
      </c>
      <c r="G52" s="8" t="s">
        <v>38</v>
      </c>
      <c r="H52" s="2"/>
      <c r="I52" s="2"/>
    </row>
    <row r="53" spans="1:9" ht="17.100000000000001" customHeight="1" x14ac:dyDescent="0.2">
      <c r="A53" s="14"/>
      <c r="B53" s="22" t="s">
        <v>50</v>
      </c>
      <c r="C53" s="2"/>
      <c r="D53" s="2"/>
      <c r="E53" s="12" t="s">
        <v>51</v>
      </c>
      <c r="F53" s="26">
        <f>MROUND($E$23*'18-07-2024'!F53+'18-07-2024'!F53,1)</f>
        <v>5710</v>
      </c>
      <c r="G53" s="8" t="s">
        <v>38</v>
      </c>
      <c r="H53" s="2"/>
      <c r="I53" s="2"/>
    </row>
    <row r="54" spans="1:9" ht="17.100000000000001" customHeight="1" x14ac:dyDescent="0.2">
      <c r="A54" s="14"/>
      <c r="B54" s="22" t="s">
        <v>52</v>
      </c>
      <c r="C54" s="2"/>
      <c r="D54" s="2"/>
      <c r="E54" s="12" t="s">
        <v>51</v>
      </c>
      <c r="F54" s="26">
        <f>MROUND($E$23*'18-07-2024'!F54+'18-07-2024'!F54,1)</f>
        <v>10496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53</v>
      </c>
      <c r="C55" s="2"/>
      <c r="D55" s="2"/>
      <c r="E55" s="12" t="s">
        <v>51</v>
      </c>
      <c r="F55" s="26">
        <f>MROUND($E$23*'18-07-2024'!F55+'18-07-2024'!F55,1)</f>
        <v>7837</v>
      </c>
      <c r="G55" s="8" t="s">
        <v>38</v>
      </c>
      <c r="H55" s="6"/>
      <c r="I55" s="2"/>
    </row>
    <row r="56" spans="1:9" ht="17.100000000000001" customHeight="1" x14ac:dyDescent="0.2">
      <c r="A56" s="14"/>
      <c r="B56" s="22" t="s">
        <v>326</v>
      </c>
      <c r="C56" s="2"/>
      <c r="D56" s="2"/>
      <c r="E56" s="12" t="s">
        <v>51</v>
      </c>
      <c r="F56" s="26">
        <f>MROUND($E$23*'18-07-2024'!F56+'18-07-2024'!F56,1)</f>
        <v>9575</v>
      </c>
      <c r="G56" s="8" t="s">
        <v>38</v>
      </c>
      <c r="H56" s="6"/>
      <c r="I56" s="2"/>
    </row>
    <row r="57" spans="1:9" ht="17.100000000000001" customHeight="1" x14ac:dyDescent="0.2">
      <c r="A57" s="14"/>
      <c r="B57" s="22" t="s">
        <v>54</v>
      </c>
      <c r="C57" s="2"/>
      <c r="D57" s="2"/>
      <c r="E57" s="12" t="s">
        <v>51</v>
      </c>
      <c r="F57" s="26">
        <f>MROUND($E$23*'18-07-2024'!F57+'18-07-2024'!F57,1)</f>
        <v>19714</v>
      </c>
      <c r="G57" s="8" t="s">
        <v>38</v>
      </c>
      <c r="H57" s="2"/>
      <c r="I57" s="2"/>
    </row>
    <row r="58" spans="1:9" ht="17.100000000000001" customHeight="1" x14ac:dyDescent="0.2">
      <c r="A58" s="14"/>
      <c r="B58" s="22" t="s">
        <v>55</v>
      </c>
      <c r="C58" s="2"/>
      <c r="D58" s="2"/>
      <c r="E58" s="12" t="s">
        <v>23</v>
      </c>
      <c r="F58" s="26">
        <f>MROUND($E$23*'18-07-2024'!F58+'18-07-2024'!F58,1)</f>
        <v>11958</v>
      </c>
      <c r="G58" s="8" t="s">
        <v>38</v>
      </c>
      <c r="H58" s="45" t="s">
        <v>56</v>
      </c>
      <c r="I58" s="45"/>
    </row>
    <row r="59" spans="1:9" ht="17.100000000000001" customHeight="1" x14ac:dyDescent="0.2">
      <c r="A59" s="14"/>
      <c r="B59" s="22" t="s">
        <v>57</v>
      </c>
      <c r="C59" s="2"/>
      <c r="D59" s="2"/>
      <c r="E59" s="12" t="s">
        <v>23</v>
      </c>
      <c r="F59" s="26">
        <f>MROUND($E$23*'18-07-2024'!F59+'18-07-2024'!F59,1)</f>
        <v>17161</v>
      </c>
      <c r="G59" s="8" t="s">
        <v>38</v>
      </c>
      <c r="H59" s="45" t="s">
        <v>58</v>
      </c>
      <c r="I59" s="45"/>
    </row>
    <row r="60" spans="1:9" ht="17.100000000000001" customHeight="1" x14ac:dyDescent="0.2">
      <c r="A60" s="14"/>
      <c r="B60" s="22" t="s">
        <v>59</v>
      </c>
      <c r="C60" s="2"/>
      <c r="D60" s="2"/>
      <c r="E60" s="12" t="s">
        <v>23</v>
      </c>
      <c r="F60" s="26">
        <f>MROUND($E$23*'18-07-2024'!F60+'18-07-2024'!F60,1)</f>
        <v>31057</v>
      </c>
      <c r="G60" s="8" t="s">
        <v>38</v>
      </c>
      <c r="H60" s="45" t="s">
        <v>60</v>
      </c>
      <c r="I60" s="45"/>
    </row>
    <row r="61" spans="1:9" ht="17.100000000000001" customHeight="1" x14ac:dyDescent="0.2">
      <c r="A61" s="14"/>
      <c r="B61" s="22" t="s">
        <v>61</v>
      </c>
      <c r="C61" s="2"/>
      <c r="D61" s="2"/>
      <c r="E61" s="12" t="s">
        <v>62</v>
      </c>
      <c r="F61" s="26">
        <f>MROUND($E$23*'18-07-2024'!F61+'18-07-2024'!F61,1)</f>
        <v>10784</v>
      </c>
      <c r="G61" s="8" t="s">
        <v>38</v>
      </c>
    </row>
    <row r="62" spans="1:9" ht="17.100000000000001" customHeight="1" x14ac:dyDescent="0.2">
      <c r="A62" s="14"/>
      <c r="B62" s="22" t="s">
        <v>63</v>
      </c>
      <c r="C62" s="2"/>
      <c r="D62" s="2"/>
      <c r="E62" s="12" t="s">
        <v>62</v>
      </c>
      <c r="F62" s="26">
        <f>MROUND($E$23*'18-07-2024'!F62+'18-07-2024'!F62,1)</f>
        <v>7957</v>
      </c>
      <c r="G62" s="8" t="s">
        <v>38</v>
      </c>
      <c r="H62" s="21" t="s">
        <v>64</v>
      </c>
      <c r="I62" s="21"/>
    </row>
    <row r="63" spans="1:9" ht="15" customHeight="1" x14ac:dyDescent="0.2">
      <c r="B63" s="22" t="s">
        <v>66</v>
      </c>
      <c r="C63" s="2"/>
      <c r="D63" s="2"/>
      <c r="E63" s="12" t="s">
        <v>23</v>
      </c>
      <c r="F63" s="26">
        <f>MROUND($E$23*'18-07-2024'!F63+'18-07-2024'!F63,1)</f>
        <v>25248</v>
      </c>
      <c r="G63" s="8" t="s">
        <v>38</v>
      </c>
      <c r="H63" s="15"/>
      <c r="I63" s="15"/>
    </row>
    <row r="64" spans="1:9" ht="15" customHeight="1" x14ac:dyDescent="0.2">
      <c r="B64" s="37" t="s">
        <v>384</v>
      </c>
      <c r="C64" s="15"/>
      <c r="D64" s="15"/>
      <c r="E64" s="12" t="s">
        <v>23</v>
      </c>
      <c r="F64" s="26">
        <f>MROUND($E$23*'18-07-2024'!F64+'18-07-2024'!F64,1)</f>
        <v>7046</v>
      </c>
      <c r="G64" s="8" t="s">
        <v>38</v>
      </c>
      <c r="H64" s="15"/>
      <c r="I64" s="15"/>
    </row>
    <row r="65" spans="2:9" ht="15" customHeight="1" x14ac:dyDescent="0.25">
      <c r="B65" s="47" t="s">
        <v>600</v>
      </c>
      <c r="C65" s="46"/>
      <c r="D65" s="46"/>
      <c r="E65" s="12" t="s">
        <v>601</v>
      </c>
      <c r="F65" s="42">
        <v>6</v>
      </c>
      <c r="G65" s="8" t="s">
        <v>38</v>
      </c>
      <c r="H65" s="15"/>
      <c r="I65" s="15"/>
    </row>
    <row r="66" spans="2:9" ht="15" customHeight="1" x14ac:dyDescent="0.25">
      <c r="B66" s="47" t="s">
        <v>602</v>
      </c>
      <c r="C66" s="46"/>
      <c r="D66" s="46"/>
      <c r="E66" s="12" t="s">
        <v>601</v>
      </c>
      <c r="F66" s="42">
        <v>10</v>
      </c>
      <c r="G66" s="8" t="s">
        <v>38</v>
      </c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>
      <c r="B151" s="15"/>
      <c r="C151" s="15"/>
      <c r="D151" s="15"/>
      <c r="E151" s="15"/>
      <c r="F151" s="15"/>
      <c r="G151" s="15"/>
      <c r="H151" s="15"/>
      <c r="I151" s="15"/>
    </row>
    <row r="152" spans="2:9" ht="15" customHeight="1" x14ac:dyDescent="0.2">
      <c r="B152" s="15"/>
      <c r="C152" s="15"/>
      <c r="D152" s="15"/>
      <c r="E152" s="15"/>
      <c r="F152" s="15"/>
      <c r="G152" s="15"/>
      <c r="H152" s="15"/>
      <c r="I152" s="15"/>
    </row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</sheetData>
  <mergeCells count="5">
    <mergeCell ref="H58:I58"/>
    <mergeCell ref="H59:I59"/>
    <mergeCell ref="H60:I60"/>
    <mergeCell ref="B65:D65"/>
    <mergeCell ref="B66:D66"/>
  </mergeCells>
  <pageMargins left="0.7" right="0.7" top="0.75" bottom="0.75" header="0.3" footer="0.3"/>
  <pageSetup paperSize="9" scale="72" orientation="portrait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3E276-F2B4-4149-A186-12BADEFACD0C}">
  <sheetPr>
    <pageSetUpPr fitToPage="1"/>
  </sheetPr>
  <dimension ref="A1:K206"/>
  <sheetViews>
    <sheetView topLeftCell="A7" workbookViewId="0">
      <selection activeCell="E23" sqref="E23"/>
    </sheetView>
  </sheetViews>
  <sheetFormatPr baseColWidth="10" defaultRowHeight="12.75" x14ac:dyDescent="0.2"/>
  <cols>
    <col min="1" max="1" width="3.42578125" customWidth="1"/>
    <col min="2" max="5" width="12.28515625" customWidth="1"/>
    <col min="6" max="6" width="13.140625" customWidth="1"/>
    <col min="7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641</v>
      </c>
      <c r="H5" s="2"/>
      <c r="I5" s="2"/>
    </row>
    <row r="6" spans="2:11" ht="15" customHeight="1" x14ac:dyDescent="0.2">
      <c r="B6" s="3" t="s">
        <v>0</v>
      </c>
      <c r="C6" s="4" t="s">
        <v>449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479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370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642</v>
      </c>
      <c r="G13" s="16"/>
      <c r="H13" s="13" t="s">
        <v>142</v>
      </c>
      <c r="I13" s="4" t="s">
        <v>643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 t="s">
        <v>644</v>
      </c>
      <c r="F16" s="40" t="s">
        <v>645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>
        <v>3.7999999999999999E-2</v>
      </c>
      <c r="F17" s="39" t="s">
        <v>647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>
        <v>3.7999999999999999E-2</v>
      </c>
      <c r="F18" s="39" t="s">
        <v>647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3">
        <v>9.1999999999999998E-2</v>
      </c>
      <c r="F19" s="39" t="s">
        <v>646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8">
        <v>0.03</v>
      </c>
      <c r="F20" s="39" t="s">
        <v>648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2.7400000000000001E-2</v>
      </c>
      <c r="G23" s="2"/>
      <c r="H23" s="2"/>
    </row>
    <row r="24" spans="2:11" ht="17.100000000000001" customHeight="1" x14ac:dyDescent="0.2">
      <c r="B24" s="2" t="s">
        <v>15</v>
      </c>
      <c r="C24" s="2"/>
      <c r="D24" s="2"/>
      <c r="E24" s="36">
        <v>2586.81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f>MROUND($E$23*'19-08-2024'!H25+'19-08-2024'!H25,1)</f>
        <v>523359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f>MROUND($E$23*'19-08-2024'!H26+'19-08-2024'!H26,1)</f>
        <v>574591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523359</v>
      </c>
      <c r="G29" s="11" t="s">
        <v>22</v>
      </c>
      <c r="H29" s="25">
        <f>+D29*F29</f>
        <v>235511.55000000002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523359</v>
      </c>
      <c r="G30" s="11" t="s">
        <v>22</v>
      </c>
      <c r="H30" s="25">
        <f>+D30*F30</f>
        <v>198876.42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574591</v>
      </c>
      <c r="G31" s="11" t="s">
        <v>22</v>
      </c>
      <c r="H31" s="25">
        <f>+D31*F31</f>
        <v>316025.05000000005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10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10" ht="17.100000000000001" customHeight="1" x14ac:dyDescent="0.2">
      <c r="B34" s="2" t="s">
        <v>27</v>
      </c>
      <c r="C34" s="2"/>
      <c r="D34" s="2"/>
      <c r="E34" s="12" t="s">
        <v>28</v>
      </c>
      <c r="F34" s="26">
        <v>15028</v>
      </c>
      <c r="G34" s="2"/>
      <c r="H34" s="2"/>
      <c r="I34" s="2"/>
    </row>
    <row r="35" spans="2:10" ht="17.100000000000001" customHeight="1" x14ac:dyDescent="0.2">
      <c r="B35" s="2" t="s">
        <v>29</v>
      </c>
      <c r="C35" s="2"/>
      <c r="D35" s="2"/>
      <c r="E35" s="12" t="s">
        <v>28</v>
      </c>
      <c r="F35" s="26">
        <f>MROUND($E$23*'19-08-2024'!F35+'19-08-2024'!F35,1)</f>
        <v>45343</v>
      </c>
      <c r="G35" s="2"/>
      <c r="H35" s="2"/>
      <c r="I35" s="2"/>
    </row>
    <row r="36" spans="2:10" ht="17.100000000000001" customHeight="1" x14ac:dyDescent="0.2">
      <c r="B36" s="2" t="s">
        <v>30</v>
      </c>
      <c r="C36" s="2"/>
      <c r="D36" s="2"/>
      <c r="E36" s="12" t="s">
        <v>28</v>
      </c>
      <c r="F36" s="26">
        <f>MROUND($E$23*'19-08-2024'!F36+'19-08-2024'!F36,1)</f>
        <v>41171</v>
      </c>
      <c r="G36" s="8"/>
      <c r="H36" s="6"/>
      <c r="I36" s="2"/>
      <c r="J36" t="s">
        <v>484</v>
      </c>
    </row>
    <row r="37" spans="2:10" ht="17.100000000000001" customHeight="1" x14ac:dyDescent="0.2">
      <c r="B37" s="2" t="s">
        <v>31</v>
      </c>
      <c r="C37" s="2"/>
      <c r="D37" s="2"/>
      <c r="E37" s="12" t="s">
        <v>28</v>
      </c>
      <c r="F37" s="26">
        <f>MROUND($E$23*'19-08-2024'!F37+'19-08-2024'!F37,1)</f>
        <v>34808</v>
      </c>
      <c r="G37" s="8"/>
      <c r="H37" s="6"/>
      <c r="I37" s="2"/>
    </row>
    <row r="38" spans="2:10" ht="17.100000000000001" customHeight="1" x14ac:dyDescent="0.2">
      <c r="B38" s="22" t="s">
        <v>379</v>
      </c>
      <c r="C38" s="2"/>
      <c r="D38" s="2"/>
      <c r="E38" s="12" t="s">
        <v>380</v>
      </c>
      <c r="F38" s="26">
        <v>1.5</v>
      </c>
      <c r="G38" s="13" t="s">
        <v>381</v>
      </c>
      <c r="H38" s="6"/>
      <c r="I38" s="2"/>
    </row>
    <row r="39" spans="2:10" ht="17.100000000000001" customHeight="1" x14ac:dyDescent="0.2">
      <c r="B39" s="22" t="s">
        <v>382</v>
      </c>
      <c r="C39" s="2"/>
      <c r="D39" s="2"/>
      <c r="E39" s="12" t="s">
        <v>380</v>
      </c>
      <c r="F39" s="26">
        <v>1</v>
      </c>
      <c r="G39" s="13" t="s">
        <v>381</v>
      </c>
      <c r="H39" s="6"/>
      <c r="I39" s="2"/>
    </row>
    <row r="40" spans="2:10" ht="17.100000000000001" customHeight="1" x14ac:dyDescent="0.2">
      <c r="B40" s="2" t="s">
        <v>32</v>
      </c>
      <c r="C40" s="2"/>
      <c r="D40" s="2"/>
      <c r="E40" s="12" t="s">
        <v>33</v>
      </c>
      <c r="F40" s="26">
        <v>240901</v>
      </c>
      <c r="G40" t="s">
        <v>649</v>
      </c>
      <c r="H40" s="2"/>
      <c r="I40" s="2"/>
    </row>
    <row r="41" spans="2:10" ht="17.100000000000001" customHeight="1" x14ac:dyDescent="0.2">
      <c r="B41" s="2" t="s">
        <v>32</v>
      </c>
      <c r="C41" s="2"/>
      <c r="D41" s="2"/>
      <c r="E41" s="13"/>
      <c r="F41" s="20" t="s">
        <v>65</v>
      </c>
      <c r="G41" s="2"/>
      <c r="H41" s="2"/>
      <c r="I41" s="2"/>
    </row>
    <row r="42" spans="2:10" ht="17.100000000000001" customHeight="1" x14ac:dyDescent="0.2">
      <c r="B42" s="2" t="s">
        <v>34</v>
      </c>
      <c r="C42" s="2"/>
      <c r="D42" s="2"/>
      <c r="E42" s="13"/>
      <c r="F42" s="20" t="s">
        <v>35</v>
      </c>
      <c r="G42" s="2"/>
      <c r="H42" s="2"/>
      <c r="I42" s="2"/>
    </row>
    <row r="43" spans="2:10" ht="17.100000000000001" customHeight="1" x14ac:dyDescent="0.2">
      <c r="B43" s="2" t="s">
        <v>36</v>
      </c>
      <c r="C43" s="2"/>
      <c r="D43" s="2"/>
      <c r="E43" s="12" t="s">
        <v>37</v>
      </c>
      <c r="F43" s="26">
        <f>MROUND(IF(E19&gt;0,E19*'19-08-2024'!F43+'19-08-2024'!F43,'19-08-2024'!F43),1)</f>
        <v>1651674</v>
      </c>
      <c r="G43" s="8" t="s">
        <v>38</v>
      </c>
      <c r="H43" s="2"/>
      <c r="I43" s="2"/>
    </row>
    <row r="44" spans="2:10" ht="17.100000000000001" customHeight="1" x14ac:dyDescent="0.2">
      <c r="B44" s="2" t="s">
        <v>39</v>
      </c>
      <c r="C44" s="2"/>
      <c r="D44" s="2"/>
      <c r="E44" s="12" t="s">
        <v>37</v>
      </c>
      <c r="F44" s="26">
        <f>MROUND(+IF(E20=0,'19-08-2024'!F44,IF(AND(E19&gt;0,E20&gt;0)=TRUE,(E20*50%*'19-08-2024'!F44+E19*50%*'19-08-2024'!F44+'19-08-2024'!F44),'19-08-2024'!F44*(1+E20))),1)</f>
        <v>1852436</v>
      </c>
      <c r="G44" s="8" t="s">
        <v>38</v>
      </c>
      <c r="H44" s="2"/>
      <c r="I44" s="2"/>
    </row>
    <row r="45" spans="2:10" ht="17.100000000000001" customHeight="1" x14ac:dyDescent="0.2">
      <c r="B45" s="2" t="s">
        <v>40</v>
      </c>
      <c r="C45" s="2"/>
      <c r="D45" s="2"/>
      <c r="E45" s="12" t="s">
        <v>41</v>
      </c>
      <c r="F45" s="26">
        <v>2382</v>
      </c>
      <c r="G45" s="8" t="s">
        <v>38</v>
      </c>
      <c r="H45" s="2"/>
      <c r="I45" s="2"/>
    </row>
    <row r="46" spans="2:10" ht="17.100000000000001" customHeight="1" x14ac:dyDescent="0.2">
      <c r="B46" s="2" t="s">
        <v>42</v>
      </c>
      <c r="C46" s="2"/>
      <c r="D46" s="2"/>
      <c r="E46" s="12" t="s">
        <v>28</v>
      </c>
      <c r="F46" s="26">
        <f>MROUND((F43+F44)/50,1)</f>
        <v>70082</v>
      </c>
      <c r="G46" s="8" t="s">
        <v>38</v>
      </c>
      <c r="H46" s="2"/>
      <c r="I46" s="2"/>
    </row>
    <row r="47" spans="2:10" ht="17.100000000000001" customHeight="1" x14ac:dyDescent="0.2">
      <c r="B47" s="2" t="s">
        <v>43</v>
      </c>
      <c r="C47" s="2"/>
      <c r="D47" s="2"/>
      <c r="E47" s="12" t="s">
        <v>28</v>
      </c>
      <c r="F47" s="26">
        <v>10470</v>
      </c>
      <c r="G47" s="22"/>
      <c r="H47" s="2"/>
      <c r="I47" s="2"/>
    </row>
    <row r="48" spans="2:10" ht="17.100000000000001" customHeight="1" x14ac:dyDescent="0.2">
      <c r="B48" s="2" t="s">
        <v>44</v>
      </c>
      <c r="C48" s="2"/>
      <c r="D48" s="2"/>
      <c r="E48" s="12" t="s">
        <v>508</v>
      </c>
      <c r="F48" s="6" t="s">
        <v>507</v>
      </c>
      <c r="G48" s="40" t="s">
        <v>509</v>
      </c>
      <c r="H48" s="2"/>
      <c r="I48" s="2"/>
    </row>
    <row r="49" spans="1:9" ht="17.100000000000001" customHeight="1" x14ac:dyDescent="0.2">
      <c r="B49" s="2" t="s">
        <v>45</v>
      </c>
      <c r="C49" s="2"/>
      <c r="D49" s="2"/>
      <c r="E49" s="12" t="s">
        <v>46</v>
      </c>
      <c r="F49" s="6" t="s">
        <v>47</v>
      </c>
      <c r="G49" s="2"/>
      <c r="H49" s="2"/>
      <c r="I49" s="2"/>
    </row>
    <row r="50" spans="1:9" ht="4.3499999999999996" customHeight="1" x14ac:dyDescent="0.2">
      <c r="B50" s="2"/>
      <c r="C50" s="2"/>
      <c r="D50" s="2"/>
      <c r="E50" s="2"/>
      <c r="F50" s="2"/>
      <c r="G50" s="2"/>
      <c r="H50" s="2"/>
      <c r="I50" s="2"/>
    </row>
    <row r="51" spans="1:9" ht="17.100000000000001" customHeight="1" x14ac:dyDescent="0.2">
      <c r="B51" s="7" t="s">
        <v>48</v>
      </c>
      <c r="C51" s="2"/>
      <c r="D51" s="2"/>
      <c r="E51" s="2"/>
      <c r="F51" s="2"/>
      <c r="G51" s="2"/>
      <c r="H51" s="2"/>
      <c r="I51" s="2"/>
    </row>
    <row r="52" spans="1:9" ht="17.100000000000001" customHeight="1" x14ac:dyDescent="0.2">
      <c r="A52" s="14"/>
      <c r="B52" s="22" t="s">
        <v>49</v>
      </c>
      <c r="C52" s="2"/>
      <c r="D52" s="2"/>
      <c r="E52" s="12" t="s">
        <v>23</v>
      </c>
      <c r="F52" s="26">
        <f>MROUND($E$23*'19-08-2024'!F52+'19-08-2024'!F52,1)</f>
        <v>149835</v>
      </c>
      <c r="G52" s="8" t="s">
        <v>38</v>
      </c>
      <c r="H52" s="2"/>
      <c r="I52" s="2"/>
    </row>
    <row r="53" spans="1:9" ht="17.100000000000001" customHeight="1" x14ac:dyDescent="0.2">
      <c r="A53" s="14"/>
      <c r="B53" s="22" t="s">
        <v>50</v>
      </c>
      <c r="C53" s="2"/>
      <c r="D53" s="2"/>
      <c r="E53" s="12" t="s">
        <v>51</v>
      </c>
      <c r="F53" s="26">
        <f>MROUND($E$23*'19-08-2024'!F53+'19-08-2024'!F53,1)</f>
        <v>5866</v>
      </c>
      <c r="G53" s="8" t="s">
        <v>38</v>
      </c>
      <c r="H53" s="2"/>
      <c r="I53" s="2"/>
    </row>
    <row r="54" spans="1:9" ht="17.100000000000001" customHeight="1" x14ac:dyDescent="0.2">
      <c r="A54" s="14"/>
      <c r="B54" s="22" t="s">
        <v>52</v>
      </c>
      <c r="C54" s="2"/>
      <c r="D54" s="2"/>
      <c r="E54" s="12" t="s">
        <v>51</v>
      </c>
      <c r="F54" s="26">
        <f>MROUND($E$23*'19-08-2024'!F54+'19-08-2024'!F54,1)</f>
        <v>10784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53</v>
      </c>
      <c r="C55" s="2"/>
      <c r="D55" s="2"/>
      <c r="E55" s="12" t="s">
        <v>51</v>
      </c>
      <c r="F55" s="26">
        <f>MROUND($E$23*'19-08-2024'!F55+'19-08-2024'!F55,1)</f>
        <v>8052</v>
      </c>
      <c r="G55" s="8" t="s">
        <v>38</v>
      </c>
      <c r="H55" s="6"/>
      <c r="I55" s="2"/>
    </row>
    <row r="56" spans="1:9" ht="17.100000000000001" customHeight="1" x14ac:dyDescent="0.2">
      <c r="A56" s="14"/>
      <c r="B56" s="22" t="s">
        <v>326</v>
      </c>
      <c r="C56" s="2"/>
      <c r="D56" s="2"/>
      <c r="E56" s="12" t="s">
        <v>51</v>
      </c>
      <c r="F56" s="26">
        <f>MROUND($E$23*'19-08-2024'!F56+'19-08-2024'!F56,1)</f>
        <v>9837</v>
      </c>
      <c r="G56" s="8" t="s">
        <v>38</v>
      </c>
      <c r="H56" s="6"/>
      <c r="I56" s="2"/>
    </row>
    <row r="57" spans="1:9" ht="17.100000000000001" customHeight="1" x14ac:dyDescent="0.2">
      <c r="A57" s="14"/>
      <c r="B57" s="22" t="s">
        <v>54</v>
      </c>
      <c r="C57" s="2"/>
      <c r="D57" s="2"/>
      <c r="E57" s="12" t="s">
        <v>51</v>
      </c>
      <c r="F57" s="26">
        <f>MROUND($E$23*'19-08-2024'!F57+'19-08-2024'!F57,1)</f>
        <v>20254</v>
      </c>
      <c r="G57" s="8" t="s">
        <v>38</v>
      </c>
      <c r="H57" s="2"/>
      <c r="I57" s="2"/>
    </row>
    <row r="58" spans="1:9" ht="17.100000000000001" customHeight="1" x14ac:dyDescent="0.2">
      <c r="A58" s="14"/>
      <c r="B58" s="22" t="s">
        <v>55</v>
      </c>
      <c r="C58" s="2"/>
      <c r="D58" s="2"/>
      <c r="E58" s="12" t="s">
        <v>23</v>
      </c>
      <c r="F58" s="26">
        <f>MROUND($E$23*'19-08-2024'!F58+'19-08-2024'!F58,1)</f>
        <v>12286</v>
      </c>
      <c r="G58" s="8" t="s">
        <v>38</v>
      </c>
      <c r="H58" s="45" t="s">
        <v>56</v>
      </c>
      <c r="I58" s="45"/>
    </row>
    <row r="59" spans="1:9" ht="17.100000000000001" customHeight="1" x14ac:dyDescent="0.2">
      <c r="A59" s="14"/>
      <c r="B59" s="22" t="s">
        <v>57</v>
      </c>
      <c r="C59" s="2"/>
      <c r="D59" s="2"/>
      <c r="E59" s="12" t="s">
        <v>23</v>
      </c>
      <c r="F59" s="26">
        <f>MROUND($E$23*'19-08-2024'!F59+'19-08-2024'!F59,1)</f>
        <v>17631</v>
      </c>
      <c r="G59" s="8" t="s">
        <v>38</v>
      </c>
      <c r="H59" s="45" t="s">
        <v>58</v>
      </c>
      <c r="I59" s="45"/>
    </row>
    <row r="60" spans="1:9" ht="17.100000000000001" customHeight="1" x14ac:dyDescent="0.2">
      <c r="A60" s="14"/>
      <c r="B60" s="22" t="s">
        <v>59</v>
      </c>
      <c r="C60" s="2"/>
      <c r="D60" s="2"/>
      <c r="E60" s="12" t="s">
        <v>23</v>
      </c>
      <c r="F60" s="26">
        <f>MROUND($E$23*'19-08-2024'!F60+'19-08-2024'!F60,1)</f>
        <v>31908</v>
      </c>
      <c r="G60" s="8" t="s">
        <v>38</v>
      </c>
      <c r="H60" s="45" t="s">
        <v>60</v>
      </c>
      <c r="I60" s="45"/>
    </row>
    <row r="61" spans="1:9" ht="17.100000000000001" customHeight="1" x14ac:dyDescent="0.2">
      <c r="A61" s="14"/>
      <c r="B61" s="22" t="s">
        <v>61</v>
      </c>
      <c r="C61" s="2"/>
      <c r="D61" s="2"/>
      <c r="E61" s="12" t="s">
        <v>62</v>
      </c>
      <c r="F61" s="26">
        <f>MROUND($E$23*'19-08-2024'!F61+'19-08-2024'!F61,1)</f>
        <v>11079</v>
      </c>
      <c r="G61" s="8" t="s">
        <v>38</v>
      </c>
    </row>
    <row r="62" spans="1:9" ht="17.100000000000001" customHeight="1" x14ac:dyDescent="0.2">
      <c r="A62" s="14"/>
      <c r="B62" s="22" t="s">
        <v>63</v>
      </c>
      <c r="C62" s="2"/>
      <c r="D62" s="2"/>
      <c r="E62" s="12" t="s">
        <v>62</v>
      </c>
      <c r="F62" s="26">
        <f>MROUND($E$23*'19-08-2024'!F62+'19-08-2024'!F62,1)</f>
        <v>8175</v>
      </c>
      <c r="G62" s="8" t="s">
        <v>38</v>
      </c>
      <c r="H62" s="21" t="s">
        <v>64</v>
      </c>
      <c r="I62" s="21"/>
    </row>
    <row r="63" spans="1:9" ht="15" customHeight="1" x14ac:dyDescent="0.2">
      <c r="B63" s="22" t="s">
        <v>66</v>
      </c>
      <c r="C63" s="2"/>
      <c r="D63" s="2"/>
      <c r="E63" s="12" t="s">
        <v>23</v>
      </c>
      <c r="F63" s="26">
        <f>MROUND($E$23*'19-08-2024'!F63+'19-08-2024'!F63,1)</f>
        <v>25940</v>
      </c>
      <c r="G63" s="8" t="s">
        <v>38</v>
      </c>
      <c r="H63" s="15"/>
      <c r="I63" s="15"/>
    </row>
    <row r="64" spans="1:9" ht="15" customHeight="1" x14ac:dyDescent="0.2">
      <c r="B64" s="37" t="s">
        <v>384</v>
      </c>
      <c r="C64" s="15"/>
      <c r="D64" s="15"/>
      <c r="E64" s="12" t="s">
        <v>23</v>
      </c>
      <c r="F64" s="26">
        <f>MROUND($E$23*'19-08-2024'!F64+'19-08-2024'!F64,1)</f>
        <v>7239</v>
      </c>
      <c r="G64" s="8" t="s">
        <v>38</v>
      </c>
      <c r="H64" s="15"/>
      <c r="I64" s="15"/>
    </row>
    <row r="65" spans="2:9" ht="15" customHeight="1" x14ac:dyDescent="0.25">
      <c r="B65" s="47" t="s">
        <v>600</v>
      </c>
      <c r="C65" s="46"/>
      <c r="D65" s="46"/>
      <c r="E65" s="12" t="s">
        <v>601</v>
      </c>
      <c r="F65" s="42">
        <v>6</v>
      </c>
      <c r="G65" s="8" t="s">
        <v>38</v>
      </c>
      <c r="H65" s="15"/>
      <c r="I65" s="15"/>
    </row>
    <row r="66" spans="2:9" ht="15" customHeight="1" x14ac:dyDescent="0.25">
      <c r="B66" s="47" t="s">
        <v>602</v>
      </c>
      <c r="C66" s="46"/>
      <c r="D66" s="46"/>
      <c r="E66" s="12" t="s">
        <v>601</v>
      </c>
      <c r="F66" s="42">
        <v>10</v>
      </c>
      <c r="G66" s="8" t="s">
        <v>38</v>
      </c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>
      <c r="B151" s="15"/>
      <c r="C151" s="15"/>
      <c r="D151" s="15"/>
      <c r="E151" s="15"/>
      <c r="F151" s="15"/>
      <c r="G151" s="15"/>
      <c r="H151" s="15"/>
      <c r="I151" s="15"/>
    </row>
    <row r="152" spans="2:9" ht="15" customHeight="1" x14ac:dyDescent="0.2">
      <c r="B152" s="15"/>
      <c r="C152" s="15"/>
      <c r="D152" s="15"/>
      <c r="E152" s="15"/>
      <c r="F152" s="15"/>
      <c r="G152" s="15"/>
      <c r="H152" s="15"/>
      <c r="I152" s="15"/>
    </row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</sheetData>
  <mergeCells count="5">
    <mergeCell ref="H58:I58"/>
    <mergeCell ref="H59:I59"/>
    <mergeCell ref="H60:I60"/>
    <mergeCell ref="B65:D65"/>
    <mergeCell ref="B66:D66"/>
  </mergeCells>
  <pageMargins left="0.7" right="0.7" top="0.75" bottom="0.75" header="0.3" footer="0.3"/>
  <pageSetup paperSize="9" scale="72" fitToHeight="0" orientation="portrait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24F26-FB15-4739-96AB-E8563580E574}">
  <sheetPr>
    <pageSetUpPr fitToPage="1"/>
  </sheetPr>
  <dimension ref="A1:K206"/>
  <sheetViews>
    <sheetView topLeftCell="A16" workbookViewId="0">
      <selection activeCell="I8" sqref="I8"/>
    </sheetView>
  </sheetViews>
  <sheetFormatPr baseColWidth="10" defaultRowHeight="12.75" x14ac:dyDescent="0.2"/>
  <cols>
    <col min="1" max="1" width="3.42578125" customWidth="1"/>
    <col min="2" max="5" width="12.28515625" customWidth="1"/>
    <col min="6" max="6" width="13.140625" customWidth="1"/>
    <col min="7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656</v>
      </c>
      <c r="H5" s="2"/>
      <c r="I5" s="2"/>
    </row>
    <row r="6" spans="2:11" ht="15" customHeight="1" x14ac:dyDescent="0.2">
      <c r="B6" s="3" t="s">
        <v>0</v>
      </c>
      <c r="C6" s="4" t="s">
        <v>449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479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370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650</v>
      </c>
      <c r="G13" s="16"/>
      <c r="H13" s="13" t="s">
        <v>142</v>
      </c>
      <c r="I13" s="4" t="s">
        <v>651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 t="s">
        <v>652</v>
      </c>
      <c r="F16" s="43" t="s">
        <v>653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>
        <v>0</v>
      </c>
      <c r="F17" s="39" t="s">
        <v>657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>
        <v>0</v>
      </c>
      <c r="F18" s="39" t="s">
        <v>657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3">
        <v>0</v>
      </c>
      <c r="F19" s="39" t="s">
        <v>658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8" t="s">
        <v>654</v>
      </c>
      <c r="F20" s="39" t="s">
        <v>655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44">
        <v>-4.7899999999999998E-2</v>
      </c>
      <c r="G23" s="2"/>
      <c r="H23" s="2"/>
    </row>
    <row r="24" spans="2:11" ht="17.100000000000001" customHeight="1" x14ac:dyDescent="0.2">
      <c r="B24" s="2" t="s">
        <v>15</v>
      </c>
      <c r="C24" s="2"/>
      <c r="D24" s="2"/>
      <c r="E24" s="36">
        <v>2462.85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f>MROUND($E$23*'13-09-2024'!H25+'13-09-2024'!H25,1)</f>
        <v>498290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f>MROUND($E$23*'13-09-2024'!H26+'13-09-2024'!H26,1)</f>
        <v>547068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498290</v>
      </c>
      <c r="G29" s="11" t="s">
        <v>22</v>
      </c>
      <c r="H29" s="25">
        <f>+D29*F29</f>
        <v>224230.5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498290</v>
      </c>
      <c r="G30" s="11" t="s">
        <v>22</v>
      </c>
      <c r="H30" s="25">
        <f>+D30*F30</f>
        <v>189350.2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547068</v>
      </c>
      <c r="G31" s="11" t="s">
        <v>22</v>
      </c>
      <c r="H31" s="25">
        <f>+D31*F31</f>
        <v>300887.40000000002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10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10" ht="17.100000000000001" customHeight="1" x14ac:dyDescent="0.2">
      <c r="B34" s="2" t="s">
        <v>27</v>
      </c>
      <c r="C34" s="2"/>
      <c r="D34" s="2"/>
      <c r="E34" s="12" t="s">
        <v>28</v>
      </c>
      <c r="F34" s="26">
        <v>14727</v>
      </c>
      <c r="G34" s="2"/>
      <c r="H34" s="2"/>
      <c r="I34" s="2"/>
    </row>
    <row r="35" spans="2:10" ht="17.100000000000001" customHeight="1" x14ac:dyDescent="0.2">
      <c r="B35" s="2" t="s">
        <v>29</v>
      </c>
      <c r="C35" s="2"/>
      <c r="D35" s="2"/>
      <c r="E35" s="12" t="s">
        <v>28</v>
      </c>
      <c r="F35" s="26">
        <f>MROUND($E$23*'13-09-2024'!F35+'13-09-2024'!F35,1)</f>
        <v>43171</v>
      </c>
      <c r="G35" s="2"/>
      <c r="H35" s="2"/>
      <c r="I35" s="2"/>
    </row>
    <row r="36" spans="2:10" ht="17.100000000000001" customHeight="1" x14ac:dyDescent="0.2">
      <c r="B36" s="2" t="s">
        <v>30</v>
      </c>
      <c r="C36" s="2"/>
      <c r="D36" s="2"/>
      <c r="E36" s="12" t="s">
        <v>28</v>
      </c>
      <c r="F36" s="26">
        <f>MROUND($E$23*'13-09-2024'!F36+'13-09-2024'!F36,1)</f>
        <v>39199</v>
      </c>
      <c r="G36" s="8"/>
      <c r="H36" s="6"/>
      <c r="I36" s="2"/>
      <c r="J36" t="s">
        <v>484</v>
      </c>
    </row>
    <row r="37" spans="2:10" ht="17.100000000000001" customHeight="1" x14ac:dyDescent="0.2">
      <c r="B37" s="2" t="s">
        <v>31</v>
      </c>
      <c r="C37" s="2"/>
      <c r="D37" s="2"/>
      <c r="E37" s="12" t="s">
        <v>28</v>
      </c>
      <c r="F37" s="26">
        <f>MROUND($E$23*'13-09-2024'!F37+'13-09-2024'!F37,1)</f>
        <v>33141</v>
      </c>
      <c r="G37" s="8"/>
      <c r="H37" s="6"/>
      <c r="I37" s="2"/>
    </row>
    <row r="38" spans="2:10" ht="17.100000000000001" customHeight="1" x14ac:dyDescent="0.2">
      <c r="B38" s="22" t="s">
        <v>379</v>
      </c>
      <c r="C38" s="2"/>
      <c r="D38" s="2"/>
      <c r="E38" s="12" t="s">
        <v>380</v>
      </c>
      <c r="F38" s="26">
        <v>1.5</v>
      </c>
      <c r="G38" s="13" t="s">
        <v>381</v>
      </c>
      <c r="H38" s="6"/>
      <c r="I38" s="2"/>
    </row>
    <row r="39" spans="2:10" ht="17.100000000000001" customHeight="1" x14ac:dyDescent="0.2">
      <c r="B39" s="22" t="s">
        <v>382</v>
      </c>
      <c r="C39" s="2"/>
      <c r="D39" s="2"/>
      <c r="E39" s="12" t="s">
        <v>380</v>
      </c>
      <c r="F39" s="26">
        <v>1</v>
      </c>
      <c r="G39" s="13" t="s">
        <v>381</v>
      </c>
      <c r="H39" s="6"/>
      <c r="I39" s="2"/>
    </row>
    <row r="40" spans="2:10" ht="17.100000000000001" customHeight="1" x14ac:dyDescent="0.2">
      <c r="B40" s="2" t="s">
        <v>32</v>
      </c>
      <c r="C40" s="2"/>
      <c r="D40" s="2"/>
      <c r="E40" s="12" t="s">
        <v>33</v>
      </c>
      <c r="F40" s="26">
        <v>240901</v>
      </c>
      <c r="G40" t="s">
        <v>649</v>
      </c>
      <c r="H40" s="2"/>
      <c r="I40" s="2"/>
    </row>
    <row r="41" spans="2:10" ht="17.100000000000001" customHeight="1" x14ac:dyDescent="0.2">
      <c r="B41" s="2" t="s">
        <v>32</v>
      </c>
      <c r="C41" s="2"/>
      <c r="D41" s="2"/>
      <c r="E41" s="13"/>
      <c r="F41" s="20" t="s">
        <v>65</v>
      </c>
      <c r="G41" s="2"/>
      <c r="H41" s="2"/>
      <c r="I41" s="2"/>
    </row>
    <row r="42" spans="2:10" ht="17.100000000000001" customHeight="1" x14ac:dyDescent="0.2">
      <c r="B42" s="2" t="s">
        <v>34</v>
      </c>
      <c r="C42" s="2"/>
      <c r="D42" s="2"/>
      <c r="E42" s="13"/>
      <c r="F42" s="20" t="s">
        <v>35</v>
      </c>
      <c r="G42" s="2"/>
      <c r="H42" s="2"/>
      <c r="I42" s="2"/>
    </row>
    <row r="43" spans="2:10" ht="17.100000000000001" customHeight="1" x14ac:dyDescent="0.2">
      <c r="B43" s="2" t="s">
        <v>36</v>
      </c>
      <c r="C43" s="2"/>
      <c r="D43" s="2"/>
      <c r="E43" s="12" t="s">
        <v>37</v>
      </c>
      <c r="F43" s="26">
        <f>MROUND(IF(E19&gt;0,E19*'13-09-2024'!F43+'13-09-2024'!F43,'13-09-2024'!F43),1)</f>
        <v>1651674</v>
      </c>
      <c r="G43" s="8" t="s">
        <v>38</v>
      </c>
      <c r="H43" s="2"/>
      <c r="I43" s="2"/>
    </row>
    <row r="44" spans="2:10" ht="17.100000000000001" customHeight="1" x14ac:dyDescent="0.2">
      <c r="B44" s="2" t="s">
        <v>39</v>
      </c>
      <c r="C44" s="2"/>
      <c r="D44" s="2"/>
      <c r="E44" s="12" t="s">
        <v>37</v>
      </c>
      <c r="F44" s="26">
        <f>MROUND(+IF(E20=0,'13-09-2024'!F44,IF(AND(E19&gt;0,E20&gt;0)=TRUE,(E20*50%*'13-09-2024'!F44+E19*50%*'13-09-2024'!F44+'13-09-2024'!F44),'13-09-2024'!F44*(1+E20))),1)</f>
        <v>1815387</v>
      </c>
      <c r="G44" s="8" t="s">
        <v>38</v>
      </c>
      <c r="H44" s="2"/>
      <c r="I44" s="2"/>
    </row>
    <row r="45" spans="2:10" ht="17.100000000000001" customHeight="1" x14ac:dyDescent="0.2">
      <c r="B45" s="2" t="s">
        <v>40</v>
      </c>
      <c r="C45" s="2"/>
      <c r="D45" s="2"/>
      <c r="E45" s="12" t="s">
        <v>41</v>
      </c>
      <c r="F45" s="26">
        <v>2382</v>
      </c>
      <c r="G45" s="8" t="s">
        <v>38</v>
      </c>
      <c r="H45" s="2"/>
      <c r="I45" s="2"/>
    </row>
    <row r="46" spans="2:10" ht="17.100000000000001" customHeight="1" x14ac:dyDescent="0.2">
      <c r="B46" s="2" t="s">
        <v>42</v>
      </c>
      <c r="C46" s="2"/>
      <c r="D46" s="2"/>
      <c r="E46" s="12" t="s">
        <v>28</v>
      </c>
      <c r="F46" s="26">
        <f>MROUND((F43+F44)/50,1)</f>
        <v>69341</v>
      </c>
      <c r="G46" s="8" t="s">
        <v>38</v>
      </c>
      <c r="H46" s="2"/>
      <c r="I46" s="2"/>
    </row>
    <row r="47" spans="2:10" ht="17.100000000000001" customHeight="1" x14ac:dyDescent="0.2">
      <c r="B47" s="2" t="s">
        <v>43</v>
      </c>
      <c r="C47" s="2"/>
      <c r="D47" s="2"/>
      <c r="E47" s="12" t="s">
        <v>28</v>
      </c>
      <c r="F47" s="26">
        <v>10470</v>
      </c>
      <c r="G47" s="22"/>
      <c r="H47" s="2"/>
      <c r="I47" s="2"/>
    </row>
    <row r="48" spans="2:10" ht="17.100000000000001" customHeight="1" x14ac:dyDescent="0.2">
      <c r="B48" s="2" t="s">
        <v>44</v>
      </c>
      <c r="C48" s="2"/>
      <c r="D48" s="2"/>
      <c r="E48" s="12" t="s">
        <v>508</v>
      </c>
      <c r="F48" s="6" t="s">
        <v>507</v>
      </c>
      <c r="G48" s="40" t="s">
        <v>509</v>
      </c>
      <c r="H48" s="2"/>
      <c r="I48" s="2"/>
    </row>
    <row r="49" spans="1:9" ht="17.100000000000001" customHeight="1" x14ac:dyDescent="0.2">
      <c r="B49" s="2" t="s">
        <v>45</v>
      </c>
      <c r="C49" s="2"/>
      <c r="D49" s="2"/>
      <c r="E49" s="12" t="s">
        <v>46</v>
      </c>
      <c r="F49" s="6" t="s">
        <v>47</v>
      </c>
      <c r="G49" s="2"/>
      <c r="H49" s="2"/>
      <c r="I49" s="2"/>
    </row>
    <row r="50" spans="1:9" ht="4.3499999999999996" customHeight="1" x14ac:dyDescent="0.2">
      <c r="B50" s="2"/>
      <c r="C50" s="2"/>
      <c r="D50" s="2"/>
      <c r="E50" s="2"/>
      <c r="F50" s="2"/>
      <c r="G50" s="2"/>
      <c r="H50" s="2"/>
      <c r="I50" s="2"/>
    </row>
    <row r="51" spans="1:9" ht="17.100000000000001" customHeight="1" x14ac:dyDescent="0.2">
      <c r="B51" s="7" t="s">
        <v>48</v>
      </c>
      <c r="C51" s="2"/>
      <c r="D51" s="2"/>
      <c r="E51" s="2"/>
      <c r="F51" s="2"/>
      <c r="G51" s="2"/>
      <c r="H51" s="2"/>
      <c r="I51" s="2"/>
    </row>
    <row r="52" spans="1:9" ht="17.100000000000001" customHeight="1" x14ac:dyDescent="0.2">
      <c r="A52" s="14"/>
      <c r="B52" s="22" t="s">
        <v>49</v>
      </c>
      <c r="C52" s="2"/>
      <c r="D52" s="2"/>
      <c r="E52" s="12" t="s">
        <v>23</v>
      </c>
      <c r="F52" s="26">
        <f>MROUND($E$23*'13-09-2024'!F52+'13-09-2024'!F52,1)</f>
        <v>142658</v>
      </c>
      <c r="G52" s="8" t="s">
        <v>38</v>
      </c>
      <c r="H52" s="2"/>
      <c r="I52" s="2"/>
    </row>
    <row r="53" spans="1:9" ht="17.100000000000001" customHeight="1" x14ac:dyDescent="0.2">
      <c r="A53" s="14"/>
      <c r="B53" s="22" t="s">
        <v>50</v>
      </c>
      <c r="C53" s="2"/>
      <c r="D53" s="2"/>
      <c r="E53" s="12" t="s">
        <v>51</v>
      </c>
      <c r="F53" s="26">
        <f>MROUND($E$23*'13-09-2024'!F53+'13-09-2024'!F53,1)</f>
        <v>5585</v>
      </c>
      <c r="G53" s="8" t="s">
        <v>38</v>
      </c>
      <c r="H53" s="2"/>
      <c r="I53" s="2"/>
    </row>
    <row r="54" spans="1:9" ht="17.100000000000001" customHeight="1" x14ac:dyDescent="0.2">
      <c r="A54" s="14"/>
      <c r="B54" s="22" t="s">
        <v>52</v>
      </c>
      <c r="C54" s="2"/>
      <c r="D54" s="2"/>
      <c r="E54" s="12" t="s">
        <v>51</v>
      </c>
      <c r="F54" s="26">
        <f>MROUND($E$23*'13-09-2024'!F54+'13-09-2024'!F54,1)</f>
        <v>10267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53</v>
      </c>
      <c r="C55" s="2"/>
      <c r="D55" s="2"/>
      <c r="E55" s="12" t="s">
        <v>51</v>
      </c>
      <c r="F55" s="26">
        <f>MROUND($E$23*'13-09-2024'!F55+'13-09-2024'!F55,1)</f>
        <v>7666</v>
      </c>
      <c r="G55" s="8" t="s">
        <v>38</v>
      </c>
      <c r="H55" s="6"/>
      <c r="I55" s="2"/>
    </row>
    <row r="56" spans="1:9" ht="17.100000000000001" customHeight="1" x14ac:dyDescent="0.2">
      <c r="A56" s="14"/>
      <c r="B56" s="22" t="s">
        <v>326</v>
      </c>
      <c r="C56" s="2"/>
      <c r="D56" s="2"/>
      <c r="E56" s="12" t="s">
        <v>51</v>
      </c>
      <c r="F56" s="26">
        <f>MROUND($E$23*'13-09-2024'!F56+'13-09-2024'!F56,1)</f>
        <v>9366</v>
      </c>
      <c r="G56" s="8" t="s">
        <v>38</v>
      </c>
      <c r="H56" s="6"/>
      <c r="I56" s="2"/>
    </row>
    <row r="57" spans="1:9" ht="17.100000000000001" customHeight="1" x14ac:dyDescent="0.2">
      <c r="A57" s="14"/>
      <c r="B57" s="22" t="s">
        <v>54</v>
      </c>
      <c r="C57" s="2"/>
      <c r="D57" s="2"/>
      <c r="E57" s="12" t="s">
        <v>51</v>
      </c>
      <c r="F57" s="26">
        <f>MROUND($E$23*'13-09-2024'!F57+'13-09-2024'!F57,1)</f>
        <v>19284</v>
      </c>
      <c r="G57" s="8" t="s">
        <v>38</v>
      </c>
      <c r="H57" s="2"/>
      <c r="I57" s="2"/>
    </row>
    <row r="58" spans="1:9" ht="17.100000000000001" customHeight="1" x14ac:dyDescent="0.2">
      <c r="A58" s="14"/>
      <c r="B58" s="22" t="s">
        <v>55</v>
      </c>
      <c r="C58" s="2"/>
      <c r="D58" s="2"/>
      <c r="E58" s="12" t="s">
        <v>23</v>
      </c>
      <c r="F58" s="26">
        <f>MROUND($E$23*'13-09-2024'!F58+'13-09-2024'!F58,1)</f>
        <v>11698</v>
      </c>
      <c r="G58" s="8" t="s">
        <v>38</v>
      </c>
      <c r="H58" s="45" t="s">
        <v>56</v>
      </c>
      <c r="I58" s="45"/>
    </row>
    <row r="59" spans="1:9" ht="17.100000000000001" customHeight="1" x14ac:dyDescent="0.2">
      <c r="A59" s="14"/>
      <c r="B59" s="22" t="s">
        <v>57</v>
      </c>
      <c r="C59" s="2"/>
      <c r="D59" s="2"/>
      <c r="E59" s="12" t="s">
        <v>23</v>
      </c>
      <c r="F59" s="26">
        <f>MROUND($E$23*'13-09-2024'!F59+'13-09-2024'!F59,1)</f>
        <v>16786</v>
      </c>
      <c r="G59" s="8" t="s">
        <v>38</v>
      </c>
      <c r="H59" s="45" t="s">
        <v>58</v>
      </c>
      <c r="I59" s="45"/>
    </row>
    <row r="60" spans="1:9" ht="17.100000000000001" customHeight="1" x14ac:dyDescent="0.2">
      <c r="A60" s="14"/>
      <c r="B60" s="22" t="s">
        <v>59</v>
      </c>
      <c r="C60" s="2"/>
      <c r="D60" s="2"/>
      <c r="E60" s="12" t="s">
        <v>23</v>
      </c>
      <c r="F60" s="26">
        <f>MROUND($E$23*'13-09-2024'!F60+'13-09-2024'!F60,1)</f>
        <v>30380</v>
      </c>
      <c r="G60" s="8" t="s">
        <v>38</v>
      </c>
      <c r="H60" s="45" t="s">
        <v>60</v>
      </c>
      <c r="I60" s="45"/>
    </row>
    <row r="61" spans="1:9" ht="17.100000000000001" customHeight="1" x14ac:dyDescent="0.2">
      <c r="A61" s="14"/>
      <c r="B61" s="22" t="s">
        <v>61</v>
      </c>
      <c r="C61" s="2"/>
      <c r="D61" s="2"/>
      <c r="E61" s="12" t="s">
        <v>62</v>
      </c>
      <c r="F61" s="26">
        <f>MROUND($E$23*'13-09-2024'!F61+'13-09-2024'!F61,1)</f>
        <v>10548</v>
      </c>
      <c r="G61" s="8" t="s">
        <v>38</v>
      </c>
    </row>
    <row r="62" spans="1:9" ht="17.100000000000001" customHeight="1" x14ac:dyDescent="0.2">
      <c r="A62" s="14"/>
      <c r="B62" s="22" t="s">
        <v>63</v>
      </c>
      <c r="C62" s="2"/>
      <c r="D62" s="2"/>
      <c r="E62" s="12" t="s">
        <v>62</v>
      </c>
      <c r="F62" s="26">
        <f>MROUND($E$23*'13-09-2024'!F62+'13-09-2024'!F62,1)</f>
        <v>7783</v>
      </c>
      <c r="G62" s="8" t="s">
        <v>38</v>
      </c>
      <c r="H62" s="21" t="s">
        <v>64</v>
      </c>
      <c r="I62" s="21"/>
    </row>
    <row r="63" spans="1:9" ht="15" customHeight="1" x14ac:dyDescent="0.2">
      <c r="B63" s="22" t="s">
        <v>66</v>
      </c>
      <c r="C63" s="2"/>
      <c r="D63" s="2"/>
      <c r="E63" s="12" t="s">
        <v>23</v>
      </c>
      <c r="F63" s="26">
        <f>MROUND($E$23*'13-09-2024'!F63+'13-09-2024'!F63,1)</f>
        <v>24697</v>
      </c>
      <c r="G63" s="8" t="s">
        <v>38</v>
      </c>
      <c r="H63" s="15"/>
      <c r="I63" s="15"/>
    </row>
    <row r="64" spans="1:9" ht="15" customHeight="1" x14ac:dyDescent="0.2">
      <c r="B64" s="37" t="s">
        <v>384</v>
      </c>
      <c r="C64" s="15"/>
      <c r="D64" s="15"/>
      <c r="E64" s="12" t="s">
        <v>23</v>
      </c>
      <c r="F64" s="26">
        <f>MROUND($E$23*'13-09-2024'!F64+'13-09-2024'!F64,1)</f>
        <v>6892</v>
      </c>
      <c r="G64" s="8" t="s">
        <v>38</v>
      </c>
      <c r="H64" s="15"/>
      <c r="I64" s="15"/>
    </row>
    <row r="65" spans="2:9" ht="15" customHeight="1" x14ac:dyDescent="0.25">
      <c r="B65" s="47" t="s">
        <v>600</v>
      </c>
      <c r="C65" s="46"/>
      <c r="D65" s="46"/>
      <c r="E65" s="12" t="s">
        <v>601</v>
      </c>
      <c r="F65" s="42">
        <v>6</v>
      </c>
      <c r="G65" s="8" t="s">
        <v>38</v>
      </c>
      <c r="H65" s="15"/>
      <c r="I65" s="15"/>
    </row>
    <row r="66" spans="2:9" ht="15" customHeight="1" x14ac:dyDescent="0.25">
      <c r="B66" s="47" t="s">
        <v>602</v>
      </c>
      <c r="C66" s="46"/>
      <c r="D66" s="46"/>
      <c r="E66" s="12" t="s">
        <v>601</v>
      </c>
      <c r="F66" s="42">
        <v>10</v>
      </c>
      <c r="G66" s="8" t="s">
        <v>38</v>
      </c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>
      <c r="B151" s="15"/>
      <c r="C151" s="15"/>
      <c r="D151" s="15"/>
      <c r="E151" s="15"/>
      <c r="F151" s="15"/>
      <c r="G151" s="15"/>
      <c r="H151" s="15"/>
      <c r="I151" s="15"/>
    </row>
    <row r="152" spans="2:9" ht="15" customHeight="1" x14ac:dyDescent="0.2">
      <c r="B152" s="15"/>
      <c r="C152" s="15"/>
      <c r="D152" s="15"/>
      <c r="E152" s="15"/>
      <c r="F152" s="15"/>
      <c r="G152" s="15"/>
      <c r="H152" s="15"/>
      <c r="I152" s="15"/>
    </row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</sheetData>
  <mergeCells count="5">
    <mergeCell ref="H58:I58"/>
    <mergeCell ref="H59:I59"/>
    <mergeCell ref="H60:I60"/>
    <mergeCell ref="B65:D65"/>
    <mergeCell ref="B66:D66"/>
  </mergeCells>
  <pageMargins left="0.7" right="0.7" top="0.75" bottom="0.75" header="0.3" footer="0.3"/>
  <pageSetup paperSize="9" scale="72" orientation="portrait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12CAB-6130-4ACD-B893-4B2B2D6112C3}">
  <sheetPr>
    <pageSetUpPr fitToPage="1"/>
  </sheetPr>
  <dimension ref="A1:K206"/>
  <sheetViews>
    <sheetView workbookViewId="0">
      <selection activeCell="E23" sqref="E23"/>
    </sheetView>
  </sheetViews>
  <sheetFormatPr baseColWidth="10" defaultRowHeight="12.75" x14ac:dyDescent="0.2"/>
  <cols>
    <col min="1" max="1" width="3.42578125" customWidth="1"/>
    <col min="2" max="5" width="12.28515625" customWidth="1"/>
    <col min="6" max="6" width="13.140625" customWidth="1"/>
    <col min="7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659</v>
      </c>
      <c r="H5" s="2"/>
      <c r="I5" s="2"/>
    </row>
    <row r="6" spans="2:11" ht="15" customHeight="1" x14ac:dyDescent="0.2">
      <c r="B6" s="3" t="s">
        <v>0</v>
      </c>
      <c r="C6" s="4" t="s">
        <v>449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479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370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660</v>
      </c>
      <c r="G13" s="16"/>
      <c r="H13" s="13" t="s">
        <v>142</v>
      </c>
      <c r="I13" s="4" t="s">
        <v>661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1.9699999999999999E-2</v>
      </c>
      <c r="F16" s="43" t="s">
        <v>662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>
        <v>3.5999999999999997E-2</v>
      </c>
      <c r="F17" s="39" t="s">
        <v>663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>
        <v>3.5999999999999997E-2</v>
      </c>
      <c r="F18" s="39" t="s">
        <v>663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3">
        <v>0</v>
      </c>
      <c r="F19" s="39" t="s">
        <v>664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8">
        <v>2.75E-2</v>
      </c>
      <c r="F20" s="39" t="s">
        <v>665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1.78E-2</v>
      </c>
      <c r="G23" s="2"/>
      <c r="H23" s="2"/>
    </row>
    <row r="24" spans="2:11" ht="17.100000000000001" customHeight="1" x14ac:dyDescent="0.2">
      <c r="B24" s="2" t="s">
        <v>15</v>
      </c>
      <c r="C24" s="2"/>
      <c r="D24" s="2"/>
      <c r="E24" s="36">
        <v>2506.71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f>MROUND($E$23*'10-10-2024'!H25+'10-10-2024'!H25,1)</f>
        <v>507160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f>MROUND($E$23*'10-10-2024'!H26+'10-10-2024'!H26,1)</f>
        <v>556806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507160</v>
      </c>
      <c r="G29" s="11" t="s">
        <v>22</v>
      </c>
      <c r="H29" s="25">
        <f>+D29*F29</f>
        <v>228222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507160</v>
      </c>
      <c r="G30" s="11" t="s">
        <v>22</v>
      </c>
      <c r="H30" s="25">
        <f>+D30*F30</f>
        <v>192720.8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556806</v>
      </c>
      <c r="G31" s="11" t="s">
        <v>22</v>
      </c>
      <c r="H31" s="25">
        <f>+D31*F31</f>
        <v>306243.30000000005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10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10" ht="17.100000000000001" customHeight="1" x14ac:dyDescent="0.2">
      <c r="B34" s="2" t="s">
        <v>27</v>
      </c>
      <c r="C34" s="2"/>
      <c r="D34" s="2"/>
      <c r="E34" s="12" t="s">
        <v>28</v>
      </c>
      <c r="F34" s="26">
        <v>15132</v>
      </c>
      <c r="G34" s="2"/>
      <c r="H34" s="2"/>
      <c r="I34" s="2"/>
    </row>
    <row r="35" spans="2:10" ht="17.100000000000001" customHeight="1" x14ac:dyDescent="0.2">
      <c r="B35" s="2" t="s">
        <v>29</v>
      </c>
      <c r="C35" s="2"/>
      <c r="D35" s="2"/>
      <c r="E35" s="12" t="s">
        <v>28</v>
      </c>
      <c r="F35" s="26">
        <f>MROUND($E$23*'10-10-2024'!F35+'10-10-2024'!F35,1)</f>
        <v>43939</v>
      </c>
      <c r="G35" s="2"/>
      <c r="H35" s="2"/>
      <c r="I35" s="2"/>
    </row>
    <row r="36" spans="2:10" ht="17.100000000000001" customHeight="1" x14ac:dyDescent="0.2">
      <c r="B36" s="2" t="s">
        <v>30</v>
      </c>
      <c r="C36" s="2"/>
      <c r="D36" s="2"/>
      <c r="E36" s="12" t="s">
        <v>28</v>
      </c>
      <c r="F36" s="26">
        <f>MROUND($E$23*'10-10-2024'!F36+'10-10-2024'!F36,1)</f>
        <v>39897</v>
      </c>
      <c r="G36" s="8"/>
      <c r="H36" s="6"/>
      <c r="I36" s="2"/>
      <c r="J36" t="s">
        <v>484</v>
      </c>
    </row>
    <row r="37" spans="2:10" ht="17.100000000000001" customHeight="1" x14ac:dyDescent="0.2">
      <c r="B37" s="2" t="s">
        <v>31</v>
      </c>
      <c r="C37" s="2"/>
      <c r="D37" s="2"/>
      <c r="E37" s="12" t="s">
        <v>28</v>
      </c>
      <c r="F37" s="26">
        <f>MROUND($E$23*'10-10-2024'!F37+'10-10-2024'!F37,1)</f>
        <v>33731</v>
      </c>
      <c r="G37" s="8"/>
      <c r="H37" s="6"/>
      <c r="I37" s="2"/>
    </row>
    <row r="38" spans="2:10" ht="17.100000000000001" customHeight="1" x14ac:dyDescent="0.2">
      <c r="B38" s="22" t="s">
        <v>379</v>
      </c>
      <c r="C38" s="2"/>
      <c r="D38" s="2"/>
      <c r="E38" s="12" t="s">
        <v>380</v>
      </c>
      <c r="F38" s="26">
        <v>1.5</v>
      </c>
      <c r="G38" s="13" t="s">
        <v>381</v>
      </c>
      <c r="H38" s="6"/>
      <c r="I38" s="2"/>
    </row>
    <row r="39" spans="2:10" ht="17.100000000000001" customHeight="1" x14ac:dyDescent="0.2">
      <c r="B39" s="22" t="s">
        <v>382</v>
      </c>
      <c r="C39" s="2"/>
      <c r="D39" s="2"/>
      <c r="E39" s="12" t="s">
        <v>380</v>
      </c>
      <c r="F39" s="26">
        <v>1</v>
      </c>
      <c r="G39" s="13" t="s">
        <v>381</v>
      </c>
      <c r="H39" s="6"/>
      <c r="I39" s="2"/>
    </row>
    <row r="40" spans="2:10" ht="17.100000000000001" customHeight="1" x14ac:dyDescent="0.2">
      <c r="B40" s="2" t="s">
        <v>32</v>
      </c>
      <c r="C40" s="2"/>
      <c r="D40" s="2"/>
      <c r="E40" s="12" t="s">
        <v>33</v>
      </c>
      <c r="F40" s="26">
        <v>240901</v>
      </c>
      <c r="G40" t="s">
        <v>649</v>
      </c>
      <c r="H40" s="2"/>
      <c r="I40" s="2"/>
    </row>
    <row r="41" spans="2:10" ht="17.100000000000001" customHeight="1" x14ac:dyDescent="0.2">
      <c r="B41" s="2" t="s">
        <v>32</v>
      </c>
      <c r="C41" s="2"/>
      <c r="D41" s="2"/>
      <c r="E41" s="13"/>
      <c r="F41" s="20" t="s">
        <v>65</v>
      </c>
      <c r="G41" s="2"/>
      <c r="H41" s="2"/>
      <c r="I41" s="2"/>
    </row>
    <row r="42" spans="2:10" ht="17.100000000000001" customHeight="1" x14ac:dyDescent="0.2">
      <c r="B42" s="2" t="s">
        <v>34</v>
      </c>
      <c r="C42" s="2"/>
      <c r="D42" s="2"/>
      <c r="E42" s="13"/>
      <c r="F42" s="20" t="s">
        <v>35</v>
      </c>
      <c r="G42" s="2"/>
      <c r="H42" s="2"/>
      <c r="I42" s="2"/>
    </row>
    <row r="43" spans="2:10" ht="17.100000000000001" customHeight="1" x14ac:dyDescent="0.2">
      <c r="B43" s="2" t="s">
        <v>36</v>
      </c>
      <c r="C43" s="2"/>
      <c r="D43" s="2"/>
      <c r="E43" s="12" t="s">
        <v>37</v>
      </c>
      <c r="F43" s="26">
        <f>MROUND(IF(E19&gt;0,E19*'10-10-2024'!F43+'10-10-2024'!F43,'10-10-2024'!F43),1)</f>
        <v>1651674</v>
      </c>
      <c r="G43" s="8" t="s">
        <v>38</v>
      </c>
      <c r="H43" s="2"/>
      <c r="I43" s="2"/>
    </row>
    <row r="44" spans="2:10" ht="17.100000000000001" customHeight="1" x14ac:dyDescent="0.2">
      <c r="B44" s="2" t="s">
        <v>39</v>
      </c>
      <c r="C44" s="2"/>
      <c r="D44" s="2"/>
      <c r="E44" s="12" t="s">
        <v>37</v>
      </c>
      <c r="F44" s="26">
        <f>MROUND(+IF(E20=0,'10-10-2024'!F44,IF(AND(E19&gt;0,E20&gt;0)=TRUE,(E20*50%*'10-10-2024'!F44+E19*50%*'10-10-2024'!F44+'10-10-2024'!F44),'10-10-2024'!F44*(1+E20))),1)</f>
        <v>1865310</v>
      </c>
      <c r="G44" s="8" t="s">
        <v>38</v>
      </c>
      <c r="H44" s="2"/>
      <c r="I44" s="2"/>
    </row>
    <row r="45" spans="2:10" ht="17.100000000000001" customHeight="1" x14ac:dyDescent="0.2">
      <c r="B45" s="2" t="s">
        <v>40</v>
      </c>
      <c r="C45" s="2"/>
      <c r="D45" s="2"/>
      <c r="E45" s="12" t="s">
        <v>41</v>
      </c>
      <c r="F45" s="26">
        <v>2420</v>
      </c>
      <c r="G45" s="8" t="s">
        <v>38</v>
      </c>
      <c r="H45" s="2"/>
      <c r="I45" s="2"/>
    </row>
    <row r="46" spans="2:10" ht="17.100000000000001" customHeight="1" x14ac:dyDescent="0.2">
      <c r="B46" s="2" t="s">
        <v>42</v>
      </c>
      <c r="C46" s="2"/>
      <c r="D46" s="2"/>
      <c r="E46" s="12" t="s">
        <v>28</v>
      </c>
      <c r="F46" s="26">
        <f>MROUND((F43+F44)/50,1)</f>
        <v>70340</v>
      </c>
      <c r="G46" s="8" t="s">
        <v>38</v>
      </c>
      <c r="H46" s="2"/>
      <c r="I46" s="2"/>
    </row>
    <row r="47" spans="2:10" ht="17.100000000000001" customHeight="1" x14ac:dyDescent="0.2">
      <c r="B47" s="2" t="s">
        <v>43</v>
      </c>
      <c r="C47" s="2"/>
      <c r="D47" s="2"/>
      <c r="E47" s="12" t="s">
        <v>28</v>
      </c>
      <c r="F47" s="26">
        <v>10470</v>
      </c>
      <c r="G47" s="22"/>
      <c r="H47" s="2"/>
      <c r="I47" s="2"/>
    </row>
    <row r="48" spans="2:10" ht="17.100000000000001" customHeight="1" x14ac:dyDescent="0.2">
      <c r="B48" s="2" t="s">
        <v>44</v>
      </c>
      <c r="C48" s="2"/>
      <c r="D48" s="2"/>
      <c r="E48" s="12" t="s">
        <v>508</v>
      </c>
      <c r="F48" s="6" t="s">
        <v>507</v>
      </c>
      <c r="G48" s="40" t="s">
        <v>509</v>
      </c>
      <c r="H48" s="2"/>
      <c r="I48" s="2"/>
    </row>
    <row r="49" spans="1:9" ht="17.100000000000001" customHeight="1" x14ac:dyDescent="0.2">
      <c r="B49" s="2" t="s">
        <v>45</v>
      </c>
      <c r="C49" s="2"/>
      <c r="D49" s="2"/>
      <c r="E49" s="12" t="s">
        <v>46</v>
      </c>
      <c r="F49" s="6" t="s">
        <v>47</v>
      </c>
      <c r="G49" s="2"/>
      <c r="H49" s="2"/>
      <c r="I49" s="2"/>
    </row>
    <row r="50" spans="1:9" ht="4.3499999999999996" customHeight="1" x14ac:dyDescent="0.2">
      <c r="B50" s="2"/>
      <c r="C50" s="2"/>
      <c r="D50" s="2"/>
      <c r="E50" s="2"/>
      <c r="F50" s="2"/>
      <c r="G50" s="2"/>
      <c r="H50" s="2"/>
      <c r="I50" s="2"/>
    </row>
    <row r="51" spans="1:9" ht="17.100000000000001" customHeight="1" x14ac:dyDescent="0.2">
      <c r="B51" s="7" t="s">
        <v>48</v>
      </c>
      <c r="C51" s="2"/>
      <c r="D51" s="2"/>
      <c r="E51" s="2"/>
      <c r="F51" s="2"/>
      <c r="G51" s="2"/>
      <c r="H51" s="2"/>
      <c r="I51" s="2"/>
    </row>
    <row r="52" spans="1:9" ht="17.100000000000001" customHeight="1" x14ac:dyDescent="0.2">
      <c r="A52" s="14"/>
      <c r="B52" s="22" t="s">
        <v>49</v>
      </c>
      <c r="C52" s="2"/>
      <c r="D52" s="2"/>
      <c r="E52" s="12" t="s">
        <v>23</v>
      </c>
      <c r="F52" s="26">
        <f>MROUND($E$23*'10-10-2024'!F52+'10-10-2024'!F52,1)</f>
        <v>145197</v>
      </c>
      <c r="G52" s="8" t="s">
        <v>38</v>
      </c>
      <c r="H52" s="2"/>
      <c r="I52" s="2"/>
    </row>
    <row r="53" spans="1:9" ht="17.100000000000001" customHeight="1" x14ac:dyDescent="0.2">
      <c r="A53" s="14"/>
      <c r="B53" s="22" t="s">
        <v>50</v>
      </c>
      <c r="C53" s="2"/>
      <c r="D53" s="2"/>
      <c r="E53" s="12" t="s">
        <v>51</v>
      </c>
      <c r="F53" s="26">
        <f>MROUND($E$23*'10-10-2024'!F53+'10-10-2024'!F53,1)</f>
        <v>5684</v>
      </c>
      <c r="G53" s="8" t="s">
        <v>38</v>
      </c>
      <c r="H53" s="2"/>
      <c r="I53" s="2"/>
    </row>
    <row r="54" spans="1:9" ht="17.100000000000001" customHeight="1" x14ac:dyDescent="0.2">
      <c r="A54" s="14"/>
      <c r="B54" s="22" t="s">
        <v>52</v>
      </c>
      <c r="C54" s="2"/>
      <c r="D54" s="2"/>
      <c r="E54" s="12" t="s">
        <v>51</v>
      </c>
      <c r="F54" s="26">
        <f>MROUND($E$23*'10-10-2024'!F54+'10-10-2024'!F54,1)</f>
        <v>10450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53</v>
      </c>
      <c r="C55" s="2"/>
      <c r="D55" s="2"/>
      <c r="E55" s="12" t="s">
        <v>51</v>
      </c>
      <c r="F55" s="26">
        <f>MROUND($E$23*'10-10-2024'!F55+'10-10-2024'!F55,1)</f>
        <v>7802</v>
      </c>
      <c r="G55" s="8" t="s">
        <v>38</v>
      </c>
      <c r="H55" s="6"/>
      <c r="I55" s="2"/>
    </row>
    <row r="56" spans="1:9" ht="17.100000000000001" customHeight="1" x14ac:dyDescent="0.2">
      <c r="A56" s="14"/>
      <c r="B56" s="22" t="s">
        <v>326</v>
      </c>
      <c r="C56" s="2"/>
      <c r="D56" s="2"/>
      <c r="E56" s="12" t="s">
        <v>51</v>
      </c>
      <c r="F56" s="26">
        <f>MROUND($E$23*'10-10-2024'!F56+'10-10-2024'!F56,1)</f>
        <v>9533</v>
      </c>
      <c r="G56" s="8" t="s">
        <v>38</v>
      </c>
      <c r="H56" s="6"/>
      <c r="I56" s="2"/>
    </row>
    <row r="57" spans="1:9" ht="17.100000000000001" customHeight="1" x14ac:dyDescent="0.2">
      <c r="A57" s="14"/>
      <c r="B57" s="22" t="s">
        <v>54</v>
      </c>
      <c r="C57" s="2"/>
      <c r="D57" s="2"/>
      <c r="E57" s="12" t="s">
        <v>51</v>
      </c>
      <c r="F57" s="26">
        <f>MROUND($E$23*'10-10-2024'!F57+'10-10-2024'!F57,1)</f>
        <v>19627</v>
      </c>
      <c r="G57" s="8" t="s">
        <v>38</v>
      </c>
      <c r="H57" s="2"/>
      <c r="I57" s="2"/>
    </row>
    <row r="58" spans="1:9" ht="17.100000000000001" customHeight="1" x14ac:dyDescent="0.2">
      <c r="A58" s="14"/>
      <c r="B58" s="22" t="s">
        <v>55</v>
      </c>
      <c r="C58" s="2"/>
      <c r="D58" s="2"/>
      <c r="E58" s="12" t="s">
        <v>23</v>
      </c>
      <c r="F58" s="26">
        <f>MROUND($E$23*'10-10-2024'!F58+'10-10-2024'!F58,1)</f>
        <v>11906</v>
      </c>
      <c r="G58" s="8" t="s">
        <v>38</v>
      </c>
      <c r="H58" s="45" t="s">
        <v>56</v>
      </c>
      <c r="I58" s="45"/>
    </row>
    <row r="59" spans="1:9" ht="17.100000000000001" customHeight="1" x14ac:dyDescent="0.2">
      <c r="A59" s="14"/>
      <c r="B59" s="22" t="s">
        <v>57</v>
      </c>
      <c r="C59" s="2"/>
      <c r="D59" s="2"/>
      <c r="E59" s="12" t="s">
        <v>23</v>
      </c>
      <c r="F59" s="26">
        <f>MROUND($E$23*'10-10-2024'!F59+'10-10-2024'!F59,1)</f>
        <v>17085</v>
      </c>
      <c r="G59" s="8" t="s">
        <v>38</v>
      </c>
      <c r="H59" s="45" t="s">
        <v>58</v>
      </c>
      <c r="I59" s="45"/>
    </row>
    <row r="60" spans="1:9" ht="17.100000000000001" customHeight="1" x14ac:dyDescent="0.2">
      <c r="A60" s="14"/>
      <c r="B60" s="22" t="s">
        <v>59</v>
      </c>
      <c r="C60" s="2"/>
      <c r="D60" s="2"/>
      <c r="E60" s="12" t="s">
        <v>23</v>
      </c>
      <c r="F60" s="26">
        <f>MROUND($E$23*'10-10-2024'!F60+'10-10-2024'!F60,1)</f>
        <v>30921</v>
      </c>
      <c r="G60" s="8" t="s">
        <v>38</v>
      </c>
      <c r="H60" s="45" t="s">
        <v>60</v>
      </c>
      <c r="I60" s="45"/>
    </row>
    <row r="61" spans="1:9" ht="17.100000000000001" customHeight="1" x14ac:dyDescent="0.2">
      <c r="A61" s="14"/>
      <c r="B61" s="22" t="s">
        <v>61</v>
      </c>
      <c r="C61" s="2"/>
      <c r="D61" s="2"/>
      <c r="E61" s="12" t="s">
        <v>62</v>
      </c>
      <c r="F61" s="26">
        <f>MROUND($E$23*'10-10-2024'!F61+'10-10-2024'!F61,1)</f>
        <v>10736</v>
      </c>
      <c r="G61" s="8" t="s">
        <v>38</v>
      </c>
    </row>
    <row r="62" spans="1:9" ht="17.100000000000001" customHeight="1" x14ac:dyDescent="0.2">
      <c r="A62" s="14"/>
      <c r="B62" s="22" t="s">
        <v>63</v>
      </c>
      <c r="C62" s="2"/>
      <c r="D62" s="2"/>
      <c r="E62" s="12" t="s">
        <v>62</v>
      </c>
      <c r="F62" s="26">
        <f>MROUND($E$23*'10-10-2024'!F62+'10-10-2024'!F62,1)</f>
        <v>7922</v>
      </c>
      <c r="G62" s="8" t="s">
        <v>38</v>
      </c>
      <c r="H62" s="21" t="s">
        <v>64</v>
      </c>
      <c r="I62" s="21"/>
    </row>
    <row r="63" spans="1:9" ht="15" customHeight="1" x14ac:dyDescent="0.2">
      <c r="B63" s="22" t="s">
        <v>66</v>
      </c>
      <c r="C63" s="2"/>
      <c r="D63" s="2"/>
      <c r="E63" s="12" t="s">
        <v>23</v>
      </c>
      <c r="F63" s="26">
        <f>MROUND($E$23*'10-10-2024'!F63+'10-10-2024'!F63,1)</f>
        <v>25137</v>
      </c>
      <c r="G63" s="8" t="s">
        <v>38</v>
      </c>
      <c r="H63" s="15"/>
      <c r="I63" s="15"/>
    </row>
    <row r="64" spans="1:9" ht="15" customHeight="1" x14ac:dyDescent="0.2">
      <c r="B64" s="37" t="s">
        <v>384</v>
      </c>
      <c r="C64" s="15"/>
      <c r="D64" s="15"/>
      <c r="E64" s="12" t="s">
        <v>23</v>
      </c>
      <c r="F64" s="26">
        <f>MROUND($E$23*'10-10-2024'!F64+'10-10-2024'!F64,1)</f>
        <v>7015</v>
      </c>
      <c r="G64" s="8" t="s">
        <v>38</v>
      </c>
      <c r="H64" s="15"/>
      <c r="I64" s="15"/>
    </row>
    <row r="65" spans="2:9" ht="15" customHeight="1" x14ac:dyDescent="0.25">
      <c r="B65" s="47" t="s">
        <v>600</v>
      </c>
      <c r="C65" s="46"/>
      <c r="D65" s="46"/>
      <c r="E65" s="12" t="s">
        <v>601</v>
      </c>
      <c r="F65" s="42">
        <v>6</v>
      </c>
      <c r="G65" s="8" t="s">
        <v>38</v>
      </c>
      <c r="H65" s="15"/>
      <c r="I65" s="15"/>
    </row>
    <row r="66" spans="2:9" ht="15" customHeight="1" x14ac:dyDescent="0.25">
      <c r="B66" s="47" t="s">
        <v>602</v>
      </c>
      <c r="C66" s="46"/>
      <c r="D66" s="46"/>
      <c r="E66" s="12" t="s">
        <v>601</v>
      </c>
      <c r="F66" s="42">
        <v>10</v>
      </c>
      <c r="G66" s="8" t="s">
        <v>38</v>
      </c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>
      <c r="B151" s="15"/>
      <c r="C151" s="15"/>
      <c r="D151" s="15"/>
      <c r="E151" s="15"/>
      <c r="F151" s="15"/>
      <c r="G151" s="15"/>
      <c r="H151" s="15"/>
      <c r="I151" s="15"/>
    </row>
    <row r="152" spans="2:9" ht="15" customHeight="1" x14ac:dyDescent="0.2">
      <c r="B152" s="15"/>
      <c r="C152" s="15"/>
      <c r="D152" s="15"/>
      <c r="E152" s="15"/>
      <c r="F152" s="15"/>
      <c r="G152" s="15"/>
      <c r="H152" s="15"/>
      <c r="I152" s="15"/>
    </row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</sheetData>
  <mergeCells count="5">
    <mergeCell ref="H58:I58"/>
    <mergeCell ref="H59:I59"/>
    <mergeCell ref="H60:I60"/>
    <mergeCell ref="B65:D65"/>
    <mergeCell ref="B66:D66"/>
  </mergeCells>
  <pageMargins left="0.7" right="0.7" top="0.75" bottom="0.75" header="0.3" footer="0.3"/>
  <pageSetup paperSize="9" scale="72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59769-A9FB-49AA-B8E4-77231C3355C4}">
  <sheetPr>
    <pageSetUpPr fitToPage="1"/>
  </sheetPr>
  <dimension ref="A1:I203"/>
  <sheetViews>
    <sheetView workbookViewId="0">
      <selection activeCell="B1" sqref="B1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</cols>
  <sheetData>
    <row r="1" spans="2:9" ht="15" customHeight="1" x14ac:dyDescent="0.2"/>
    <row r="2" spans="2:9" ht="15" customHeight="1" x14ac:dyDescent="0.2"/>
    <row r="3" spans="2:9" ht="15" customHeight="1" x14ac:dyDescent="0.2">
      <c r="B3" s="1"/>
      <c r="C3" s="1"/>
      <c r="D3" s="1"/>
      <c r="E3" s="1"/>
      <c r="F3" s="1"/>
      <c r="G3" s="1"/>
      <c r="H3" s="1"/>
      <c r="I3" s="1"/>
    </row>
    <row r="4" spans="2:9" ht="5.0999999999999996" customHeight="1" x14ac:dyDescent="0.2"/>
    <row r="5" spans="2:9" ht="15" customHeight="1" x14ac:dyDescent="0.2">
      <c r="B5" s="2"/>
      <c r="C5" s="2"/>
      <c r="D5" s="2"/>
      <c r="E5" s="2"/>
      <c r="F5" s="2"/>
      <c r="G5" s="27" t="s">
        <v>121</v>
      </c>
      <c r="H5" s="2"/>
      <c r="I5" s="2"/>
    </row>
    <row r="6" spans="2:9" ht="15" customHeight="1" x14ac:dyDescent="0.2">
      <c r="B6" s="3" t="s">
        <v>0</v>
      </c>
      <c r="C6" s="4" t="s">
        <v>1</v>
      </c>
      <c r="D6" s="2"/>
      <c r="E6" s="2"/>
      <c r="F6" s="2"/>
      <c r="G6" s="2"/>
      <c r="H6" s="2"/>
      <c r="I6" s="2"/>
    </row>
    <row r="7" spans="2:9" ht="3.95" customHeight="1" x14ac:dyDescent="0.2">
      <c r="B7" s="5"/>
      <c r="C7" s="2"/>
      <c r="D7" s="2"/>
      <c r="E7" s="2"/>
      <c r="F7" s="2"/>
      <c r="G7" s="2"/>
      <c r="H7" s="2"/>
      <c r="I7" s="2"/>
    </row>
    <row r="8" spans="2:9" ht="15" customHeight="1" x14ac:dyDescent="0.2">
      <c r="B8" s="3" t="s">
        <v>2</v>
      </c>
      <c r="C8" s="4" t="s">
        <v>71</v>
      </c>
      <c r="D8" s="2"/>
      <c r="E8" s="2"/>
      <c r="F8" s="2"/>
      <c r="G8" s="2"/>
      <c r="H8" s="2"/>
      <c r="I8" s="2"/>
    </row>
    <row r="9" spans="2:9" ht="15" customHeight="1" x14ac:dyDescent="0.2">
      <c r="B9" s="3"/>
      <c r="C9" s="6" t="s">
        <v>3</v>
      </c>
      <c r="D9" s="2"/>
      <c r="E9" s="2"/>
      <c r="F9" s="2"/>
      <c r="G9" s="2"/>
      <c r="H9" s="2"/>
      <c r="I9" s="2"/>
    </row>
    <row r="10" spans="2:9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9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9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9" ht="15" customHeight="1" x14ac:dyDescent="0.2">
      <c r="B13" s="2" t="s">
        <v>6</v>
      </c>
      <c r="C13" s="2"/>
      <c r="D13" s="2"/>
      <c r="E13" s="2"/>
      <c r="F13" s="28" t="s">
        <v>122</v>
      </c>
      <c r="G13" s="16"/>
      <c r="H13" s="2"/>
      <c r="I13" s="2"/>
    </row>
    <row r="14" spans="2:9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9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9" ht="17.100000000000001" customHeight="1" x14ac:dyDescent="0.2">
      <c r="B16" s="2" t="s">
        <v>8</v>
      </c>
      <c r="C16" s="2"/>
      <c r="D16" s="2"/>
      <c r="E16" s="17" t="s">
        <v>67</v>
      </c>
      <c r="F16" s="20"/>
      <c r="G16" s="2"/>
      <c r="H16" s="2"/>
      <c r="I16" s="2"/>
    </row>
    <row r="17" spans="2:9" ht="17.100000000000001" customHeight="1" x14ac:dyDescent="0.2">
      <c r="B17" s="2" t="s">
        <v>9</v>
      </c>
      <c r="C17" s="2"/>
      <c r="D17" s="2"/>
      <c r="E17" s="17" t="s">
        <v>68</v>
      </c>
      <c r="F17" t="s">
        <v>123</v>
      </c>
      <c r="G17" s="2"/>
      <c r="H17" s="6"/>
      <c r="I17" s="2"/>
    </row>
    <row r="18" spans="2:9" ht="17.100000000000001" customHeight="1" x14ac:dyDescent="0.2">
      <c r="B18" s="2" t="s">
        <v>10</v>
      </c>
      <c r="C18" s="2"/>
      <c r="D18" s="2"/>
      <c r="E18" s="17" t="s">
        <v>68</v>
      </c>
      <c r="F18" t="s">
        <v>123</v>
      </c>
      <c r="G18" s="2"/>
      <c r="H18" s="2"/>
      <c r="I18" s="2"/>
    </row>
    <row r="19" spans="2:9" ht="17.100000000000001" customHeight="1" x14ac:dyDescent="0.2">
      <c r="B19" s="2" t="s">
        <v>11</v>
      </c>
      <c r="C19" s="2"/>
      <c r="D19" s="2"/>
      <c r="E19" s="17" t="s">
        <v>68</v>
      </c>
      <c r="F19" t="s">
        <v>124</v>
      </c>
      <c r="G19" s="2"/>
      <c r="H19" s="9"/>
    </row>
    <row r="20" spans="2:9" ht="17.100000000000001" customHeight="1" x14ac:dyDescent="0.2">
      <c r="B20" s="2" t="s">
        <v>12</v>
      </c>
      <c r="C20" s="2"/>
      <c r="D20" s="2"/>
      <c r="E20" s="17" t="s">
        <v>126</v>
      </c>
      <c r="F20" t="s">
        <v>127</v>
      </c>
      <c r="G20" s="2"/>
      <c r="H20" s="9"/>
    </row>
    <row r="21" spans="2:9" ht="12.95" customHeight="1" x14ac:dyDescent="0.2">
      <c r="B21" s="2"/>
      <c r="C21" s="2"/>
      <c r="D21" s="2"/>
      <c r="E21" s="2"/>
      <c r="G21" s="2"/>
      <c r="H21" s="2"/>
      <c r="I21" s="2"/>
    </row>
    <row r="22" spans="2:9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9" ht="17.100000000000001" customHeight="1" x14ac:dyDescent="0.2">
      <c r="B23" s="2" t="s">
        <v>14</v>
      </c>
      <c r="C23" s="2"/>
      <c r="D23" s="2"/>
      <c r="E23" s="18" t="s">
        <v>128</v>
      </c>
      <c r="F23" s="2"/>
      <c r="G23" s="2"/>
      <c r="H23" s="2"/>
      <c r="I23" s="2"/>
    </row>
    <row r="24" spans="2:9" ht="17.100000000000001" customHeight="1" x14ac:dyDescent="0.2">
      <c r="B24" s="2" t="s">
        <v>15</v>
      </c>
      <c r="C24" s="2"/>
      <c r="D24" s="2"/>
      <c r="E24" s="19" t="s">
        <v>129</v>
      </c>
      <c r="F24" s="2"/>
      <c r="G24" s="2"/>
      <c r="H24" s="2"/>
      <c r="I24" s="2"/>
    </row>
    <row r="25" spans="2:9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v>11375</v>
      </c>
      <c r="I25" s="2"/>
    </row>
    <row r="26" spans="2:9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v>12510</v>
      </c>
      <c r="I26" s="2"/>
    </row>
    <row r="27" spans="2:9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9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</row>
    <row r="29" spans="2:9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11375</v>
      </c>
      <c r="G29" s="11" t="s">
        <v>22</v>
      </c>
      <c r="H29" s="25">
        <f>+D29*F29</f>
        <v>5118.75</v>
      </c>
      <c r="I29" s="2" t="s">
        <v>23</v>
      </c>
    </row>
    <row r="30" spans="2:9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11375</v>
      </c>
      <c r="G30" s="11" t="s">
        <v>22</v>
      </c>
      <c r="H30" s="25">
        <f>+D30*F30</f>
        <v>4322.5</v>
      </c>
      <c r="I30" s="2" t="s">
        <v>23</v>
      </c>
    </row>
    <row r="31" spans="2:9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12510</v>
      </c>
      <c r="G31" s="11" t="s">
        <v>22</v>
      </c>
      <c r="H31" s="25">
        <f>+D31*F31</f>
        <v>6880.5000000000009</v>
      </c>
      <c r="I31" s="2" t="s">
        <v>23</v>
      </c>
    </row>
    <row r="32" spans="2:9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9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9" ht="17.100000000000001" customHeight="1" x14ac:dyDescent="0.2">
      <c r="B34" s="2" t="s">
        <v>27</v>
      </c>
      <c r="C34" s="2"/>
      <c r="D34" s="2"/>
      <c r="E34" s="12" t="s">
        <v>28</v>
      </c>
      <c r="F34" s="26">
        <v>413</v>
      </c>
      <c r="G34" s="2"/>
      <c r="H34" s="2"/>
      <c r="I34" s="2"/>
    </row>
    <row r="35" spans="2:9" ht="17.100000000000001" customHeight="1" x14ac:dyDescent="0.2">
      <c r="B35" s="2" t="s">
        <v>29</v>
      </c>
      <c r="C35" s="2"/>
      <c r="D35" s="2"/>
      <c r="E35" s="12" t="s">
        <v>28</v>
      </c>
      <c r="F35" s="26">
        <v>910</v>
      </c>
      <c r="G35" s="2"/>
      <c r="H35" s="2"/>
      <c r="I35" s="2"/>
    </row>
    <row r="36" spans="2:9" ht="17.100000000000001" customHeight="1" x14ac:dyDescent="0.2">
      <c r="B36" s="2" t="s">
        <v>30</v>
      </c>
      <c r="C36" s="2"/>
      <c r="D36" s="2"/>
      <c r="E36" s="12" t="s">
        <v>28</v>
      </c>
      <c r="F36" s="26">
        <v>805</v>
      </c>
      <c r="G36" s="8"/>
      <c r="H36" s="6"/>
      <c r="I36" s="2"/>
    </row>
    <row r="37" spans="2:9" ht="17.100000000000001" customHeight="1" x14ac:dyDescent="0.2">
      <c r="B37" s="2" t="s">
        <v>31</v>
      </c>
      <c r="C37" s="2"/>
      <c r="D37" s="2"/>
      <c r="E37" s="12" t="s">
        <v>28</v>
      </c>
      <c r="F37" s="26">
        <v>705</v>
      </c>
      <c r="G37" s="8"/>
      <c r="H37" s="6"/>
      <c r="I37" s="2"/>
    </row>
    <row r="38" spans="2:9" ht="17.100000000000001" customHeight="1" x14ac:dyDescent="0.2">
      <c r="B38" s="2" t="s">
        <v>32</v>
      </c>
      <c r="C38" s="2"/>
      <c r="D38" s="2"/>
      <c r="E38" s="12" t="s">
        <v>33</v>
      </c>
      <c r="F38" s="26">
        <v>5550</v>
      </c>
      <c r="G38" s="21" t="s">
        <v>125</v>
      </c>
      <c r="H38" s="2"/>
      <c r="I38" s="2"/>
    </row>
    <row r="39" spans="2:9" ht="17.100000000000001" customHeight="1" x14ac:dyDescent="0.2">
      <c r="B39" s="2" t="s">
        <v>32</v>
      </c>
      <c r="C39" s="2"/>
      <c r="D39" s="2"/>
      <c r="E39" s="13"/>
      <c r="F39" s="20" t="s">
        <v>65</v>
      </c>
      <c r="G39" s="2"/>
      <c r="H39" s="2"/>
      <c r="I39" s="2"/>
    </row>
    <row r="40" spans="2:9" ht="17.100000000000001" customHeight="1" x14ac:dyDescent="0.2">
      <c r="B40" s="2" t="s">
        <v>34</v>
      </c>
      <c r="C40" s="2"/>
      <c r="D40" s="2"/>
      <c r="E40" s="13"/>
      <c r="F40" s="20" t="s">
        <v>35</v>
      </c>
      <c r="G40" s="2"/>
      <c r="H40" s="2"/>
      <c r="I40" s="2"/>
    </row>
    <row r="41" spans="2:9" ht="17.100000000000001" customHeight="1" x14ac:dyDescent="0.2">
      <c r="B41" s="2" t="s">
        <v>36</v>
      </c>
      <c r="C41" s="2"/>
      <c r="D41" s="2"/>
      <c r="E41" s="12" t="s">
        <v>37</v>
      </c>
      <c r="F41" s="26">
        <v>41100</v>
      </c>
      <c r="G41" s="8" t="s">
        <v>38</v>
      </c>
      <c r="H41" s="2"/>
      <c r="I41" s="2"/>
    </row>
    <row r="42" spans="2:9" ht="17.100000000000001" customHeight="1" x14ac:dyDescent="0.2">
      <c r="B42" s="2" t="s">
        <v>39</v>
      </c>
      <c r="C42" s="2"/>
      <c r="D42" s="2"/>
      <c r="E42" s="12" t="s">
        <v>37</v>
      </c>
      <c r="F42" s="26">
        <v>33900</v>
      </c>
      <c r="G42" s="8" t="s">
        <v>38</v>
      </c>
      <c r="H42" s="2"/>
      <c r="I42" s="2"/>
    </row>
    <row r="43" spans="2:9" ht="17.100000000000001" customHeight="1" x14ac:dyDescent="0.2">
      <c r="B43" s="2" t="s">
        <v>40</v>
      </c>
      <c r="C43" s="2"/>
      <c r="D43" s="2"/>
      <c r="E43" s="12" t="s">
        <v>41</v>
      </c>
      <c r="F43" s="26">
        <v>93</v>
      </c>
      <c r="G43" s="8" t="s">
        <v>38</v>
      </c>
      <c r="H43" s="2"/>
      <c r="I43" s="2"/>
    </row>
    <row r="44" spans="2:9" ht="17.100000000000001" customHeight="1" x14ac:dyDescent="0.2">
      <c r="B44" s="2" t="s">
        <v>42</v>
      </c>
      <c r="C44" s="2"/>
      <c r="D44" s="2"/>
      <c r="E44" s="12" t="s">
        <v>28</v>
      </c>
      <c r="F44" s="26">
        <v>1500</v>
      </c>
      <c r="G44" s="8" t="s">
        <v>38</v>
      </c>
      <c r="H44" s="2"/>
      <c r="I44" s="2"/>
    </row>
    <row r="45" spans="2:9" ht="17.100000000000001" customHeight="1" x14ac:dyDescent="0.2">
      <c r="B45" s="2" t="s">
        <v>43</v>
      </c>
      <c r="C45" s="2"/>
      <c r="D45" s="2"/>
      <c r="E45" s="12" t="s">
        <v>28</v>
      </c>
      <c r="F45" s="26">
        <v>200</v>
      </c>
      <c r="G45" s="2"/>
      <c r="H45" s="2"/>
      <c r="I45" s="2"/>
    </row>
    <row r="46" spans="2:9" ht="17.100000000000001" customHeight="1" x14ac:dyDescent="0.2">
      <c r="B46" s="2" t="s">
        <v>44</v>
      </c>
      <c r="C46" s="2"/>
      <c r="D46" s="2"/>
      <c r="E46" s="12" t="s">
        <v>41</v>
      </c>
      <c r="F46" s="8" t="s">
        <v>130</v>
      </c>
      <c r="G46" s="20"/>
      <c r="H46" s="2"/>
      <c r="I46" s="2"/>
    </row>
    <row r="47" spans="2:9" ht="17.100000000000001" customHeight="1" x14ac:dyDescent="0.2">
      <c r="B47" s="2" t="s">
        <v>45</v>
      </c>
      <c r="C47" s="2"/>
      <c r="D47" s="2"/>
      <c r="E47" s="12" t="s">
        <v>46</v>
      </c>
      <c r="F47" s="6" t="s">
        <v>47</v>
      </c>
      <c r="G47" s="2"/>
      <c r="H47" s="2"/>
      <c r="I47" s="2"/>
    </row>
    <row r="48" spans="2:9" ht="4.3499999999999996" customHeight="1" x14ac:dyDescent="0.2">
      <c r="B48" s="2"/>
      <c r="C48" s="2"/>
      <c r="D48" s="2"/>
      <c r="E48" s="2"/>
      <c r="F48" s="2"/>
      <c r="G48" s="2"/>
      <c r="H48" s="2"/>
      <c r="I48" s="2"/>
    </row>
    <row r="49" spans="1:9" ht="17.100000000000001" customHeight="1" x14ac:dyDescent="0.2">
      <c r="B49" s="7" t="s">
        <v>48</v>
      </c>
      <c r="C49" s="2"/>
      <c r="D49" s="2"/>
      <c r="E49" s="2"/>
      <c r="F49" s="2"/>
      <c r="G49" s="2"/>
      <c r="H49" s="2"/>
      <c r="I49" s="2"/>
    </row>
    <row r="50" spans="1:9" ht="17.100000000000001" customHeight="1" x14ac:dyDescent="0.2">
      <c r="A50" s="14"/>
      <c r="B50" s="22" t="s">
        <v>49</v>
      </c>
      <c r="C50" s="2"/>
      <c r="D50" s="2"/>
      <c r="E50" s="12" t="s">
        <v>23</v>
      </c>
      <c r="F50" s="26">
        <v>2690</v>
      </c>
      <c r="G50" s="8" t="s">
        <v>38</v>
      </c>
      <c r="H50" s="2"/>
      <c r="I50" s="2"/>
    </row>
    <row r="51" spans="1:9" ht="17.100000000000001" customHeight="1" x14ac:dyDescent="0.2">
      <c r="A51" s="14"/>
      <c r="B51" s="22" t="s">
        <v>50</v>
      </c>
      <c r="C51" s="2"/>
      <c r="D51" s="2"/>
      <c r="E51" s="12" t="s">
        <v>51</v>
      </c>
      <c r="F51" s="26">
        <v>117</v>
      </c>
      <c r="G51" s="8" t="s">
        <v>38</v>
      </c>
      <c r="H51" s="2"/>
      <c r="I51" s="2"/>
    </row>
    <row r="52" spans="1:9" ht="17.100000000000001" customHeight="1" x14ac:dyDescent="0.2">
      <c r="A52" s="14"/>
      <c r="B52" s="22" t="s">
        <v>52</v>
      </c>
      <c r="C52" s="2"/>
      <c r="D52" s="2"/>
      <c r="E52" s="12" t="s">
        <v>51</v>
      </c>
      <c r="F52" s="26">
        <v>217</v>
      </c>
      <c r="G52" s="8" t="s">
        <v>38</v>
      </c>
      <c r="H52" s="6"/>
      <c r="I52" s="2"/>
    </row>
    <row r="53" spans="1:9" ht="17.100000000000001" customHeight="1" x14ac:dyDescent="0.2">
      <c r="A53" s="14"/>
      <c r="B53" s="22" t="s">
        <v>53</v>
      </c>
      <c r="C53" s="2"/>
      <c r="D53" s="2"/>
      <c r="E53" s="12" t="s">
        <v>51</v>
      </c>
      <c r="F53" s="26">
        <v>160</v>
      </c>
      <c r="G53" s="8" t="s">
        <v>38</v>
      </c>
      <c r="H53" s="6"/>
      <c r="I53" s="2"/>
    </row>
    <row r="54" spans="1:9" ht="17.100000000000001" customHeight="1" x14ac:dyDescent="0.2">
      <c r="A54" s="14"/>
      <c r="B54" s="22" t="s">
        <v>54</v>
      </c>
      <c r="C54" s="2"/>
      <c r="D54" s="2"/>
      <c r="E54" s="12" t="s">
        <v>51</v>
      </c>
      <c r="F54" s="26">
        <v>405</v>
      </c>
      <c r="G54" s="8" t="s">
        <v>38</v>
      </c>
      <c r="H54" s="2"/>
      <c r="I54" s="2"/>
    </row>
    <row r="55" spans="1:9" ht="17.100000000000001" customHeight="1" x14ac:dyDescent="0.2">
      <c r="A55" s="14"/>
      <c r="B55" s="22" t="s">
        <v>55</v>
      </c>
      <c r="C55" s="2"/>
      <c r="D55" s="2"/>
      <c r="E55" s="12" t="s">
        <v>23</v>
      </c>
      <c r="F55" s="26">
        <v>246</v>
      </c>
      <c r="G55" s="8" t="s">
        <v>38</v>
      </c>
      <c r="H55" s="45" t="s">
        <v>56</v>
      </c>
      <c r="I55" s="45"/>
    </row>
    <row r="56" spans="1:9" ht="17.100000000000001" customHeight="1" x14ac:dyDescent="0.2">
      <c r="A56" s="14"/>
      <c r="B56" s="22" t="s">
        <v>57</v>
      </c>
      <c r="C56" s="2"/>
      <c r="D56" s="2"/>
      <c r="E56" s="12" t="s">
        <v>23</v>
      </c>
      <c r="F56" s="26">
        <v>354</v>
      </c>
      <c r="G56" s="8" t="s">
        <v>38</v>
      </c>
      <c r="H56" s="45" t="s">
        <v>58</v>
      </c>
      <c r="I56" s="45"/>
    </row>
    <row r="57" spans="1:9" ht="17.100000000000001" customHeight="1" x14ac:dyDescent="0.2">
      <c r="A57" s="14"/>
      <c r="B57" s="22" t="s">
        <v>59</v>
      </c>
      <c r="C57" s="2"/>
      <c r="D57" s="2"/>
      <c r="E57" s="12" t="s">
        <v>23</v>
      </c>
      <c r="F57" s="26">
        <v>641</v>
      </c>
      <c r="G57" s="8" t="s">
        <v>38</v>
      </c>
      <c r="H57" s="45" t="s">
        <v>60</v>
      </c>
      <c r="I57" s="45"/>
    </row>
    <row r="58" spans="1:9" ht="17.100000000000001" customHeight="1" x14ac:dyDescent="0.2">
      <c r="A58" s="14"/>
      <c r="B58" s="22" t="s">
        <v>61</v>
      </c>
      <c r="C58" s="2"/>
      <c r="D58" s="2"/>
      <c r="E58" s="12" t="s">
        <v>62</v>
      </c>
      <c r="F58" s="26">
        <v>108.2</v>
      </c>
      <c r="G58" s="8" t="s">
        <v>38</v>
      </c>
      <c r="H58" s="21"/>
      <c r="I58" s="21"/>
    </row>
    <row r="59" spans="1:9" ht="17.100000000000001" customHeight="1" x14ac:dyDescent="0.2">
      <c r="A59" s="14"/>
      <c r="B59" s="22" t="s">
        <v>63</v>
      </c>
      <c r="C59" s="2"/>
      <c r="D59" s="2"/>
      <c r="E59" s="12" t="s">
        <v>62</v>
      </c>
      <c r="F59" s="26">
        <v>178</v>
      </c>
      <c r="G59" s="8" t="s">
        <v>38</v>
      </c>
      <c r="H59" s="21" t="s">
        <v>64</v>
      </c>
      <c r="I59" s="21"/>
    </row>
    <row r="60" spans="1:9" ht="15" customHeight="1" x14ac:dyDescent="0.2">
      <c r="B60" s="22" t="s">
        <v>66</v>
      </c>
      <c r="C60" s="2"/>
      <c r="D60" s="2"/>
      <c r="E60" s="12" t="s">
        <v>23</v>
      </c>
      <c r="F60" s="26">
        <v>591</v>
      </c>
      <c r="G60" s="8" t="s">
        <v>38</v>
      </c>
      <c r="H60" s="15"/>
      <c r="I60" s="15"/>
    </row>
    <row r="61" spans="1:9" ht="15" customHeight="1" x14ac:dyDescent="0.2">
      <c r="B61" s="15"/>
      <c r="C61" s="15"/>
      <c r="D61" s="15"/>
      <c r="E61" s="15"/>
      <c r="F61" s="15"/>
      <c r="G61" s="15"/>
      <c r="H61" s="15"/>
      <c r="I61" s="15"/>
    </row>
    <row r="62" spans="1:9" ht="15" customHeight="1" x14ac:dyDescent="0.2">
      <c r="B62" s="15"/>
      <c r="C62" s="15"/>
      <c r="D62" s="15"/>
      <c r="E62" s="15"/>
      <c r="F62" s="15"/>
      <c r="G62" s="15"/>
      <c r="H62" s="15"/>
      <c r="I62" s="15"/>
    </row>
    <row r="63" spans="1:9" ht="15" customHeight="1" x14ac:dyDescent="0.2">
      <c r="B63" s="15"/>
      <c r="C63" s="15"/>
      <c r="D63" s="15"/>
      <c r="E63" s="15"/>
      <c r="F63" s="15"/>
      <c r="G63" s="15"/>
      <c r="H63" s="15"/>
      <c r="I63" s="15"/>
    </row>
    <row r="64" spans="1:9" ht="15" customHeight="1" x14ac:dyDescent="0.2">
      <c r="B64" s="15"/>
      <c r="C64" s="15"/>
      <c r="D64" s="15"/>
      <c r="E64" s="15"/>
      <c r="F64" s="15"/>
      <c r="G64" s="15"/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/>
    <row r="151" spans="2:9" ht="15" customHeight="1" x14ac:dyDescent="0.2"/>
    <row r="152" spans="2:9" ht="15" customHeight="1" x14ac:dyDescent="0.2"/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</sheetData>
  <sheetProtection selectLockedCells="1" selectUnlockedCells="1"/>
  <mergeCells count="3">
    <mergeCell ref="H55:I55"/>
    <mergeCell ref="H56:I56"/>
    <mergeCell ref="H57:I57"/>
  </mergeCells>
  <phoneticPr fontId="10" type="noConversion"/>
  <pageMargins left="0.54" right="0.42986111111111114" top="0.46" bottom="0.27013888888888887" header="0.4" footer="0.31"/>
  <pageSetup paperSize="9" scale="85" firstPageNumber="0" orientation="portrait" copies="9" r:id="rId1"/>
  <headerFooter alignWithMargins="0"/>
  <ignoredErrors>
    <ignoredError sqref="E17:E20 E23:E24" numberStoredAsText="1"/>
  </ignoredErrors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FB6C0-9D5A-429A-ABFC-4EB9A6056CC7}">
  <sheetPr>
    <pageSetUpPr fitToPage="1"/>
  </sheetPr>
  <dimension ref="A1:K206"/>
  <sheetViews>
    <sheetView topLeftCell="A7" workbookViewId="0">
      <selection activeCell="E23" sqref="E23"/>
    </sheetView>
  </sheetViews>
  <sheetFormatPr baseColWidth="10" defaultRowHeight="12.75" x14ac:dyDescent="0.2"/>
  <cols>
    <col min="1" max="1" width="3.42578125" customWidth="1"/>
    <col min="2" max="5" width="12.28515625" customWidth="1"/>
    <col min="6" max="6" width="13.140625" customWidth="1"/>
    <col min="7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666</v>
      </c>
      <c r="H5" s="2"/>
      <c r="I5" s="2"/>
    </row>
    <row r="6" spans="2:11" ht="15" customHeight="1" x14ac:dyDescent="0.2">
      <c r="B6" s="3" t="s">
        <v>0</v>
      </c>
      <c r="C6" s="4" t="s">
        <v>449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479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370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667</v>
      </c>
      <c r="G13" s="16"/>
      <c r="H13" s="13" t="s">
        <v>142</v>
      </c>
      <c r="I13" s="4" t="s">
        <v>668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 t="s">
        <v>669</v>
      </c>
      <c r="F16" s="43" t="s">
        <v>670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>
        <v>3.5999999999999997E-2</v>
      </c>
      <c r="F17" s="39" t="s">
        <v>671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>
        <v>3.5999999999999997E-2</v>
      </c>
      <c r="F18" s="39" t="s">
        <v>671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3">
        <v>0.15060000000000001</v>
      </c>
      <c r="F19" s="39" t="s">
        <v>672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8">
        <v>2.75E-2</v>
      </c>
      <c r="F20" s="39" t="s">
        <v>674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4.6100000000000002E-2</v>
      </c>
      <c r="G23" s="2"/>
      <c r="H23" s="2"/>
    </row>
    <row r="24" spans="2:11" ht="17.100000000000001" customHeight="1" x14ac:dyDescent="0.2">
      <c r="B24" s="2" t="s">
        <v>15</v>
      </c>
      <c r="C24" s="2"/>
      <c r="D24" s="2"/>
      <c r="E24" s="36">
        <v>2576.4299999999998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f>MROUND($E$23*'10-10-2024'!H25+'10-10-2024'!H25,1)</f>
        <v>521261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f>MROUND($E$23*'10-10-2024'!H26+'10-10-2024'!H26,1)</f>
        <v>572288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521261</v>
      </c>
      <c r="G29" s="11" t="s">
        <v>22</v>
      </c>
      <c r="H29" s="25">
        <f>+D29*F29</f>
        <v>234567.45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521261</v>
      </c>
      <c r="G30" s="11" t="s">
        <v>22</v>
      </c>
      <c r="H30" s="25">
        <f>+D30*F30</f>
        <v>198079.18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572288</v>
      </c>
      <c r="G31" s="11" t="s">
        <v>22</v>
      </c>
      <c r="H31" s="25">
        <f>+D31*F31</f>
        <v>314758.40000000002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10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10" ht="17.100000000000001" customHeight="1" x14ac:dyDescent="0.2">
      <c r="B34" s="2" t="s">
        <v>27</v>
      </c>
      <c r="C34" s="2"/>
      <c r="D34" s="2"/>
      <c r="E34" s="12" t="s">
        <v>28</v>
      </c>
      <c r="F34" s="26">
        <v>15132</v>
      </c>
      <c r="G34" s="2"/>
      <c r="H34" s="2"/>
      <c r="I34" s="2"/>
    </row>
    <row r="35" spans="2:10" ht="17.100000000000001" customHeight="1" x14ac:dyDescent="0.2">
      <c r="B35" s="2" t="s">
        <v>29</v>
      </c>
      <c r="C35" s="2"/>
      <c r="D35" s="2"/>
      <c r="E35" s="12" t="s">
        <v>28</v>
      </c>
      <c r="F35" s="26">
        <f>MROUND($E$23*'10-10-2024'!F35+'10-10-2024'!F35,1)</f>
        <v>45161</v>
      </c>
      <c r="G35" s="2"/>
      <c r="H35" s="2"/>
      <c r="I35" s="2"/>
    </row>
    <row r="36" spans="2:10" ht="17.100000000000001" customHeight="1" x14ac:dyDescent="0.2">
      <c r="B36" s="2" t="s">
        <v>30</v>
      </c>
      <c r="C36" s="2"/>
      <c r="D36" s="2"/>
      <c r="E36" s="12" t="s">
        <v>28</v>
      </c>
      <c r="F36" s="26">
        <f>MROUND($E$23*'10-10-2024'!F36+'10-10-2024'!F36,1)</f>
        <v>41006</v>
      </c>
      <c r="G36" s="8"/>
      <c r="H36" s="6"/>
      <c r="I36" s="2"/>
      <c r="J36" t="s">
        <v>484</v>
      </c>
    </row>
    <row r="37" spans="2:10" ht="17.100000000000001" customHeight="1" x14ac:dyDescent="0.2">
      <c r="B37" s="2" t="s">
        <v>31</v>
      </c>
      <c r="C37" s="2"/>
      <c r="D37" s="2"/>
      <c r="E37" s="12" t="s">
        <v>28</v>
      </c>
      <c r="F37" s="26">
        <f>MROUND($E$23*'10-10-2024'!F37+'10-10-2024'!F37,1)</f>
        <v>34669</v>
      </c>
      <c r="G37" s="8"/>
      <c r="H37" s="6"/>
      <c r="I37" s="2"/>
    </row>
    <row r="38" spans="2:10" ht="17.100000000000001" customHeight="1" x14ac:dyDescent="0.2">
      <c r="B38" s="22" t="s">
        <v>379</v>
      </c>
      <c r="C38" s="2"/>
      <c r="D38" s="2"/>
      <c r="E38" s="12" t="s">
        <v>380</v>
      </c>
      <c r="F38" s="26">
        <v>1.5</v>
      </c>
      <c r="G38" s="13" t="s">
        <v>381</v>
      </c>
      <c r="H38" s="6"/>
      <c r="I38" s="2"/>
    </row>
    <row r="39" spans="2:10" ht="17.100000000000001" customHeight="1" x14ac:dyDescent="0.2">
      <c r="B39" s="22" t="s">
        <v>382</v>
      </c>
      <c r="C39" s="2"/>
      <c r="D39" s="2"/>
      <c r="E39" s="12" t="s">
        <v>380</v>
      </c>
      <c r="F39" s="26">
        <v>1</v>
      </c>
      <c r="G39" s="13" t="s">
        <v>381</v>
      </c>
      <c r="H39" s="6"/>
      <c r="I39" s="2"/>
    </row>
    <row r="40" spans="2:10" ht="17.100000000000001" customHeight="1" x14ac:dyDescent="0.2">
      <c r="B40" s="2" t="s">
        <v>32</v>
      </c>
      <c r="C40" s="2"/>
      <c r="D40" s="2"/>
      <c r="E40" s="12" t="s">
        <v>33</v>
      </c>
      <c r="F40" s="26">
        <v>277180.75</v>
      </c>
      <c r="G40" t="s">
        <v>673</v>
      </c>
      <c r="H40" s="2"/>
      <c r="I40" s="2"/>
    </row>
    <row r="41" spans="2:10" ht="17.100000000000001" customHeight="1" x14ac:dyDescent="0.2">
      <c r="B41" s="2" t="s">
        <v>32</v>
      </c>
      <c r="C41" s="2"/>
      <c r="D41" s="2"/>
      <c r="E41" s="13"/>
      <c r="F41" s="20" t="s">
        <v>65</v>
      </c>
      <c r="G41" s="2"/>
      <c r="H41" s="2"/>
      <c r="I41" s="2"/>
    </row>
    <row r="42" spans="2:10" ht="17.100000000000001" customHeight="1" x14ac:dyDescent="0.2">
      <c r="B42" s="2" t="s">
        <v>34</v>
      </c>
      <c r="C42" s="2"/>
      <c r="D42" s="2"/>
      <c r="E42" s="13"/>
      <c r="F42" s="20" t="s">
        <v>35</v>
      </c>
      <c r="G42" s="2"/>
      <c r="H42" s="2"/>
      <c r="I42" s="2"/>
    </row>
    <row r="43" spans="2:10" ht="17.100000000000001" customHeight="1" x14ac:dyDescent="0.2">
      <c r="B43" s="2" t="s">
        <v>36</v>
      </c>
      <c r="C43" s="2"/>
      <c r="D43" s="2"/>
      <c r="E43" s="12" t="s">
        <v>37</v>
      </c>
      <c r="F43" s="26">
        <f>MROUND(IF(E19&gt;0,E19*'10-10-2024'!F43+'10-10-2024'!F43,'10-10-2024'!F43),1)</f>
        <v>1900416</v>
      </c>
      <c r="G43" s="8" t="s">
        <v>38</v>
      </c>
      <c r="H43" s="2"/>
      <c r="I43" s="2"/>
    </row>
    <row r="44" spans="2:10" ht="17.100000000000001" customHeight="1" x14ac:dyDescent="0.2">
      <c r="B44" s="2" t="s">
        <v>39</v>
      </c>
      <c r="C44" s="2"/>
      <c r="D44" s="2"/>
      <c r="E44" s="12" t="s">
        <v>37</v>
      </c>
      <c r="F44" s="26">
        <f>MROUND(+IF(E20=0,'10-10-2024'!F44,IF(AND(E19&gt;0,E20&gt;0)=TRUE,(E20*50%*'10-10-2024'!F44+E19*50%*'10-10-2024'!F44+'10-10-2024'!F44),'10-10-2024'!F44*(1+E20))),1)</f>
        <v>1977047</v>
      </c>
      <c r="G44" s="8" t="s">
        <v>38</v>
      </c>
      <c r="H44" s="2"/>
      <c r="I44" s="2"/>
    </row>
    <row r="45" spans="2:10" ht="17.100000000000001" customHeight="1" x14ac:dyDescent="0.2">
      <c r="B45" s="2" t="s">
        <v>40</v>
      </c>
      <c r="C45" s="2"/>
      <c r="D45" s="2"/>
      <c r="E45" s="12" t="s">
        <v>41</v>
      </c>
      <c r="F45" s="26">
        <v>2420</v>
      </c>
      <c r="G45" s="8" t="s">
        <v>38</v>
      </c>
      <c r="H45" s="2"/>
      <c r="I45" s="2"/>
    </row>
    <row r="46" spans="2:10" ht="17.100000000000001" customHeight="1" x14ac:dyDescent="0.2">
      <c r="B46" s="2" t="s">
        <v>42</v>
      </c>
      <c r="C46" s="2"/>
      <c r="D46" s="2"/>
      <c r="E46" s="12" t="s">
        <v>28</v>
      </c>
      <c r="F46" s="26">
        <f>MROUND((F43+F44)/50,1)</f>
        <v>77549</v>
      </c>
      <c r="G46" s="8" t="s">
        <v>38</v>
      </c>
      <c r="H46" s="2"/>
      <c r="I46" s="2"/>
    </row>
    <row r="47" spans="2:10" ht="17.100000000000001" customHeight="1" x14ac:dyDescent="0.2">
      <c r="B47" s="2" t="s">
        <v>43</v>
      </c>
      <c r="C47" s="2"/>
      <c r="D47" s="2"/>
      <c r="E47" s="12" t="s">
        <v>28</v>
      </c>
      <c r="F47" s="26">
        <v>11325</v>
      </c>
      <c r="G47" s="22"/>
      <c r="H47" s="2"/>
      <c r="I47" s="2"/>
    </row>
    <row r="48" spans="2:10" ht="17.100000000000001" customHeight="1" x14ac:dyDescent="0.2">
      <c r="B48" s="2" t="s">
        <v>44</v>
      </c>
      <c r="C48" s="2"/>
      <c r="D48" s="2"/>
      <c r="E48" s="12" t="s">
        <v>508</v>
      </c>
      <c r="F48" s="6" t="s">
        <v>507</v>
      </c>
      <c r="G48" s="40" t="s">
        <v>509</v>
      </c>
      <c r="H48" s="2"/>
      <c r="I48" s="2"/>
    </row>
    <row r="49" spans="1:9" ht="17.100000000000001" customHeight="1" x14ac:dyDescent="0.2">
      <c r="B49" s="2" t="s">
        <v>45</v>
      </c>
      <c r="C49" s="2"/>
      <c r="D49" s="2"/>
      <c r="E49" s="12" t="s">
        <v>46</v>
      </c>
      <c r="F49" s="6" t="s">
        <v>47</v>
      </c>
      <c r="G49" s="2"/>
      <c r="H49" s="2"/>
      <c r="I49" s="2"/>
    </row>
    <row r="50" spans="1:9" ht="4.3499999999999996" customHeight="1" x14ac:dyDescent="0.2">
      <c r="B50" s="2"/>
      <c r="C50" s="2"/>
      <c r="D50" s="2"/>
      <c r="E50" s="2"/>
      <c r="F50" s="2"/>
      <c r="G50" s="2"/>
      <c r="H50" s="2"/>
      <c r="I50" s="2"/>
    </row>
    <row r="51" spans="1:9" ht="17.100000000000001" customHeight="1" x14ac:dyDescent="0.2">
      <c r="B51" s="7" t="s">
        <v>48</v>
      </c>
      <c r="C51" s="2"/>
      <c r="D51" s="2"/>
      <c r="E51" s="2"/>
      <c r="F51" s="2"/>
      <c r="G51" s="2"/>
      <c r="H51" s="2"/>
      <c r="I51" s="2"/>
    </row>
    <row r="52" spans="1:9" ht="17.100000000000001" customHeight="1" x14ac:dyDescent="0.2">
      <c r="A52" s="14"/>
      <c r="B52" s="22" t="s">
        <v>49</v>
      </c>
      <c r="C52" s="2"/>
      <c r="D52" s="2"/>
      <c r="E52" s="12" t="s">
        <v>23</v>
      </c>
      <c r="F52" s="26">
        <f>MROUND($E$23*'10-10-2024'!F52+'10-10-2024'!F52,1)</f>
        <v>149235</v>
      </c>
      <c r="G52" s="8" t="s">
        <v>38</v>
      </c>
      <c r="H52" s="2"/>
      <c r="I52" s="2"/>
    </row>
    <row r="53" spans="1:9" ht="17.100000000000001" customHeight="1" x14ac:dyDescent="0.2">
      <c r="A53" s="14"/>
      <c r="B53" s="22" t="s">
        <v>50</v>
      </c>
      <c r="C53" s="2"/>
      <c r="D53" s="2"/>
      <c r="E53" s="12" t="s">
        <v>51</v>
      </c>
      <c r="F53" s="26">
        <f>MROUND($E$23*'10-10-2024'!F53+'10-10-2024'!F53,1)</f>
        <v>5842</v>
      </c>
      <c r="G53" s="8" t="s">
        <v>38</v>
      </c>
      <c r="H53" s="2"/>
      <c r="I53" s="2"/>
    </row>
    <row r="54" spans="1:9" ht="17.100000000000001" customHeight="1" x14ac:dyDescent="0.2">
      <c r="A54" s="14"/>
      <c r="B54" s="22" t="s">
        <v>52</v>
      </c>
      <c r="C54" s="2"/>
      <c r="D54" s="2"/>
      <c r="E54" s="12" t="s">
        <v>51</v>
      </c>
      <c r="F54" s="26">
        <f>MROUND($E$23*'10-10-2024'!F54+'10-10-2024'!F54,1)</f>
        <v>10740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53</v>
      </c>
      <c r="C55" s="2"/>
      <c r="D55" s="2"/>
      <c r="E55" s="12" t="s">
        <v>51</v>
      </c>
      <c r="F55" s="26">
        <f>MROUND($E$23*'10-10-2024'!F55+'10-10-2024'!F55,1)</f>
        <v>8019</v>
      </c>
      <c r="G55" s="8" t="s">
        <v>38</v>
      </c>
      <c r="H55" s="6"/>
      <c r="I55" s="2"/>
    </row>
    <row r="56" spans="1:9" ht="17.100000000000001" customHeight="1" x14ac:dyDescent="0.2">
      <c r="A56" s="14"/>
      <c r="B56" s="22" t="s">
        <v>326</v>
      </c>
      <c r="C56" s="2"/>
      <c r="D56" s="2"/>
      <c r="E56" s="12" t="s">
        <v>51</v>
      </c>
      <c r="F56" s="26">
        <f>MROUND($E$23*'10-10-2024'!F56+'10-10-2024'!F56,1)</f>
        <v>9798</v>
      </c>
      <c r="G56" s="8" t="s">
        <v>38</v>
      </c>
      <c r="H56" s="6"/>
      <c r="I56" s="2"/>
    </row>
    <row r="57" spans="1:9" ht="17.100000000000001" customHeight="1" x14ac:dyDescent="0.2">
      <c r="A57" s="14"/>
      <c r="B57" s="22" t="s">
        <v>54</v>
      </c>
      <c r="C57" s="2"/>
      <c r="D57" s="2"/>
      <c r="E57" s="12" t="s">
        <v>51</v>
      </c>
      <c r="F57" s="26">
        <f>MROUND($E$23*'10-10-2024'!F57+'10-10-2024'!F57,1)</f>
        <v>20173</v>
      </c>
      <c r="G57" s="8" t="s">
        <v>38</v>
      </c>
      <c r="H57" s="2"/>
      <c r="I57" s="2"/>
    </row>
    <row r="58" spans="1:9" ht="17.100000000000001" customHeight="1" x14ac:dyDescent="0.2">
      <c r="A58" s="14"/>
      <c r="B58" s="22" t="s">
        <v>55</v>
      </c>
      <c r="C58" s="2"/>
      <c r="D58" s="2"/>
      <c r="E58" s="12" t="s">
        <v>23</v>
      </c>
      <c r="F58" s="26">
        <f>MROUND($E$23*'10-10-2024'!F58+'10-10-2024'!F58,1)</f>
        <v>12237</v>
      </c>
      <c r="G58" s="8" t="s">
        <v>38</v>
      </c>
      <c r="H58" s="45" t="s">
        <v>56</v>
      </c>
      <c r="I58" s="45"/>
    </row>
    <row r="59" spans="1:9" ht="17.100000000000001" customHeight="1" x14ac:dyDescent="0.2">
      <c r="A59" s="14"/>
      <c r="B59" s="22" t="s">
        <v>57</v>
      </c>
      <c r="C59" s="2"/>
      <c r="D59" s="2"/>
      <c r="E59" s="12" t="s">
        <v>23</v>
      </c>
      <c r="F59" s="26">
        <f>MROUND($E$23*'10-10-2024'!F59+'10-10-2024'!F59,1)</f>
        <v>17560</v>
      </c>
      <c r="G59" s="8" t="s">
        <v>38</v>
      </c>
      <c r="H59" s="45" t="s">
        <v>58</v>
      </c>
      <c r="I59" s="45"/>
    </row>
    <row r="60" spans="1:9" ht="17.100000000000001" customHeight="1" x14ac:dyDescent="0.2">
      <c r="A60" s="14"/>
      <c r="B60" s="22" t="s">
        <v>59</v>
      </c>
      <c r="C60" s="2"/>
      <c r="D60" s="2"/>
      <c r="E60" s="12" t="s">
        <v>23</v>
      </c>
      <c r="F60" s="26">
        <f>MROUND($E$23*'10-10-2024'!F60+'10-10-2024'!F60,1)</f>
        <v>31781</v>
      </c>
      <c r="G60" s="8" t="s">
        <v>38</v>
      </c>
      <c r="H60" s="45" t="s">
        <v>60</v>
      </c>
      <c r="I60" s="45"/>
    </row>
    <row r="61" spans="1:9" ht="17.100000000000001" customHeight="1" x14ac:dyDescent="0.2">
      <c r="A61" s="14"/>
      <c r="B61" s="22" t="s">
        <v>61</v>
      </c>
      <c r="C61" s="2"/>
      <c r="D61" s="2"/>
      <c r="E61" s="12" t="s">
        <v>62</v>
      </c>
      <c r="F61" s="26">
        <f>MROUND($E$23*'10-10-2024'!F61+'10-10-2024'!F61,1)</f>
        <v>11034</v>
      </c>
      <c r="G61" s="8" t="s">
        <v>38</v>
      </c>
    </row>
    <row r="62" spans="1:9" ht="17.100000000000001" customHeight="1" x14ac:dyDescent="0.2">
      <c r="A62" s="14"/>
      <c r="B62" s="22" t="s">
        <v>63</v>
      </c>
      <c r="C62" s="2"/>
      <c r="D62" s="2"/>
      <c r="E62" s="12" t="s">
        <v>62</v>
      </c>
      <c r="F62" s="26">
        <f>MROUND($E$23*'10-10-2024'!F62+'10-10-2024'!F62,1)</f>
        <v>8142</v>
      </c>
      <c r="G62" s="8" t="s">
        <v>38</v>
      </c>
      <c r="H62" s="21" t="s">
        <v>64</v>
      </c>
      <c r="I62" s="21"/>
    </row>
    <row r="63" spans="1:9" ht="15" customHeight="1" x14ac:dyDescent="0.2">
      <c r="B63" s="22" t="s">
        <v>66</v>
      </c>
      <c r="C63" s="2"/>
      <c r="D63" s="2"/>
      <c r="E63" s="12" t="s">
        <v>23</v>
      </c>
      <c r="F63" s="26">
        <f>MROUND($E$23*'10-10-2024'!F63+'10-10-2024'!F63,1)</f>
        <v>25836</v>
      </c>
      <c r="G63" s="8" t="s">
        <v>38</v>
      </c>
      <c r="H63" s="15"/>
      <c r="I63" s="15"/>
    </row>
    <row r="64" spans="1:9" ht="15" customHeight="1" x14ac:dyDescent="0.2">
      <c r="B64" s="37" t="s">
        <v>384</v>
      </c>
      <c r="C64" s="15"/>
      <c r="D64" s="15"/>
      <c r="E64" s="12" t="s">
        <v>23</v>
      </c>
      <c r="F64" s="26">
        <f>MROUND($E$23*'10-10-2024'!F64+'10-10-2024'!F64,1)</f>
        <v>7210</v>
      </c>
      <c r="G64" s="8" t="s">
        <v>38</v>
      </c>
      <c r="H64" s="15"/>
      <c r="I64" s="15"/>
    </row>
    <row r="65" spans="2:9" ht="15" customHeight="1" x14ac:dyDescent="0.25">
      <c r="B65" s="47" t="s">
        <v>600</v>
      </c>
      <c r="C65" s="46"/>
      <c r="D65" s="46"/>
      <c r="E65" s="12" t="s">
        <v>601</v>
      </c>
      <c r="F65" s="42">
        <v>6</v>
      </c>
      <c r="G65" s="8" t="s">
        <v>38</v>
      </c>
      <c r="H65" s="15"/>
      <c r="I65" s="15"/>
    </row>
    <row r="66" spans="2:9" ht="15" customHeight="1" x14ac:dyDescent="0.25">
      <c r="B66" s="47" t="s">
        <v>602</v>
      </c>
      <c r="C66" s="46"/>
      <c r="D66" s="46"/>
      <c r="E66" s="12" t="s">
        <v>601</v>
      </c>
      <c r="F66" s="42">
        <v>10</v>
      </c>
      <c r="G66" s="8" t="s">
        <v>38</v>
      </c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>
      <c r="B151" s="15"/>
      <c r="C151" s="15"/>
      <c r="D151" s="15"/>
      <c r="E151" s="15"/>
      <c r="F151" s="15"/>
      <c r="G151" s="15"/>
      <c r="H151" s="15"/>
      <c r="I151" s="15"/>
    </row>
    <row r="152" spans="2:9" ht="15" customHeight="1" x14ac:dyDescent="0.2">
      <c r="B152" s="15"/>
      <c r="C152" s="15"/>
      <c r="D152" s="15"/>
      <c r="E152" s="15"/>
      <c r="F152" s="15"/>
      <c r="G152" s="15"/>
      <c r="H152" s="15"/>
      <c r="I152" s="15"/>
    </row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</sheetData>
  <mergeCells count="5">
    <mergeCell ref="H58:I58"/>
    <mergeCell ref="H59:I59"/>
    <mergeCell ref="H60:I60"/>
    <mergeCell ref="B65:D65"/>
    <mergeCell ref="B66:D66"/>
  </mergeCells>
  <pageMargins left="0.7" right="0.7" top="0.75" bottom="0.75" header="0.3" footer="0.3"/>
  <pageSetup paperSize="9" scale="72" orientation="portrait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7D517-F259-4A1D-A804-67C265FA5780}">
  <sheetPr>
    <pageSetUpPr fitToPage="1"/>
  </sheetPr>
  <dimension ref="A1:K206"/>
  <sheetViews>
    <sheetView topLeftCell="A7" workbookViewId="0">
      <selection activeCell="E23" sqref="E23"/>
    </sheetView>
  </sheetViews>
  <sheetFormatPr baseColWidth="10" defaultRowHeight="12.75" x14ac:dyDescent="0.2"/>
  <cols>
    <col min="1" max="1" width="3.42578125" customWidth="1"/>
    <col min="2" max="5" width="12.28515625" customWidth="1"/>
    <col min="6" max="6" width="13.140625" customWidth="1"/>
    <col min="7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675</v>
      </c>
      <c r="H5" s="2"/>
      <c r="I5" s="2"/>
    </row>
    <row r="6" spans="2:11" ht="15" customHeight="1" x14ac:dyDescent="0.2">
      <c r="B6" s="3" t="s">
        <v>0</v>
      </c>
      <c r="C6" s="4" t="s">
        <v>449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479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370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676</v>
      </c>
      <c r="G13" s="16"/>
      <c r="H13" s="13" t="s">
        <v>142</v>
      </c>
      <c r="I13" s="4" t="s">
        <v>678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1.0200000000000001E-2</v>
      </c>
      <c r="F16" s="43" t="s">
        <v>677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>
        <v>0.03</v>
      </c>
      <c r="F17" s="39" t="s">
        <v>679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>
        <v>0.03</v>
      </c>
      <c r="F18" s="39" t="s">
        <v>679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3">
        <v>0.04</v>
      </c>
      <c r="F19" s="39" t="s">
        <v>681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8">
        <v>0.03</v>
      </c>
      <c r="F20" s="39" t="s">
        <v>680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2.5100000000000001E-2</v>
      </c>
      <c r="G23" s="2"/>
      <c r="H23" s="2"/>
    </row>
    <row r="24" spans="2:11" ht="17.100000000000001" customHeight="1" x14ac:dyDescent="0.2">
      <c r="B24" s="2" t="s">
        <v>15</v>
      </c>
      <c r="C24" s="2"/>
      <c r="D24" s="2"/>
      <c r="E24" s="36">
        <v>2641.12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f>MROUND($E$23*'22-11-2024'!H25+'22-11-2024'!H25,1)</f>
        <v>534345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f>MROUND($E$23*'22-11-2024'!H26+'22-11-2024'!H26,1)</f>
        <v>586652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534345</v>
      </c>
      <c r="G29" s="11" t="s">
        <v>22</v>
      </c>
      <c r="H29" s="25">
        <f>+D29*F29</f>
        <v>240455.25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534345</v>
      </c>
      <c r="G30" s="11" t="s">
        <v>22</v>
      </c>
      <c r="H30" s="25">
        <f>+D30*F30</f>
        <v>203051.1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586652</v>
      </c>
      <c r="G31" s="11" t="s">
        <v>22</v>
      </c>
      <c r="H31" s="25">
        <f>+D31*F31</f>
        <v>322658.60000000003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10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10" ht="17.100000000000001" customHeight="1" x14ac:dyDescent="0.2">
      <c r="B34" s="2" t="s">
        <v>27</v>
      </c>
      <c r="C34" s="2"/>
      <c r="D34" s="2"/>
      <c r="E34" s="12" t="s">
        <v>28</v>
      </c>
      <c r="F34" s="26">
        <v>15586</v>
      </c>
      <c r="G34" s="2"/>
      <c r="H34" s="2"/>
      <c r="I34" s="2"/>
    </row>
    <row r="35" spans="2:10" ht="17.100000000000001" customHeight="1" x14ac:dyDescent="0.2">
      <c r="B35" s="2" t="s">
        <v>29</v>
      </c>
      <c r="C35" s="2"/>
      <c r="D35" s="2"/>
      <c r="E35" s="12" t="s">
        <v>28</v>
      </c>
      <c r="F35" s="26">
        <f>MROUND($E$23*'22-11-2024'!F35+'22-11-2024'!F35,1)</f>
        <v>46295</v>
      </c>
      <c r="G35" s="2"/>
      <c r="H35" s="2"/>
      <c r="I35" s="2"/>
    </row>
    <row r="36" spans="2:10" ht="17.100000000000001" customHeight="1" x14ac:dyDescent="0.2">
      <c r="B36" s="2" t="s">
        <v>30</v>
      </c>
      <c r="C36" s="2"/>
      <c r="D36" s="2"/>
      <c r="E36" s="12" t="s">
        <v>28</v>
      </c>
      <c r="F36" s="26">
        <f>MROUND($E$23*'22-11-2024'!F36+'22-11-2024'!F36,1)</f>
        <v>42035</v>
      </c>
      <c r="G36" s="8"/>
      <c r="H36" s="6"/>
      <c r="I36" s="2"/>
      <c r="J36" t="s">
        <v>484</v>
      </c>
    </row>
    <row r="37" spans="2:10" ht="17.100000000000001" customHeight="1" x14ac:dyDescent="0.2">
      <c r="B37" s="2" t="s">
        <v>31</v>
      </c>
      <c r="C37" s="2"/>
      <c r="D37" s="2"/>
      <c r="E37" s="12" t="s">
        <v>28</v>
      </c>
      <c r="F37" s="26">
        <f>MROUND($E$23*'22-11-2024'!F37+'22-11-2024'!F37,1)</f>
        <v>35539</v>
      </c>
      <c r="G37" s="8"/>
      <c r="H37" s="6"/>
      <c r="I37" s="2"/>
    </row>
    <row r="38" spans="2:10" ht="17.100000000000001" customHeight="1" x14ac:dyDescent="0.2">
      <c r="B38" s="22" t="s">
        <v>379</v>
      </c>
      <c r="C38" s="2"/>
      <c r="D38" s="2"/>
      <c r="E38" s="12" t="s">
        <v>380</v>
      </c>
      <c r="F38" s="26">
        <v>1.5</v>
      </c>
      <c r="G38" s="13" t="s">
        <v>381</v>
      </c>
      <c r="H38" s="6"/>
      <c r="I38" s="2"/>
    </row>
    <row r="39" spans="2:10" ht="17.100000000000001" customHeight="1" x14ac:dyDescent="0.2">
      <c r="B39" s="22" t="s">
        <v>382</v>
      </c>
      <c r="C39" s="2"/>
      <c r="D39" s="2"/>
      <c r="E39" s="12" t="s">
        <v>380</v>
      </c>
      <c r="F39" s="26">
        <v>1</v>
      </c>
      <c r="G39" s="13" t="s">
        <v>381</v>
      </c>
      <c r="H39" s="6"/>
      <c r="I39" s="2"/>
    </row>
    <row r="40" spans="2:10" ht="17.100000000000001" customHeight="1" x14ac:dyDescent="0.2">
      <c r="B40" s="2" t="s">
        <v>32</v>
      </c>
      <c r="C40" s="2"/>
      <c r="D40" s="2"/>
      <c r="E40" s="12" t="s">
        <v>33</v>
      </c>
      <c r="F40" s="26">
        <v>288268</v>
      </c>
      <c r="G40" t="s">
        <v>682</v>
      </c>
      <c r="H40" s="2"/>
      <c r="I40" s="2"/>
    </row>
    <row r="41" spans="2:10" ht="17.100000000000001" customHeight="1" x14ac:dyDescent="0.2">
      <c r="B41" s="2" t="s">
        <v>32</v>
      </c>
      <c r="C41" s="2"/>
      <c r="D41" s="2"/>
      <c r="E41" s="13"/>
      <c r="F41" s="20" t="s">
        <v>65</v>
      </c>
      <c r="G41" s="2"/>
      <c r="H41" s="2"/>
      <c r="I41" s="2"/>
    </row>
    <row r="42" spans="2:10" ht="17.100000000000001" customHeight="1" x14ac:dyDescent="0.2">
      <c r="B42" s="2" t="s">
        <v>34</v>
      </c>
      <c r="C42" s="2"/>
      <c r="D42" s="2"/>
      <c r="E42" s="13"/>
      <c r="F42" s="20" t="s">
        <v>35</v>
      </c>
      <c r="G42" s="2"/>
      <c r="H42" s="2"/>
      <c r="I42" s="2"/>
    </row>
    <row r="43" spans="2:10" ht="17.100000000000001" customHeight="1" x14ac:dyDescent="0.2">
      <c r="B43" s="2" t="s">
        <v>36</v>
      </c>
      <c r="C43" s="2"/>
      <c r="D43" s="2"/>
      <c r="E43" s="12" t="s">
        <v>37</v>
      </c>
      <c r="F43" s="26">
        <f>MROUND(IF(E19&gt;0,E19*'22-11-2024'!F43+'22-11-2024'!F43,'22-11-2024'!F43),1)</f>
        <v>1976433</v>
      </c>
      <c r="G43" s="8" t="s">
        <v>38</v>
      </c>
      <c r="H43" s="2"/>
      <c r="I43" s="2"/>
    </row>
    <row r="44" spans="2:10" ht="17.100000000000001" customHeight="1" x14ac:dyDescent="0.2">
      <c r="B44" s="2" t="s">
        <v>39</v>
      </c>
      <c r="C44" s="2"/>
      <c r="D44" s="2"/>
      <c r="E44" s="12" t="s">
        <v>37</v>
      </c>
      <c r="F44" s="26">
        <f>MROUND(+IF(E20=0,'22-11-2024'!F44,IF(AND(E19&gt;0,E20&gt;0)=TRUE,(E20*50%*'22-11-2024'!F44+E19*50%*'22-11-2024'!F44+'22-11-2024'!F44),'22-11-2024'!F44*(1+E20))),1)</f>
        <v>2046244</v>
      </c>
      <c r="G44" s="8" t="s">
        <v>38</v>
      </c>
      <c r="H44" s="2"/>
      <c r="I44" s="2"/>
    </row>
    <row r="45" spans="2:10" ht="17.100000000000001" customHeight="1" x14ac:dyDescent="0.2">
      <c r="B45" s="2" t="s">
        <v>40</v>
      </c>
      <c r="C45" s="2"/>
      <c r="D45" s="2"/>
      <c r="E45" s="12" t="s">
        <v>41</v>
      </c>
      <c r="F45" s="26">
        <v>2468</v>
      </c>
      <c r="G45" s="8" t="s">
        <v>38</v>
      </c>
      <c r="H45" s="2"/>
      <c r="I45" s="2"/>
    </row>
    <row r="46" spans="2:10" ht="17.100000000000001" customHeight="1" x14ac:dyDescent="0.2">
      <c r="B46" s="2" t="s">
        <v>42</v>
      </c>
      <c r="C46" s="2"/>
      <c r="D46" s="2"/>
      <c r="E46" s="12" t="s">
        <v>28</v>
      </c>
      <c r="F46" s="26">
        <f>MROUND((F43+F44)/50,1)</f>
        <v>80454</v>
      </c>
      <c r="G46" s="8" t="s">
        <v>38</v>
      </c>
      <c r="H46" s="2"/>
      <c r="I46" s="2"/>
    </row>
    <row r="47" spans="2:10" ht="17.100000000000001" customHeight="1" x14ac:dyDescent="0.2">
      <c r="B47" s="2" t="s">
        <v>43</v>
      </c>
      <c r="C47" s="2"/>
      <c r="D47" s="2"/>
      <c r="E47" s="12" t="s">
        <v>28</v>
      </c>
      <c r="F47" s="26">
        <v>11778</v>
      </c>
      <c r="G47" s="22"/>
      <c r="H47" s="2"/>
      <c r="I47" s="2"/>
    </row>
    <row r="48" spans="2:10" ht="17.100000000000001" customHeight="1" x14ac:dyDescent="0.2">
      <c r="B48" s="2" t="s">
        <v>44</v>
      </c>
      <c r="C48" s="2"/>
      <c r="D48" s="2"/>
      <c r="E48" s="12" t="s">
        <v>508</v>
      </c>
      <c r="F48" s="6" t="s">
        <v>507</v>
      </c>
      <c r="G48" s="40" t="s">
        <v>509</v>
      </c>
      <c r="H48" s="2"/>
      <c r="I48" s="2"/>
    </row>
    <row r="49" spans="1:9" ht="17.100000000000001" customHeight="1" x14ac:dyDescent="0.2">
      <c r="B49" s="2" t="s">
        <v>45</v>
      </c>
      <c r="C49" s="2"/>
      <c r="D49" s="2"/>
      <c r="E49" s="12" t="s">
        <v>46</v>
      </c>
      <c r="F49" s="6" t="s">
        <v>47</v>
      </c>
      <c r="G49" s="2"/>
      <c r="H49" s="2"/>
      <c r="I49" s="2"/>
    </row>
    <row r="50" spans="1:9" ht="4.3499999999999996" customHeight="1" x14ac:dyDescent="0.2">
      <c r="B50" s="2"/>
      <c r="C50" s="2"/>
      <c r="D50" s="2"/>
      <c r="E50" s="2"/>
      <c r="F50" s="2"/>
      <c r="G50" s="2"/>
      <c r="H50" s="2"/>
      <c r="I50" s="2"/>
    </row>
    <row r="51" spans="1:9" ht="17.100000000000001" customHeight="1" x14ac:dyDescent="0.2">
      <c r="B51" s="7" t="s">
        <v>48</v>
      </c>
      <c r="C51" s="2"/>
      <c r="D51" s="2"/>
      <c r="E51" s="2"/>
      <c r="F51" s="2"/>
      <c r="G51" s="2"/>
      <c r="H51" s="2"/>
      <c r="I51" s="2"/>
    </row>
    <row r="52" spans="1:9" ht="17.100000000000001" customHeight="1" x14ac:dyDescent="0.2">
      <c r="A52" s="14"/>
      <c r="B52" s="22" t="s">
        <v>49</v>
      </c>
      <c r="C52" s="2"/>
      <c r="D52" s="2"/>
      <c r="E52" s="12" t="s">
        <v>23</v>
      </c>
      <c r="F52" s="26">
        <f>MROUND($E$23*'22-11-2024'!F52+'22-11-2024'!F52,1)</f>
        <v>152981</v>
      </c>
      <c r="G52" s="8" t="s">
        <v>38</v>
      </c>
      <c r="H52" s="2"/>
      <c r="I52" s="2"/>
    </row>
    <row r="53" spans="1:9" ht="17.100000000000001" customHeight="1" x14ac:dyDescent="0.2">
      <c r="A53" s="14"/>
      <c r="B53" s="22" t="s">
        <v>50</v>
      </c>
      <c r="C53" s="2"/>
      <c r="D53" s="2"/>
      <c r="E53" s="12" t="s">
        <v>51</v>
      </c>
      <c r="F53" s="26">
        <f>MROUND($E$23*'22-11-2024'!F53+'22-11-2024'!F53,1)</f>
        <v>5989</v>
      </c>
      <c r="G53" s="8" t="s">
        <v>38</v>
      </c>
      <c r="H53" s="2"/>
      <c r="I53" s="2"/>
    </row>
    <row r="54" spans="1:9" ht="17.100000000000001" customHeight="1" x14ac:dyDescent="0.2">
      <c r="A54" s="14"/>
      <c r="B54" s="22" t="s">
        <v>52</v>
      </c>
      <c r="C54" s="2"/>
      <c r="D54" s="2"/>
      <c r="E54" s="12" t="s">
        <v>51</v>
      </c>
      <c r="F54" s="26">
        <f>MROUND($E$23*'22-11-2024'!F54+'22-11-2024'!F54,1)</f>
        <v>11010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53</v>
      </c>
      <c r="C55" s="2"/>
      <c r="D55" s="2"/>
      <c r="E55" s="12" t="s">
        <v>51</v>
      </c>
      <c r="F55" s="26">
        <f>MROUND($E$23*'22-11-2024'!F55+'22-11-2024'!F55,1)</f>
        <v>8220</v>
      </c>
      <c r="G55" s="8" t="s">
        <v>38</v>
      </c>
      <c r="H55" s="6"/>
      <c r="I55" s="2"/>
    </row>
    <row r="56" spans="1:9" ht="17.100000000000001" customHeight="1" x14ac:dyDescent="0.2">
      <c r="A56" s="14"/>
      <c r="B56" s="22" t="s">
        <v>326</v>
      </c>
      <c r="C56" s="2"/>
      <c r="D56" s="2"/>
      <c r="E56" s="12" t="s">
        <v>51</v>
      </c>
      <c r="F56" s="26">
        <f>MROUND($E$23*'22-11-2024'!F56+'22-11-2024'!F56,1)</f>
        <v>10044</v>
      </c>
      <c r="G56" s="8" t="s">
        <v>38</v>
      </c>
      <c r="H56" s="6"/>
      <c r="I56" s="2"/>
    </row>
    <row r="57" spans="1:9" ht="17.100000000000001" customHeight="1" x14ac:dyDescent="0.2">
      <c r="A57" s="14"/>
      <c r="B57" s="22" t="s">
        <v>54</v>
      </c>
      <c r="C57" s="2"/>
      <c r="D57" s="2"/>
      <c r="E57" s="12" t="s">
        <v>51</v>
      </c>
      <c r="F57" s="26">
        <f>MROUND($E$23*'22-11-2024'!F57+'22-11-2024'!F57,1)</f>
        <v>20679</v>
      </c>
      <c r="G57" s="8" t="s">
        <v>38</v>
      </c>
      <c r="H57" s="2"/>
      <c r="I57" s="2"/>
    </row>
    <row r="58" spans="1:9" ht="17.100000000000001" customHeight="1" x14ac:dyDescent="0.2">
      <c r="A58" s="14"/>
      <c r="B58" s="22" t="s">
        <v>55</v>
      </c>
      <c r="C58" s="2"/>
      <c r="D58" s="2"/>
      <c r="E58" s="12" t="s">
        <v>23</v>
      </c>
      <c r="F58" s="26">
        <f>MROUND($E$23*'22-11-2024'!F58+'22-11-2024'!F58,1)</f>
        <v>12544</v>
      </c>
      <c r="G58" s="8" t="s">
        <v>38</v>
      </c>
      <c r="H58" s="45" t="s">
        <v>56</v>
      </c>
      <c r="I58" s="45"/>
    </row>
    <row r="59" spans="1:9" ht="17.100000000000001" customHeight="1" x14ac:dyDescent="0.2">
      <c r="A59" s="14"/>
      <c r="B59" s="22" t="s">
        <v>57</v>
      </c>
      <c r="C59" s="2"/>
      <c r="D59" s="2"/>
      <c r="E59" s="12" t="s">
        <v>23</v>
      </c>
      <c r="F59" s="26">
        <f>MROUND($E$23*'22-11-2024'!F59+'22-11-2024'!F59,1)</f>
        <v>18001</v>
      </c>
      <c r="G59" s="8" t="s">
        <v>38</v>
      </c>
      <c r="H59" s="45" t="s">
        <v>58</v>
      </c>
      <c r="I59" s="45"/>
    </row>
    <row r="60" spans="1:9" ht="17.100000000000001" customHeight="1" x14ac:dyDescent="0.2">
      <c r="A60" s="14"/>
      <c r="B60" s="22" t="s">
        <v>59</v>
      </c>
      <c r="C60" s="2"/>
      <c r="D60" s="2"/>
      <c r="E60" s="12" t="s">
        <v>23</v>
      </c>
      <c r="F60" s="26">
        <f>MROUND($E$23*'22-11-2024'!F60+'22-11-2024'!F60,1)</f>
        <v>32579</v>
      </c>
      <c r="G60" s="8" t="s">
        <v>38</v>
      </c>
      <c r="H60" s="45" t="s">
        <v>60</v>
      </c>
      <c r="I60" s="45"/>
    </row>
    <row r="61" spans="1:9" ht="17.100000000000001" customHeight="1" x14ac:dyDescent="0.2">
      <c r="A61" s="14"/>
      <c r="B61" s="22" t="s">
        <v>61</v>
      </c>
      <c r="C61" s="2"/>
      <c r="D61" s="2"/>
      <c r="E61" s="12" t="s">
        <v>62</v>
      </c>
      <c r="F61" s="26">
        <f>MROUND($E$23*'22-11-2024'!F61+'22-11-2024'!F61,1)</f>
        <v>11311</v>
      </c>
      <c r="G61" s="8" t="s">
        <v>38</v>
      </c>
    </row>
    <row r="62" spans="1:9" ht="17.100000000000001" customHeight="1" x14ac:dyDescent="0.2">
      <c r="A62" s="14"/>
      <c r="B62" s="22" t="s">
        <v>63</v>
      </c>
      <c r="C62" s="2"/>
      <c r="D62" s="2"/>
      <c r="E62" s="12" t="s">
        <v>62</v>
      </c>
      <c r="F62" s="26">
        <f>MROUND($E$23*'22-11-2024'!F62+'22-11-2024'!F62,1)</f>
        <v>8346</v>
      </c>
      <c r="G62" s="8" t="s">
        <v>38</v>
      </c>
      <c r="H62" s="21" t="s">
        <v>64</v>
      </c>
      <c r="I62" s="21"/>
    </row>
    <row r="63" spans="1:9" ht="15" customHeight="1" x14ac:dyDescent="0.2">
      <c r="B63" s="22" t="s">
        <v>66</v>
      </c>
      <c r="C63" s="2"/>
      <c r="D63" s="2"/>
      <c r="E63" s="12" t="s">
        <v>23</v>
      </c>
      <c r="F63" s="26">
        <f>MROUND($E$23*'22-11-2024'!F63+'22-11-2024'!F63,1)</f>
        <v>26484</v>
      </c>
      <c r="G63" s="8" t="s">
        <v>38</v>
      </c>
      <c r="H63" s="15"/>
      <c r="I63" s="15"/>
    </row>
    <row r="64" spans="1:9" ht="15" customHeight="1" x14ac:dyDescent="0.2">
      <c r="B64" s="37" t="s">
        <v>384</v>
      </c>
      <c r="C64" s="15"/>
      <c r="D64" s="15"/>
      <c r="E64" s="12" t="s">
        <v>23</v>
      </c>
      <c r="F64" s="26">
        <f>MROUND($E$23*'22-11-2024'!F64+'22-11-2024'!F64,1)</f>
        <v>7391</v>
      </c>
      <c r="G64" s="8" t="s">
        <v>38</v>
      </c>
      <c r="H64" s="15"/>
      <c r="I64" s="15"/>
    </row>
    <row r="65" spans="2:9" ht="15" customHeight="1" x14ac:dyDescent="0.25">
      <c r="B65" s="47" t="s">
        <v>600</v>
      </c>
      <c r="C65" s="46"/>
      <c r="D65" s="46"/>
      <c r="E65" s="12" t="s">
        <v>601</v>
      </c>
      <c r="F65" s="42">
        <v>6</v>
      </c>
      <c r="G65" s="8" t="s">
        <v>38</v>
      </c>
      <c r="H65" s="15"/>
      <c r="I65" s="15"/>
    </row>
    <row r="66" spans="2:9" ht="15" customHeight="1" x14ac:dyDescent="0.25">
      <c r="B66" s="47" t="s">
        <v>602</v>
      </c>
      <c r="C66" s="46"/>
      <c r="D66" s="46"/>
      <c r="E66" s="12" t="s">
        <v>601</v>
      </c>
      <c r="F66" s="42">
        <v>10</v>
      </c>
      <c r="G66" s="8" t="s">
        <v>38</v>
      </c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>
      <c r="B151" s="15"/>
      <c r="C151" s="15"/>
      <c r="D151" s="15"/>
      <c r="E151" s="15"/>
      <c r="F151" s="15"/>
      <c r="G151" s="15"/>
      <c r="H151" s="15"/>
      <c r="I151" s="15"/>
    </row>
    <row r="152" spans="2:9" ht="15" customHeight="1" x14ac:dyDescent="0.2">
      <c r="B152" s="15"/>
      <c r="C152" s="15"/>
      <c r="D152" s="15"/>
      <c r="E152" s="15"/>
      <c r="F152" s="15"/>
      <c r="G152" s="15"/>
      <c r="H152" s="15"/>
      <c r="I152" s="15"/>
    </row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customFormat="1" ht="15" customHeight="1" x14ac:dyDescent="0.2"/>
    <row r="162" customFormat="1" ht="15" customHeight="1" x14ac:dyDescent="0.2"/>
    <row r="163" customFormat="1" ht="15" customHeight="1" x14ac:dyDescent="0.2"/>
    <row r="164" customFormat="1" ht="15" customHeight="1" x14ac:dyDescent="0.2"/>
    <row r="165" customFormat="1" ht="15" customHeight="1" x14ac:dyDescent="0.2"/>
    <row r="166" customFormat="1" ht="15" customHeight="1" x14ac:dyDescent="0.2"/>
    <row r="167" customFormat="1" ht="15" customHeight="1" x14ac:dyDescent="0.2"/>
    <row r="168" customFormat="1" ht="15" customHeight="1" x14ac:dyDescent="0.2"/>
    <row r="169" customFormat="1" ht="15" customHeight="1" x14ac:dyDescent="0.2"/>
    <row r="170" customFormat="1" ht="15" customHeight="1" x14ac:dyDescent="0.2"/>
    <row r="171" customFormat="1" ht="15" customHeight="1" x14ac:dyDescent="0.2"/>
    <row r="172" customFormat="1" ht="15" customHeight="1" x14ac:dyDescent="0.2"/>
    <row r="173" customFormat="1" ht="15" customHeight="1" x14ac:dyDescent="0.2"/>
    <row r="174" customFormat="1" ht="15" customHeight="1" x14ac:dyDescent="0.2"/>
    <row r="175" customFormat="1" ht="15" customHeight="1" x14ac:dyDescent="0.2"/>
    <row r="176" customFormat="1" ht="15" customHeight="1" x14ac:dyDescent="0.2"/>
    <row r="177" customFormat="1" ht="15" customHeight="1" x14ac:dyDescent="0.2"/>
    <row r="178" customFormat="1" ht="15" customHeight="1" x14ac:dyDescent="0.2"/>
    <row r="179" customFormat="1" ht="15" customHeight="1" x14ac:dyDescent="0.2"/>
    <row r="180" customFormat="1" ht="15" customHeight="1" x14ac:dyDescent="0.2"/>
    <row r="181" customFormat="1" ht="15" customHeight="1" x14ac:dyDescent="0.2"/>
    <row r="182" customFormat="1" ht="15" customHeight="1" x14ac:dyDescent="0.2"/>
    <row r="183" customFormat="1" ht="15" customHeight="1" x14ac:dyDescent="0.2"/>
    <row r="184" customFormat="1" ht="15" customHeight="1" x14ac:dyDescent="0.2"/>
    <row r="185" customFormat="1" ht="15" customHeight="1" x14ac:dyDescent="0.2"/>
    <row r="186" customFormat="1" ht="15" customHeight="1" x14ac:dyDescent="0.2"/>
    <row r="187" customFormat="1" ht="15" customHeight="1" x14ac:dyDescent="0.2"/>
    <row r="188" customFormat="1" ht="15" customHeight="1" x14ac:dyDescent="0.2"/>
    <row r="189" customFormat="1" ht="15" customHeight="1" x14ac:dyDescent="0.2"/>
    <row r="190" customFormat="1" ht="15" customHeight="1" x14ac:dyDescent="0.2"/>
    <row r="191" customFormat="1" ht="15" customHeight="1" x14ac:dyDescent="0.2"/>
    <row r="192" customFormat="1" ht="15" customHeight="1" x14ac:dyDescent="0.2"/>
    <row r="193" customFormat="1" ht="15" customHeight="1" x14ac:dyDescent="0.2"/>
    <row r="194" customFormat="1" ht="15" customHeight="1" x14ac:dyDescent="0.2"/>
    <row r="195" customFormat="1" ht="15" customHeight="1" x14ac:dyDescent="0.2"/>
    <row r="196" customFormat="1" ht="15" customHeight="1" x14ac:dyDescent="0.2"/>
    <row r="197" customFormat="1" ht="15" customHeight="1" x14ac:dyDescent="0.2"/>
    <row r="198" customFormat="1" ht="15" customHeight="1" x14ac:dyDescent="0.2"/>
    <row r="199" customFormat="1" ht="15" customHeight="1" x14ac:dyDescent="0.2"/>
    <row r="200" customFormat="1" ht="15" customHeight="1" x14ac:dyDescent="0.2"/>
    <row r="201" customFormat="1" ht="15" customHeight="1" x14ac:dyDescent="0.2"/>
    <row r="202" customFormat="1" ht="15" customHeight="1" x14ac:dyDescent="0.2"/>
    <row r="203" customFormat="1" ht="15" customHeight="1" x14ac:dyDescent="0.2"/>
    <row r="204" customFormat="1" ht="15" customHeight="1" x14ac:dyDescent="0.2"/>
    <row r="205" customFormat="1" ht="15" customHeight="1" x14ac:dyDescent="0.2"/>
    <row r="206" customFormat="1" ht="15" customHeight="1" x14ac:dyDescent="0.2"/>
  </sheetData>
  <mergeCells count="5">
    <mergeCell ref="H58:I58"/>
    <mergeCell ref="H59:I59"/>
    <mergeCell ref="H60:I60"/>
    <mergeCell ref="B65:D65"/>
    <mergeCell ref="B66:D66"/>
  </mergeCells>
  <pageMargins left="0.7" right="0.7" top="0.75" bottom="0.75" header="0.3" footer="0.3"/>
  <pageSetup paperSize="9" scale="72" fitToHeight="0" orientation="portrait" horizontalDpi="0" verticalDpi="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AC43-D21B-486C-92CD-87EBBF714CEA}">
  <sheetPr>
    <pageSetUpPr fitToPage="1"/>
  </sheetPr>
  <dimension ref="A1:K206"/>
  <sheetViews>
    <sheetView topLeftCell="A22" workbookViewId="0">
      <selection activeCell="E23" sqref="E23"/>
    </sheetView>
  </sheetViews>
  <sheetFormatPr baseColWidth="10" defaultRowHeight="12.75" x14ac:dyDescent="0.2"/>
  <cols>
    <col min="1" max="1" width="3.42578125" customWidth="1"/>
    <col min="2" max="5" width="12.28515625" customWidth="1"/>
    <col min="6" max="6" width="13.140625" customWidth="1"/>
    <col min="7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685</v>
      </c>
      <c r="H5" s="2"/>
      <c r="I5" s="2"/>
    </row>
    <row r="6" spans="2:11" ht="15" customHeight="1" x14ac:dyDescent="0.2">
      <c r="B6" s="3" t="s">
        <v>0</v>
      </c>
      <c r="C6" s="4" t="s">
        <v>449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479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370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686</v>
      </c>
      <c r="G13" s="16"/>
      <c r="H13" s="13" t="s">
        <v>142</v>
      </c>
      <c r="I13" s="4" t="s">
        <v>687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2.12E-2</v>
      </c>
      <c r="F16" s="43" t="s">
        <v>688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>
        <v>0</v>
      </c>
      <c r="F17" s="39" t="s">
        <v>683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>
        <v>0</v>
      </c>
      <c r="F18" s="39" t="s">
        <v>683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3">
        <v>0</v>
      </c>
      <c r="F19" s="39" t="s">
        <v>683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8">
        <v>1.7500000000000002E-2</v>
      </c>
      <c r="F20" s="39" t="s">
        <v>684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1.0200000000000001E-2</v>
      </c>
      <c r="G23" s="2"/>
      <c r="H23" s="2"/>
    </row>
    <row r="24" spans="2:11" ht="17.100000000000001" customHeight="1" x14ac:dyDescent="0.2">
      <c r="B24" s="2" t="s">
        <v>15</v>
      </c>
      <c r="C24" s="2"/>
      <c r="D24" s="2"/>
      <c r="E24" s="36">
        <v>2668.07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f>MROUND($E$23*'10-12-2024'!H25+'10-12-2024'!H25,1)</f>
        <v>539795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f>MROUND($E$23*'10-12-2024'!H26+'10-12-2024'!H26,1)</f>
        <v>592636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539795</v>
      </c>
      <c r="G29" s="11" t="s">
        <v>22</v>
      </c>
      <c r="H29" s="25">
        <f>+D29*F29</f>
        <v>242907.75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539795</v>
      </c>
      <c r="G30" s="11" t="s">
        <v>22</v>
      </c>
      <c r="H30" s="25">
        <f>+D30*F30</f>
        <v>205122.1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592636</v>
      </c>
      <c r="G31" s="11" t="s">
        <v>22</v>
      </c>
      <c r="H31" s="25">
        <f>+D31*F31</f>
        <v>325949.80000000005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10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10" ht="17.100000000000001" customHeight="1" x14ac:dyDescent="0.2">
      <c r="B34" s="2" t="s">
        <v>27</v>
      </c>
      <c r="C34" s="2"/>
      <c r="D34" s="2"/>
      <c r="E34" s="12" t="s">
        <v>28</v>
      </c>
      <c r="F34" s="26">
        <v>15860</v>
      </c>
      <c r="G34" s="2"/>
      <c r="H34" s="2"/>
      <c r="I34" s="2"/>
    </row>
    <row r="35" spans="2:10" ht="17.100000000000001" customHeight="1" x14ac:dyDescent="0.2">
      <c r="B35" s="2" t="s">
        <v>29</v>
      </c>
      <c r="C35" s="2"/>
      <c r="D35" s="2"/>
      <c r="E35" s="12" t="s">
        <v>28</v>
      </c>
      <c r="F35" s="26">
        <f>MROUND($E$23*'10-12-2024'!F35+'10-12-2024'!F35,1)</f>
        <v>46767</v>
      </c>
      <c r="G35" s="2"/>
      <c r="H35" s="2"/>
      <c r="I35" s="2"/>
    </row>
    <row r="36" spans="2:10" ht="17.100000000000001" customHeight="1" x14ac:dyDescent="0.2">
      <c r="B36" s="2" t="s">
        <v>30</v>
      </c>
      <c r="C36" s="2"/>
      <c r="D36" s="2"/>
      <c r="E36" s="12" t="s">
        <v>28</v>
      </c>
      <c r="F36" s="26">
        <f>MROUND($E$23*'10-12-2024'!F36+'10-12-2024'!F36,1)</f>
        <v>42464</v>
      </c>
      <c r="G36" s="8"/>
      <c r="H36" s="6"/>
      <c r="I36" s="2"/>
      <c r="J36" t="s">
        <v>484</v>
      </c>
    </row>
    <row r="37" spans="2:10" ht="17.100000000000001" customHeight="1" x14ac:dyDescent="0.2">
      <c r="B37" s="2" t="s">
        <v>31</v>
      </c>
      <c r="C37" s="2"/>
      <c r="D37" s="2"/>
      <c r="E37" s="12" t="s">
        <v>28</v>
      </c>
      <c r="F37" s="26">
        <f>MROUND($E$23*'10-12-2024'!F37+'10-12-2024'!F37,1)</f>
        <v>35901</v>
      </c>
      <c r="G37" s="8"/>
      <c r="H37" s="6"/>
      <c r="I37" s="2"/>
    </row>
    <row r="38" spans="2:10" ht="17.100000000000001" customHeight="1" x14ac:dyDescent="0.2">
      <c r="B38" s="22" t="s">
        <v>379</v>
      </c>
      <c r="C38" s="2"/>
      <c r="D38" s="2"/>
      <c r="E38" s="12" t="s">
        <v>380</v>
      </c>
      <c r="F38" s="26">
        <v>1.5</v>
      </c>
      <c r="G38" s="13" t="s">
        <v>381</v>
      </c>
      <c r="H38" s="6"/>
      <c r="I38" s="2"/>
    </row>
    <row r="39" spans="2:10" ht="17.100000000000001" customHeight="1" x14ac:dyDescent="0.2">
      <c r="B39" s="22" t="s">
        <v>382</v>
      </c>
      <c r="C39" s="2"/>
      <c r="D39" s="2"/>
      <c r="E39" s="12" t="s">
        <v>380</v>
      </c>
      <c r="F39" s="26">
        <v>1</v>
      </c>
      <c r="G39" s="13" t="s">
        <v>381</v>
      </c>
      <c r="H39" s="6"/>
      <c r="I39" s="2"/>
    </row>
    <row r="40" spans="2:10" ht="17.100000000000001" customHeight="1" x14ac:dyDescent="0.2">
      <c r="B40" s="2" t="s">
        <v>32</v>
      </c>
      <c r="C40" s="2"/>
      <c r="D40" s="2"/>
      <c r="E40" s="12" t="s">
        <v>33</v>
      </c>
      <c r="F40" s="26">
        <v>288268</v>
      </c>
      <c r="G40" t="s">
        <v>682</v>
      </c>
      <c r="H40" s="2"/>
      <c r="I40" s="2"/>
    </row>
    <row r="41" spans="2:10" ht="17.100000000000001" customHeight="1" x14ac:dyDescent="0.2">
      <c r="B41" s="2" t="s">
        <v>32</v>
      </c>
      <c r="C41" s="2"/>
      <c r="D41" s="2"/>
      <c r="E41" s="13"/>
      <c r="F41" s="20" t="s">
        <v>65</v>
      </c>
      <c r="G41" s="2"/>
      <c r="H41" s="2"/>
      <c r="I41" s="2"/>
    </row>
    <row r="42" spans="2:10" ht="17.100000000000001" customHeight="1" x14ac:dyDescent="0.2">
      <c r="B42" s="2" t="s">
        <v>34</v>
      </c>
      <c r="C42" s="2"/>
      <c r="D42" s="2"/>
      <c r="E42" s="13"/>
      <c r="F42" s="20" t="s">
        <v>35</v>
      </c>
      <c r="G42" s="2"/>
      <c r="H42" s="2"/>
      <c r="I42" s="2"/>
    </row>
    <row r="43" spans="2:10" ht="17.100000000000001" customHeight="1" x14ac:dyDescent="0.2">
      <c r="B43" s="2" t="s">
        <v>36</v>
      </c>
      <c r="C43" s="2"/>
      <c r="D43" s="2"/>
      <c r="E43" s="12" t="s">
        <v>37</v>
      </c>
      <c r="F43" s="26">
        <f>MROUND(IF(E19&gt;0,E19*'10-12-2024'!F43+'10-12-2024'!F43,'10-12-2024'!F43),1)</f>
        <v>1976433</v>
      </c>
      <c r="G43" s="8" t="s">
        <v>38</v>
      </c>
      <c r="H43" s="2"/>
      <c r="I43" s="2"/>
    </row>
    <row r="44" spans="2:10" ht="17.100000000000001" customHeight="1" x14ac:dyDescent="0.2">
      <c r="B44" s="2" t="s">
        <v>39</v>
      </c>
      <c r="C44" s="2"/>
      <c r="D44" s="2"/>
      <c r="E44" s="12" t="s">
        <v>37</v>
      </c>
      <c r="F44" s="26">
        <f>MROUND(+IF(E20=0,'10-12-2024'!F44,IF(AND(E19&gt;0,E20&gt;0)=TRUE,(E20*50%*'10-12-2024'!F44+E19*50%*'10-12-2024'!F44+'10-12-2024'!F44),'10-12-2024'!F44*(1+E20))),1)</f>
        <v>2082053</v>
      </c>
      <c r="G44" s="8" t="s">
        <v>38</v>
      </c>
      <c r="H44" s="2"/>
      <c r="I44" s="2"/>
    </row>
    <row r="45" spans="2:10" ht="17.100000000000001" customHeight="1" x14ac:dyDescent="0.2">
      <c r="B45" s="2" t="s">
        <v>40</v>
      </c>
      <c r="C45" s="2"/>
      <c r="D45" s="2"/>
      <c r="E45" s="12" t="s">
        <v>41</v>
      </c>
      <c r="F45" s="26">
        <v>2510</v>
      </c>
      <c r="G45" s="8" t="s">
        <v>38</v>
      </c>
      <c r="H45" s="2"/>
      <c r="I45" s="2"/>
    </row>
    <row r="46" spans="2:10" ht="17.100000000000001" customHeight="1" x14ac:dyDescent="0.2">
      <c r="B46" s="2" t="s">
        <v>42</v>
      </c>
      <c r="C46" s="2"/>
      <c r="D46" s="2"/>
      <c r="E46" s="12" t="s">
        <v>28</v>
      </c>
      <c r="F46" s="26">
        <f>MROUND((F43+F44)/50,1)</f>
        <v>81170</v>
      </c>
      <c r="G46" s="8" t="s">
        <v>38</v>
      </c>
      <c r="H46" s="2"/>
      <c r="I46" s="2"/>
    </row>
    <row r="47" spans="2:10" ht="17.100000000000001" customHeight="1" x14ac:dyDescent="0.2">
      <c r="B47" s="2" t="s">
        <v>43</v>
      </c>
      <c r="C47" s="2"/>
      <c r="D47" s="2"/>
      <c r="E47" s="12" t="s">
        <v>28</v>
      </c>
      <c r="F47" s="26">
        <v>11778</v>
      </c>
      <c r="G47" s="22"/>
      <c r="H47" s="2"/>
      <c r="I47" s="2"/>
    </row>
    <row r="48" spans="2:10" ht="17.100000000000001" customHeight="1" x14ac:dyDescent="0.2">
      <c r="B48" s="2" t="s">
        <v>44</v>
      </c>
      <c r="C48" s="2"/>
      <c r="D48" s="2"/>
      <c r="E48" s="12" t="s">
        <v>508</v>
      </c>
      <c r="F48" s="6" t="s">
        <v>507</v>
      </c>
      <c r="G48" s="40" t="s">
        <v>509</v>
      </c>
      <c r="H48" s="2"/>
      <c r="I48" s="2"/>
    </row>
    <row r="49" spans="1:9" ht="17.100000000000001" customHeight="1" x14ac:dyDescent="0.2">
      <c r="B49" s="2" t="s">
        <v>45</v>
      </c>
      <c r="C49" s="2"/>
      <c r="D49" s="2"/>
      <c r="E49" s="12" t="s">
        <v>46</v>
      </c>
      <c r="F49" s="6" t="s">
        <v>47</v>
      </c>
      <c r="G49" s="2"/>
      <c r="H49" s="2"/>
      <c r="I49" s="2"/>
    </row>
    <row r="50" spans="1:9" ht="4.3499999999999996" customHeight="1" x14ac:dyDescent="0.2">
      <c r="B50" s="2"/>
      <c r="C50" s="2"/>
      <c r="D50" s="2"/>
      <c r="E50" s="2"/>
      <c r="F50" s="2"/>
      <c r="G50" s="2"/>
      <c r="H50" s="2"/>
      <c r="I50" s="2"/>
    </row>
    <row r="51" spans="1:9" ht="17.100000000000001" customHeight="1" x14ac:dyDescent="0.2">
      <c r="B51" s="7" t="s">
        <v>48</v>
      </c>
      <c r="C51" s="2"/>
      <c r="D51" s="2"/>
      <c r="E51" s="2"/>
      <c r="F51" s="2"/>
      <c r="G51" s="2"/>
      <c r="H51" s="2"/>
      <c r="I51" s="2"/>
    </row>
    <row r="52" spans="1:9" ht="17.100000000000001" customHeight="1" x14ac:dyDescent="0.2">
      <c r="A52" s="14"/>
      <c r="B52" s="22" t="s">
        <v>49</v>
      </c>
      <c r="C52" s="2"/>
      <c r="D52" s="2"/>
      <c r="E52" s="12" t="s">
        <v>23</v>
      </c>
      <c r="F52" s="26">
        <f>MROUND($E$23*'10-12-2024'!F52+'10-12-2024'!F52,1)</f>
        <v>154541</v>
      </c>
      <c r="G52" s="8" t="s">
        <v>38</v>
      </c>
      <c r="H52" s="2"/>
      <c r="I52" s="2"/>
    </row>
    <row r="53" spans="1:9" ht="17.100000000000001" customHeight="1" x14ac:dyDescent="0.2">
      <c r="A53" s="14"/>
      <c r="B53" s="22" t="s">
        <v>50</v>
      </c>
      <c r="C53" s="2"/>
      <c r="D53" s="2"/>
      <c r="E53" s="12" t="s">
        <v>51</v>
      </c>
      <c r="F53" s="26">
        <f>MROUND($E$23*'10-12-2024'!F53+'10-12-2024'!F53,1)</f>
        <v>6050</v>
      </c>
      <c r="G53" s="8" t="s">
        <v>38</v>
      </c>
      <c r="H53" s="2"/>
      <c r="I53" s="2"/>
    </row>
    <row r="54" spans="1:9" ht="17.100000000000001" customHeight="1" x14ac:dyDescent="0.2">
      <c r="A54" s="14"/>
      <c r="B54" s="22" t="s">
        <v>52</v>
      </c>
      <c r="C54" s="2"/>
      <c r="D54" s="2"/>
      <c r="E54" s="12" t="s">
        <v>51</v>
      </c>
      <c r="F54" s="26">
        <f>MROUND($E$23*'10-12-2024'!F54+'10-12-2024'!F54,1)</f>
        <v>11122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53</v>
      </c>
      <c r="C55" s="2"/>
      <c r="D55" s="2"/>
      <c r="E55" s="12" t="s">
        <v>51</v>
      </c>
      <c r="F55" s="26">
        <f>MROUND($E$23*'10-12-2024'!F55+'10-12-2024'!F55,1)</f>
        <v>8304</v>
      </c>
      <c r="G55" s="8" t="s">
        <v>38</v>
      </c>
      <c r="H55" s="6"/>
      <c r="I55" s="2"/>
    </row>
    <row r="56" spans="1:9" ht="17.100000000000001" customHeight="1" x14ac:dyDescent="0.2">
      <c r="A56" s="14"/>
      <c r="B56" s="22" t="s">
        <v>326</v>
      </c>
      <c r="C56" s="2"/>
      <c r="D56" s="2"/>
      <c r="E56" s="12" t="s">
        <v>51</v>
      </c>
      <c r="F56" s="26">
        <f>MROUND($E$23*'10-12-2024'!F56+'10-12-2024'!F56,1)</f>
        <v>10146</v>
      </c>
      <c r="G56" s="8" t="s">
        <v>38</v>
      </c>
      <c r="H56" s="6"/>
      <c r="I56" s="2"/>
    </row>
    <row r="57" spans="1:9" ht="17.100000000000001" customHeight="1" x14ac:dyDescent="0.2">
      <c r="A57" s="14"/>
      <c r="B57" s="22" t="s">
        <v>54</v>
      </c>
      <c r="C57" s="2"/>
      <c r="D57" s="2"/>
      <c r="E57" s="12" t="s">
        <v>51</v>
      </c>
      <c r="F57" s="26">
        <f>MROUND($E$23*'10-12-2024'!F57+'10-12-2024'!F57,1)</f>
        <v>20890</v>
      </c>
      <c r="G57" s="8" t="s">
        <v>38</v>
      </c>
      <c r="H57" s="2"/>
      <c r="I57" s="2"/>
    </row>
    <row r="58" spans="1:9" ht="17.100000000000001" customHeight="1" x14ac:dyDescent="0.2">
      <c r="A58" s="14"/>
      <c r="B58" s="22" t="s">
        <v>55</v>
      </c>
      <c r="C58" s="2"/>
      <c r="D58" s="2"/>
      <c r="E58" s="12" t="s">
        <v>23</v>
      </c>
      <c r="F58" s="26">
        <f>MROUND($E$23*'10-12-2024'!F58+'10-12-2024'!F58,1)</f>
        <v>12672</v>
      </c>
      <c r="G58" s="8" t="s">
        <v>38</v>
      </c>
      <c r="H58" s="45" t="s">
        <v>56</v>
      </c>
      <c r="I58" s="45"/>
    </row>
    <row r="59" spans="1:9" ht="17.100000000000001" customHeight="1" x14ac:dyDescent="0.2">
      <c r="A59" s="14"/>
      <c r="B59" s="22" t="s">
        <v>57</v>
      </c>
      <c r="C59" s="2"/>
      <c r="D59" s="2"/>
      <c r="E59" s="12" t="s">
        <v>23</v>
      </c>
      <c r="F59" s="26">
        <f>MROUND($E$23*'10-12-2024'!F59+'10-12-2024'!F59,1)</f>
        <v>18185</v>
      </c>
      <c r="G59" s="8" t="s">
        <v>38</v>
      </c>
      <c r="H59" s="45" t="s">
        <v>58</v>
      </c>
      <c r="I59" s="45"/>
    </row>
    <row r="60" spans="1:9" ht="17.100000000000001" customHeight="1" x14ac:dyDescent="0.2">
      <c r="A60" s="14"/>
      <c r="B60" s="22" t="s">
        <v>59</v>
      </c>
      <c r="C60" s="2"/>
      <c r="D60" s="2"/>
      <c r="E60" s="12" t="s">
        <v>23</v>
      </c>
      <c r="F60" s="26">
        <f>MROUND($E$23*'10-12-2024'!F60+'10-12-2024'!F60,1)</f>
        <v>32911</v>
      </c>
      <c r="G60" s="8" t="s">
        <v>38</v>
      </c>
      <c r="H60" s="45" t="s">
        <v>60</v>
      </c>
      <c r="I60" s="45"/>
    </row>
    <row r="61" spans="1:9" ht="17.100000000000001" customHeight="1" x14ac:dyDescent="0.2">
      <c r="A61" s="14"/>
      <c r="B61" s="22" t="s">
        <v>61</v>
      </c>
      <c r="C61" s="2"/>
      <c r="D61" s="2"/>
      <c r="E61" s="12" t="s">
        <v>62</v>
      </c>
      <c r="F61" s="26">
        <f>MROUND($E$23*'10-12-2024'!F61+'10-12-2024'!F61,1)</f>
        <v>11426</v>
      </c>
      <c r="G61" s="8" t="s">
        <v>38</v>
      </c>
    </row>
    <row r="62" spans="1:9" ht="17.100000000000001" customHeight="1" x14ac:dyDescent="0.2">
      <c r="A62" s="14"/>
      <c r="B62" s="22" t="s">
        <v>63</v>
      </c>
      <c r="C62" s="2"/>
      <c r="D62" s="2"/>
      <c r="E62" s="12" t="s">
        <v>62</v>
      </c>
      <c r="F62" s="26">
        <f>MROUND($E$23*'10-12-2024'!F62+'10-12-2024'!F62,1)</f>
        <v>8431</v>
      </c>
      <c r="G62" s="8" t="s">
        <v>38</v>
      </c>
      <c r="H62" s="21" t="s">
        <v>64</v>
      </c>
      <c r="I62" s="21"/>
    </row>
    <row r="63" spans="1:9" ht="15" customHeight="1" x14ac:dyDescent="0.2">
      <c r="B63" s="22" t="s">
        <v>66</v>
      </c>
      <c r="C63" s="2"/>
      <c r="D63" s="2"/>
      <c r="E63" s="12" t="s">
        <v>23</v>
      </c>
      <c r="F63" s="26">
        <f>MROUND($E$23*'10-12-2024'!F63+'10-12-2024'!F63,1)</f>
        <v>26754</v>
      </c>
      <c r="G63" s="8" t="s">
        <v>38</v>
      </c>
      <c r="H63" s="15"/>
      <c r="I63" s="15"/>
    </row>
    <row r="64" spans="1:9" ht="15" customHeight="1" x14ac:dyDescent="0.2">
      <c r="B64" s="37" t="s">
        <v>384</v>
      </c>
      <c r="C64" s="15"/>
      <c r="D64" s="15"/>
      <c r="E64" s="12" t="s">
        <v>23</v>
      </c>
      <c r="F64" s="26">
        <f>MROUND($E$23*'10-12-2024'!F64+'10-12-2024'!F64,1)</f>
        <v>7466</v>
      </c>
      <c r="G64" s="8" t="s">
        <v>38</v>
      </c>
      <c r="H64" s="15"/>
      <c r="I64" s="15"/>
    </row>
    <row r="65" spans="2:9" ht="15" customHeight="1" x14ac:dyDescent="0.25">
      <c r="B65" s="47" t="s">
        <v>600</v>
      </c>
      <c r="C65" s="46"/>
      <c r="D65" s="46"/>
      <c r="E65" s="12" t="s">
        <v>601</v>
      </c>
      <c r="F65" s="42">
        <v>6</v>
      </c>
      <c r="G65" s="8" t="s">
        <v>38</v>
      </c>
      <c r="H65" s="15"/>
      <c r="I65" s="15"/>
    </row>
    <row r="66" spans="2:9" ht="15" customHeight="1" x14ac:dyDescent="0.25">
      <c r="B66" s="47" t="s">
        <v>602</v>
      </c>
      <c r="C66" s="46"/>
      <c r="D66" s="46"/>
      <c r="E66" s="12" t="s">
        <v>601</v>
      </c>
      <c r="F66" s="42">
        <v>10</v>
      </c>
      <c r="G66" s="8" t="s">
        <v>38</v>
      </c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>
      <c r="B151" s="15"/>
      <c r="C151" s="15"/>
      <c r="D151" s="15"/>
      <c r="E151" s="15"/>
      <c r="F151" s="15"/>
      <c r="G151" s="15"/>
      <c r="H151" s="15"/>
      <c r="I151" s="15"/>
    </row>
    <row r="152" spans="2:9" ht="15" customHeight="1" x14ac:dyDescent="0.2">
      <c r="B152" s="15"/>
      <c r="C152" s="15"/>
      <c r="D152" s="15"/>
      <c r="E152" s="15"/>
      <c r="F152" s="15"/>
      <c r="G152" s="15"/>
      <c r="H152" s="15"/>
      <c r="I152" s="15"/>
    </row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customFormat="1" ht="15" customHeight="1" x14ac:dyDescent="0.2"/>
    <row r="162" customFormat="1" ht="15" customHeight="1" x14ac:dyDescent="0.2"/>
    <row r="163" customFormat="1" ht="15" customHeight="1" x14ac:dyDescent="0.2"/>
    <row r="164" customFormat="1" ht="15" customHeight="1" x14ac:dyDescent="0.2"/>
    <row r="165" customFormat="1" ht="15" customHeight="1" x14ac:dyDescent="0.2"/>
    <row r="166" customFormat="1" ht="15" customHeight="1" x14ac:dyDescent="0.2"/>
    <row r="167" customFormat="1" ht="15" customHeight="1" x14ac:dyDescent="0.2"/>
    <row r="168" customFormat="1" ht="15" customHeight="1" x14ac:dyDescent="0.2"/>
    <row r="169" customFormat="1" ht="15" customHeight="1" x14ac:dyDescent="0.2"/>
    <row r="170" customFormat="1" ht="15" customHeight="1" x14ac:dyDescent="0.2"/>
    <row r="171" customFormat="1" ht="15" customHeight="1" x14ac:dyDescent="0.2"/>
    <row r="172" customFormat="1" ht="15" customHeight="1" x14ac:dyDescent="0.2"/>
    <row r="173" customFormat="1" ht="15" customHeight="1" x14ac:dyDescent="0.2"/>
    <row r="174" customFormat="1" ht="15" customHeight="1" x14ac:dyDescent="0.2"/>
    <row r="175" customFormat="1" ht="15" customHeight="1" x14ac:dyDescent="0.2"/>
    <row r="176" customFormat="1" ht="15" customHeight="1" x14ac:dyDescent="0.2"/>
    <row r="177" customFormat="1" ht="15" customHeight="1" x14ac:dyDescent="0.2"/>
    <row r="178" customFormat="1" ht="15" customHeight="1" x14ac:dyDescent="0.2"/>
    <row r="179" customFormat="1" ht="15" customHeight="1" x14ac:dyDescent="0.2"/>
    <row r="180" customFormat="1" ht="15" customHeight="1" x14ac:dyDescent="0.2"/>
    <row r="181" customFormat="1" ht="15" customHeight="1" x14ac:dyDescent="0.2"/>
    <row r="182" customFormat="1" ht="15" customHeight="1" x14ac:dyDescent="0.2"/>
    <row r="183" customFormat="1" ht="15" customHeight="1" x14ac:dyDescent="0.2"/>
    <row r="184" customFormat="1" ht="15" customHeight="1" x14ac:dyDescent="0.2"/>
    <row r="185" customFormat="1" ht="15" customHeight="1" x14ac:dyDescent="0.2"/>
    <row r="186" customFormat="1" ht="15" customHeight="1" x14ac:dyDescent="0.2"/>
    <row r="187" customFormat="1" ht="15" customHeight="1" x14ac:dyDescent="0.2"/>
    <row r="188" customFormat="1" ht="15" customHeight="1" x14ac:dyDescent="0.2"/>
    <row r="189" customFormat="1" ht="15" customHeight="1" x14ac:dyDescent="0.2"/>
    <row r="190" customFormat="1" ht="15" customHeight="1" x14ac:dyDescent="0.2"/>
    <row r="191" customFormat="1" ht="15" customHeight="1" x14ac:dyDescent="0.2"/>
    <row r="192" customFormat="1" ht="15" customHeight="1" x14ac:dyDescent="0.2"/>
    <row r="193" customFormat="1" ht="15" customHeight="1" x14ac:dyDescent="0.2"/>
    <row r="194" customFormat="1" ht="15" customHeight="1" x14ac:dyDescent="0.2"/>
    <row r="195" customFormat="1" ht="15" customHeight="1" x14ac:dyDescent="0.2"/>
    <row r="196" customFormat="1" ht="15" customHeight="1" x14ac:dyDescent="0.2"/>
    <row r="197" customFormat="1" ht="15" customHeight="1" x14ac:dyDescent="0.2"/>
    <row r="198" customFormat="1" ht="15" customHeight="1" x14ac:dyDescent="0.2"/>
    <row r="199" customFormat="1" ht="15" customHeight="1" x14ac:dyDescent="0.2"/>
    <row r="200" customFormat="1" ht="15" customHeight="1" x14ac:dyDescent="0.2"/>
    <row r="201" customFormat="1" ht="15" customHeight="1" x14ac:dyDescent="0.2"/>
    <row r="202" customFormat="1" ht="15" customHeight="1" x14ac:dyDescent="0.2"/>
    <row r="203" customFormat="1" ht="15" customHeight="1" x14ac:dyDescent="0.2"/>
    <row r="204" customFormat="1" ht="15" customHeight="1" x14ac:dyDescent="0.2"/>
    <row r="205" customFormat="1" ht="15" customHeight="1" x14ac:dyDescent="0.2"/>
    <row r="206" customFormat="1" ht="15" customHeight="1" x14ac:dyDescent="0.2"/>
  </sheetData>
  <mergeCells count="5">
    <mergeCell ref="H58:I58"/>
    <mergeCell ref="H59:I59"/>
    <mergeCell ref="H60:I60"/>
    <mergeCell ref="B65:D65"/>
    <mergeCell ref="B66:D66"/>
  </mergeCells>
  <pageMargins left="0.7" right="0.7" top="0.75" bottom="0.75" header="0.3" footer="0.3"/>
  <pageSetup paperSize="9" scale="72" orientation="portrait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9A261-6BF5-403A-9B2E-86AA5AB74FB5}">
  <sheetPr>
    <pageSetUpPr fitToPage="1"/>
  </sheetPr>
  <dimension ref="A1:K206"/>
  <sheetViews>
    <sheetView topLeftCell="A7" workbookViewId="0">
      <selection activeCell="F19" sqref="F19"/>
    </sheetView>
  </sheetViews>
  <sheetFormatPr baseColWidth="10" defaultRowHeight="12.75" x14ac:dyDescent="0.2"/>
  <cols>
    <col min="1" max="1" width="3.42578125" customWidth="1"/>
    <col min="2" max="5" width="12.28515625" customWidth="1"/>
    <col min="6" max="6" width="13.140625" customWidth="1"/>
    <col min="7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691</v>
      </c>
      <c r="H5" s="2"/>
      <c r="I5" s="2"/>
    </row>
    <row r="6" spans="2:11" ht="15" customHeight="1" x14ac:dyDescent="0.2">
      <c r="B6" s="3" t="s">
        <v>0</v>
      </c>
      <c r="C6" s="4" t="s">
        <v>449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479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370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692</v>
      </c>
      <c r="G13" s="16"/>
      <c r="H13" s="13" t="s">
        <v>142</v>
      </c>
      <c r="I13" s="4" t="s">
        <v>693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1.197E-2</v>
      </c>
      <c r="F16" s="43" t="s">
        <v>694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>
        <v>3.7999999999999999E-2</v>
      </c>
      <c r="F17" s="39" t="s">
        <v>690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>
        <v>3.7999999999999999E-2</v>
      </c>
      <c r="F18" s="39" t="s">
        <v>690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3">
        <v>3.3270000000000001E-2</v>
      </c>
      <c r="F19" s="39" t="s">
        <v>695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8">
        <v>0.02</v>
      </c>
      <c r="F20" s="39" t="s">
        <v>689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2.75E-2</v>
      </c>
      <c r="G23" s="2"/>
      <c r="H23" s="2"/>
    </row>
    <row r="24" spans="2:11" ht="17.100000000000001" customHeight="1" x14ac:dyDescent="0.2">
      <c r="B24" s="2" t="s">
        <v>15</v>
      </c>
      <c r="C24" s="2"/>
      <c r="D24" s="2"/>
      <c r="E24" s="36">
        <v>2741.47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f>MROUND($E$23*'10-01-2025'!H25+'10-01-2025'!H25,1)</f>
        <v>554639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f>MROUND($E$23*'10-01-2025'!H26+'10-01-2025'!H26,1)</f>
        <v>608933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554639</v>
      </c>
      <c r="G29" s="11" t="s">
        <v>22</v>
      </c>
      <c r="H29" s="25">
        <f>+D29*F29</f>
        <v>249587.55000000002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554639</v>
      </c>
      <c r="G30" s="11" t="s">
        <v>22</v>
      </c>
      <c r="H30" s="25">
        <f>+D30*F30</f>
        <v>210762.82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608933</v>
      </c>
      <c r="G31" s="11" t="s">
        <v>22</v>
      </c>
      <c r="H31" s="25">
        <f>+D31*F31</f>
        <v>334913.15000000002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10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10" ht="17.100000000000001" customHeight="1" x14ac:dyDescent="0.2">
      <c r="B34" s="2" t="s">
        <v>27</v>
      </c>
      <c r="C34" s="2"/>
      <c r="D34" s="2"/>
      <c r="E34" s="12" t="s">
        <v>28</v>
      </c>
      <c r="F34" s="26">
        <v>16177</v>
      </c>
      <c r="G34" s="2"/>
      <c r="H34" s="2"/>
      <c r="I34" s="2"/>
    </row>
    <row r="35" spans="2:10" ht="17.100000000000001" customHeight="1" x14ac:dyDescent="0.2">
      <c r="B35" s="2" t="s">
        <v>29</v>
      </c>
      <c r="C35" s="2"/>
      <c r="D35" s="2"/>
      <c r="E35" s="12" t="s">
        <v>28</v>
      </c>
      <c r="F35" s="26">
        <f>MROUND($E$23*'10-01-2025'!F35+'10-01-2025'!F35,1)</f>
        <v>48053</v>
      </c>
      <c r="G35" s="2"/>
      <c r="H35" s="2"/>
      <c r="I35" s="2"/>
    </row>
    <row r="36" spans="2:10" ht="17.100000000000001" customHeight="1" x14ac:dyDescent="0.2">
      <c r="B36" s="2" t="s">
        <v>30</v>
      </c>
      <c r="C36" s="2"/>
      <c r="D36" s="2"/>
      <c r="E36" s="12" t="s">
        <v>28</v>
      </c>
      <c r="F36" s="26">
        <f>MROUND($E$23*'10-01-2025'!F36+'10-01-2025'!F36,1)</f>
        <v>43632</v>
      </c>
      <c r="G36" s="8"/>
      <c r="H36" s="6"/>
      <c r="I36" s="2"/>
      <c r="J36" t="s">
        <v>484</v>
      </c>
    </row>
    <row r="37" spans="2:10" ht="17.100000000000001" customHeight="1" x14ac:dyDescent="0.2">
      <c r="B37" s="2" t="s">
        <v>31</v>
      </c>
      <c r="C37" s="2"/>
      <c r="D37" s="2"/>
      <c r="E37" s="12" t="s">
        <v>28</v>
      </c>
      <c r="F37" s="26">
        <f>MROUND($E$23*'10-01-2025'!F37+'10-01-2025'!F37,1)</f>
        <v>36888</v>
      </c>
      <c r="G37" s="8"/>
      <c r="H37" s="6"/>
      <c r="I37" s="2"/>
    </row>
    <row r="38" spans="2:10" ht="17.100000000000001" customHeight="1" x14ac:dyDescent="0.2">
      <c r="B38" s="22" t="s">
        <v>379</v>
      </c>
      <c r="C38" s="2"/>
      <c r="D38" s="2"/>
      <c r="E38" s="12" t="s">
        <v>380</v>
      </c>
      <c r="F38" s="26">
        <v>1.5</v>
      </c>
      <c r="G38" s="13" t="s">
        <v>381</v>
      </c>
      <c r="H38" s="6"/>
      <c r="I38" s="2"/>
    </row>
    <row r="39" spans="2:10" ht="17.100000000000001" customHeight="1" x14ac:dyDescent="0.2">
      <c r="B39" s="22" t="s">
        <v>382</v>
      </c>
      <c r="C39" s="2"/>
      <c r="D39" s="2"/>
      <c r="E39" s="12" t="s">
        <v>380</v>
      </c>
      <c r="F39" s="26">
        <v>1</v>
      </c>
      <c r="G39" s="13" t="s">
        <v>381</v>
      </c>
      <c r="H39" s="6"/>
      <c r="I39" s="2"/>
    </row>
    <row r="40" spans="2:10" ht="17.100000000000001" customHeight="1" x14ac:dyDescent="0.2">
      <c r="B40" s="2" t="s">
        <v>32</v>
      </c>
      <c r="C40" s="2"/>
      <c r="D40" s="2"/>
      <c r="E40" s="12" t="s">
        <v>33</v>
      </c>
      <c r="F40" s="26">
        <v>297858.75</v>
      </c>
      <c r="G40" t="s">
        <v>696</v>
      </c>
      <c r="H40" s="2"/>
      <c r="I40" s="2"/>
    </row>
    <row r="41" spans="2:10" ht="17.100000000000001" customHeight="1" x14ac:dyDescent="0.2">
      <c r="B41" s="2" t="s">
        <v>32</v>
      </c>
      <c r="C41" s="2"/>
      <c r="D41" s="2"/>
      <c r="E41" s="13"/>
      <c r="F41" s="20" t="s">
        <v>65</v>
      </c>
      <c r="G41" s="2"/>
      <c r="H41" s="2"/>
      <c r="I41" s="2"/>
    </row>
    <row r="42" spans="2:10" ht="17.100000000000001" customHeight="1" x14ac:dyDescent="0.2">
      <c r="B42" s="2" t="s">
        <v>34</v>
      </c>
      <c r="C42" s="2"/>
      <c r="D42" s="2"/>
      <c r="E42" s="13"/>
      <c r="F42" s="20" t="s">
        <v>35</v>
      </c>
      <c r="G42" s="2"/>
      <c r="H42" s="2"/>
      <c r="I42" s="2"/>
    </row>
    <row r="43" spans="2:10" ht="17.100000000000001" customHeight="1" x14ac:dyDescent="0.2">
      <c r="B43" s="2" t="s">
        <v>36</v>
      </c>
      <c r="C43" s="2"/>
      <c r="D43" s="2"/>
      <c r="E43" s="12" t="s">
        <v>37</v>
      </c>
      <c r="F43" s="26">
        <f>MROUND(IF(E19&gt;0,E19*'10-01-2025'!F43+'10-01-2025'!F43,'10-01-2025'!F43),1)</f>
        <v>2042189</v>
      </c>
      <c r="G43" s="8" t="s">
        <v>38</v>
      </c>
      <c r="H43" s="2"/>
      <c r="I43" s="2"/>
    </row>
    <row r="44" spans="2:10" ht="17.100000000000001" customHeight="1" x14ac:dyDescent="0.2">
      <c r="B44" s="2" t="s">
        <v>39</v>
      </c>
      <c r="C44" s="2"/>
      <c r="D44" s="2"/>
      <c r="E44" s="12" t="s">
        <v>37</v>
      </c>
      <c r="F44" s="26">
        <f>MROUND(+IF(E20=0,'10-01-2025'!F44,IF(AND(E19&gt;0,E20&gt;0)=TRUE,(E20*50%*'10-01-2025'!F44+E19*50%*'10-01-2025'!F44+'10-01-2025'!F44),'10-01-2025'!F44*(1+E20))),1)</f>
        <v>2137508</v>
      </c>
      <c r="G44" s="8" t="s">
        <v>38</v>
      </c>
      <c r="H44" s="2"/>
      <c r="I44" s="2"/>
    </row>
    <row r="45" spans="2:10" ht="17.100000000000001" customHeight="1" x14ac:dyDescent="0.2">
      <c r="B45" s="2" t="s">
        <v>40</v>
      </c>
      <c r="C45" s="2"/>
      <c r="D45" s="2"/>
      <c r="E45" s="12" t="s">
        <v>41</v>
      </c>
      <c r="F45" s="26">
        <v>2575</v>
      </c>
      <c r="G45" s="8" t="s">
        <v>38</v>
      </c>
      <c r="H45" s="2"/>
      <c r="I45" s="2"/>
    </row>
    <row r="46" spans="2:10" ht="17.100000000000001" customHeight="1" x14ac:dyDescent="0.2">
      <c r="B46" s="2" t="s">
        <v>42</v>
      </c>
      <c r="C46" s="2"/>
      <c r="D46" s="2"/>
      <c r="E46" s="12" t="s">
        <v>28</v>
      </c>
      <c r="F46" s="26">
        <f>MROUND((F43+F44)/50,1)</f>
        <v>83594</v>
      </c>
      <c r="G46" s="8" t="s">
        <v>38</v>
      </c>
      <c r="H46" s="2"/>
      <c r="I46" s="2"/>
    </row>
    <row r="47" spans="2:10" ht="17.100000000000001" customHeight="1" x14ac:dyDescent="0.2">
      <c r="B47" s="2" t="s">
        <v>43</v>
      </c>
      <c r="C47" s="2"/>
      <c r="D47" s="2"/>
      <c r="E47" s="12" t="s">
        <v>28</v>
      </c>
      <c r="F47" s="26">
        <v>12170</v>
      </c>
      <c r="G47" s="22"/>
      <c r="H47" s="2"/>
      <c r="I47" s="2"/>
    </row>
    <row r="48" spans="2:10" ht="17.100000000000001" customHeight="1" x14ac:dyDescent="0.2">
      <c r="B48" s="2" t="s">
        <v>44</v>
      </c>
      <c r="C48" s="2"/>
      <c r="D48" s="2"/>
      <c r="E48" s="12" t="s">
        <v>508</v>
      </c>
      <c r="F48" s="6" t="s">
        <v>507</v>
      </c>
      <c r="G48" s="40" t="s">
        <v>509</v>
      </c>
      <c r="H48" s="2"/>
      <c r="I48" s="2"/>
    </row>
    <row r="49" spans="1:9" ht="17.100000000000001" customHeight="1" x14ac:dyDescent="0.2">
      <c r="B49" s="2" t="s">
        <v>45</v>
      </c>
      <c r="C49" s="2"/>
      <c r="D49" s="2"/>
      <c r="E49" s="12" t="s">
        <v>46</v>
      </c>
      <c r="F49" s="6" t="s">
        <v>47</v>
      </c>
      <c r="G49" s="2"/>
      <c r="H49" s="2"/>
      <c r="I49" s="2"/>
    </row>
    <row r="50" spans="1:9" ht="4.3499999999999996" customHeight="1" x14ac:dyDescent="0.2">
      <c r="B50" s="2"/>
      <c r="C50" s="2"/>
      <c r="D50" s="2"/>
      <c r="E50" s="2"/>
      <c r="F50" s="2"/>
      <c r="G50" s="2"/>
      <c r="H50" s="2"/>
      <c r="I50" s="2"/>
    </row>
    <row r="51" spans="1:9" ht="17.100000000000001" customHeight="1" x14ac:dyDescent="0.2">
      <c r="B51" s="7" t="s">
        <v>48</v>
      </c>
      <c r="C51" s="2"/>
      <c r="D51" s="2"/>
      <c r="E51" s="2"/>
      <c r="F51" s="2"/>
      <c r="G51" s="2"/>
      <c r="H51" s="2"/>
      <c r="I51" s="2"/>
    </row>
    <row r="52" spans="1:9" ht="17.100000000000001" customHeight="1" x14ac:dyDescent="0.2">
      <c r="A52" s="14"/>
      <c r="B52" s="22" t="s">
        <v>49</v>
      </c>
      <c r="C52" s="2"/>
      <c r="D52" s="2"/>
      <c r="E52" s="12" t="s">
        <v>23</v>
      </c>
      <c r="F52" s="26">
        <f>MROUND($E$23*'10-01-2025'!F52+'10-01-2025'!F52,1)</f>
        <v>158791</v>
      </c>
      <c r="G52" s="8" t="s">
        <v>38</v>
      </c>
      <c r="H52" s="2"/>
      <c r="I52" s="2"/>
    </row>
    <row r="53" spans="1:9" ht="17.100000000000001" customHeight="1" x14ac:dyDescent="0.2">
      <c r="A53" s="14"/>
      <c r="B53" s="22" t="s">
        <v>50</v>
      </c>
      <c r="C53" s="2"/>
      <c r="D53" s="2"/>
      <c r="E53" s="12" t="s">
        <v>51</v>
      </c>
      <c r="F53" s="26">
        <f>MROUND($E$23*'10-01-2025'!F53+'10-01-2025'!F53,1)</f>
        <v>6216</v>
      </c>
      <c r="G53" s="8" t="s">
        <v>38</v>
      </c>
      <c r="H53" s="2"/>
      <c r="I53" s="2"/>
    </row>
    <row r="54" spans="1:9" ht="17.100000000000001" customHeight="1" x14ac:dyDescent="0.2">
      <c r="A54" s="14"/>
      <c r="B54" s="22" t="s">
        <v>52</v>
      </c>
      <c r="C54" s="2"/>
      <c r="D54" s="2"/>
      <c r="E54" s="12" t="s">
        <v>51</v>
      </c>
      <c r="F54" s="26">
        <f>MROUND($E$23*'10-01-2025'!F54+'10-01-2025'!F54,1)</f>
        <v>11428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53</v>
      </c>
      <c r="C55" s="2"/>
      <c r="D55" s="2"/>
      <c r="E55" s="12" t="s">
        <v>51</v>
      </c>
      <c r="F55" s="26">
        <f>MROUND($E$23*'10-01-2025'!F55+'10-01-2025'!F55,1)</f>
        <v>8532</v>
      </c>
      <c r="G55" s="8" t="s">
        <v>38</v>
      </c>
      <c r="H55" s="6"/>
      <c r="I55" s="2"/>
    </row>
    <row r="56" spans="1:9" ht="17.100000000000001" customHeight="1" x14ac:dyDescent="0.2">
      <c r="A56" s="14"/>
      <c r="B56" s="22" t="s">
        <v>326</v>
      </c>
      <c r="C56" s="2"/>
      <c r="D56" s="2"/>
      <c r="E56" s="12" t="s">
        <v>51</v>
      </c>
      <c r="F56" s="26">
        <f>MROUND($E$23*'10-01-2025'!F56+'10-01-2025'!F56,1)</f>
        <v>10425</v>
      </c>
      <c r="G56" s="8" t="s">
        <v>38</v>
      </c>
      <c r="H56" s="6"/>
      <c r="I56" s="2"/>
    </row>
    <row r="57" spans="1:9" ht="17.100000000000001" customHeight="1" x14ac:dyDescent="0.2">
      <c r="A57" s="14"/>
      <c r="B57" s="22" t="s">
        <v>54</v>
      </c>
      <c r="C57" s="2"/>
      <c r="D57" s="2"/>
      <c r="E57" s="12" t="s">
        <v>51</v>
      </c>
      <c r="F57" s="26">
        <f>MROUND($E$23*'10-01-2025'!F57+'10-01-2025'!F57,1)</f>
        <v>21464</v>
      </c>
      <c r="G57" s="8" t="s">
        <v>38</v>
      </c>
      <c r="H57" s="2"/>
      <c r="I57" s="2"/>
    </row>
    <row r="58" spans="1:9" ht="17.100000000000001" customHeight="1" x14ac:dyDescent="0.2">
      <c r="A58" s="14"/>
      <c r="B58" s="22" t="s">
        <v>55</v>
      </c>
      <c r="C58" s="2"/>
      <c r="D58" s="2"/>
      <c r="E58" s="12" t="s">
        <v>23</v>
      </c>
      <c r="F58" s="26">
        <f>MROUND($E$23*'10-01-2025'!F58+'10-01-2025'!F58,1)</f>
        <v>13020</v>
      </c>
      <c r="G58" s="8" t="s">
        <v>38</v>
      </c>
      <c r="H58" s="45" t="s">
        <v>56</v>
      </c>
      <c r="I58" s="45"/>
    </row>
    <row r="59" spans="1:9" ht="17.100000000000001" customHeight="1" x14ac:dyDescent="0.2">
      <c r="A59" s="14"/>
      <c r="B59" s="22" t="s">
        <v>57</v>
      </c>
      <c r="C59" s="2"/>
      <c r="D59" s="2"/>
      <c r="E59" s="12" t="s">
        <v>23</v>
      </c>
      <c r="F59" s="26">
        <f>MROUND($E$23*'10-01-2025'!F59+'10-01-2025'!F59,1)</f>
        <v>18685</v>
      </c>
      <c r="G59" s="8" t="s">
        <v>38</v>
      </c>
      <c r="H59" s="45" t="s">
        <v>58</v>
      </c>
      <c r="I59" s="45"/>
    </row>
    <row r="60" spans="1:9" ht="17.100000000000001" customHeight="1" x14ac:dyDescent="0.2">
      <c r="A60" s="14"/>
      <c r="B60" s="22" t="s">
        <v>59</v>
      </c>
      <c r="C60" s="2"/>
      <c r="D60" s="2"/>
      <c r="E60" s="12" t="s">
        <v>23</v>
      </c>
      <c r="F60" s="26">
        <f>MROUND($E$23*'10-01-2025'!F60+'10-01-2025'!F60,1)</f>
        <v>33816</v>
      </c>
      <c r="G60" s="8" t="s">
        <v>38</v>
      </c>
      <c r="H60" s="45" t="s">
        <v>60</v>
      </c>
      <c r="I60" s="45"/>
    </row>
    <row r="61" spans="1:9" ht="17.100000000000001" customHeight="1" x14ac:dyDescent="0.2">
      <c r="A61" s="14"/>
      <c r="B61" s="22" t="s">
        <v>61</v>
      </c>
      <c r="C61" s="2"/>
      <c r="D61" s="2"/>
      <c r="E61" s="12" t="s">
        <v>62</v>
      </c>
      <c r="F61" s="26">
        <f>MROUND($E$23*'10-01-2025'!F61+'10-01-2025'!F61,1)</f>
        <v>11740</v>
      </c>
      <c r="G61" s="8" t="s">
        <v>38</v>
      </c>
    </row>
    <row r="62" spans="1:9" ht="17.100000000000001" customHeight="1" x14ac:dyDescent="0.2">
      <c r="A62" s="14"/>
      <c r="B62" s="22" t="s">
        <v>63</v>
      </c>
      <c r="C62" s="2"/>
      <c r="D62" s="2"/>
      <c r="E62" s="12" t="s">
        <v>62</v>
      </c>
      <c r="F62" s="26">
        <f>MROUND($E$23*'10-01-2025'!F62+'10-01-2025'!F62,1)</f>
        <v>8663</v>
      </c>
      <c r="G62" s="8" t="s">
        <v>38</v>
      </c>
      <c r="H62" s="21" t="s">
        <v>64</v>
      </c>
      <c r="I62" s="21"/>
    </row>
    <row r="63" spans="1:9" ht="15" customHeight="1" x14ac:dyDescent="0.2">
      <c r="B63" s="22" t="s">
        <v>66</v>
      </c>
      <c r="C63" s="2"/>
      <c r="D63" s="2"/>
      <c r="E63" s="12" t="s">
        <v>23</v>
      </c>
      <c r="F63" s="26">
        <f>MROUND($E$23*'10-01-2025'!F63+'10-01-2025'!F63,1)</f>
        <v>27490</v>
      </c>
      <c r="G63" s="8" t="s">
        <v>38</v>
      </c>
      <c r="H63" s="15"/>
      <c r="I63" s="15"/>
    </row>
    <row r="64" spans="1:9" ht="15" customHeight="1" x14ac:dyDescent="0.2">
      <c r="B64" s="37" t="s">
        <v>384</v>
      </c>
      <c r="C64" s="15"/>
      <c r="D64" s="15"/>
      <c r="E64" s="12" t="s">
        <v>23</v>
      </c>
      <c r="F64" s="26">
        <f>MROUND($E$23*'10-01-2025'!F64+'10-01-2025'!F64,1)</f>
        <v>7671</v>
      </c>
      <c r="G64" s="8" t="s">
        <v>38</v>
      </c>
      <c r="H64" s="15"/>
      <c r="I64" s="15"/>
    </row>
    <row r="65" spans="2:9" ht="15" customHeight="1" x14ac:dyDescent="0.25">
      <c r="B65" s="47" t="s">
        <v>600</v>
      </c>
      <c r="C65" s="46"/>
      <c r="D65" s="46"/>
      <c r="E65" s="12" t="s">
        <v>601</v>
      </c>
      <c r="F65" s="42">
        <v>6</v>
      </c>
      <c r="G65" s="8" t="s">
        <v>38</v>
      </c>
      <c r="H65" s="15"/>
      <c r="I65" s="15"/>
    </row>
    <row r="66" spans="2:9" ht="15" customHeight="1" x14ac:dyDescent="0.25">
      <c r="B66" s="47" t="s">
        <v>602</v>
      </c>
      <c r="C66" s="46"/>
      <c r="D66" s="46"/>
      <c r="E66" s="12" t="s">
        <v>601</v>
      </c>
      <c r="F66" s="42">
        <v>10</v>
      </c>
      <c r="G66" s="8" t="s">
        <v>38</v>
      </c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>
      <c r="B151" s="15"/>
      <c r="C151" s="15"/>
      <c r="D151" s="15"/>
      <c r="E151" s="15"/>
      <c r="F151" s="15"/>
      <c r="G151" s="15"/>
      <c r="H151" s="15"/>
      <c r="I151" s="15"/>
    </row>
    <row r="152" spans="2:9" ht="15" customHeight="1" x14ac:dyDescent="0.2">
      <c r="B152" s="15"/>
      <c r="C152" s="15"/>
      <c r="D152" s="15"/>
      <c r="E152" s="15"/>
      <c r="F152" s="15"/>
      <c r="G152" s="15"/>
      <c r="H152" s="15"/>
      <c r="I152" s="15"/>
    </row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customFormat="1" ht="15" customHeight="1" x14ac:dyDescent="0.2"/>
    <row r="162" customFormat="1" ht="15" customHeight="1" x14ac:dyDescent="0.2"/>
    <row r="163" customFormat="1" ht="15" customHeight="1" x14ac:dyDescent="0.2"/>
    <row r="164" customFormat="1" ht="15" customHeight="1" x14ac:dyDescent="0.2"/>
    <row r="165" customFormat="1" ht="15" customHeight="1" x14ac:dyDescent="0.2"/>
    <row r="166" customFormat="1" ht="15" customHeight="1" x14ac:dyDescent="0.2"/>
    <row r="167" customFormat="1" ht="15" customHeight="1" x14ac:dyDescent="0.2"/>
    <row r="168" customFormat="1" ht="15" customHeight="1" x14ac:dyDescent="0.2"/>
    <row r="169" customFormat="1" ht="15" customHeight="1" x14ac:dyDescent="0.2"/>
    <row r="170" customFormat="1" ht="15" customHeight="1" x14ac:dyDescent="0.2"/>
    <row r="171" customFormat="1" ht="15" customHeight="1" x14ac:dyDescent="0.2"/>
    <row r="172" customFormat="1" ht="15" customHeight="1" x14ac:dyDescent="0.2"/>
    <row r="173" customFormat="1" ht="15" customHeight="1" x14ac:dyDescent="0.2"/>
    <row r="174" customFormat="1" ht="15" customHeight="1" x14ac:dyDescent="0.2"/>
    <row r="175" customFormat="1" ht="15" customHeight="1" x14ac:dyDescent="0.2"/>
    <row r="176" customFormat="1" ht="15" customHeight="1" x14ac:dyDescent="0.2"/>
    <row r="177" customFormat="1" ht="15" customHeight="1" x14ac:dyDescent="0.2"/>
    <row r="178" customFormat="1" ht="15" customHeight="1" x14ac:dyDescent="0.2"/>
    <row r="179" customFormat="1" ht="15" customHeight="1" x14ac:dyDescent="0.2"/>
    <row r="180" customFormat="1" ht="15" customHeight="1" x14ac:dyDescent="0.2"/>
    <row r="181" customFormat="1" ht="15" customHeight="1" x14ac:dyDescent="0.2"/>
    <row r="182" customFormat="1" ht="15" customHeight="1" x14ac:dyDescent="0.2"/>
    <row r="183" customFormat="1" ht="15" customHeight="1" x14ac:dyDescent="0.2"/>
    <row r="184" customFormat="1" ht="15" customHeight="1" x14ac:dyDescent="0.2"/>
    <row r="185" customFormat="1" ht="15" customHeight="1" x14ac:dyDescent="0.2"/>
    <row r="186" customFormat="1" ht="15" customHeight="1" x14ac:dyDescent="0.2"/>
    <row r="187" customFormat="1" ht="15" customHeight="1" x14ac:dyDescent="0.2"/>
    <row r="188" customFormat="1" ht="15" customHeight="1" x14ac:dyDescent="0.2"/>
    <row r="189" customFormat="1" ht="15" customHeight="1" x14ac:dyDescent="0.2"/>
    <row r="190" customFormat="1" ht="15" customHeight="1" x14ac:dyDescent="0.2"/>
    <row r="191" customFormat="1" ht="15" customHeight="1" x14ac:dyDescent="0.2"/>
    <row r="192" customFormat="1" ht="15" customHeight="1" x14ac:dyDescent="0.2"/>
    <row r="193" customFormat="1" ht="15" customHeight="1" x14ac:dyDescent="0.2"/>
    <row r="194" customFormat="1" ht="15" customHeight="1" x14ac:dyDescent="0.2"/>
    <row r="195" customFormat="1" ht="15" customHeight="1" x14ac:dyDescent="0.2"/>
    <row r="196" customFormat="1" ht="15" customHeight="1" x14ac:dyDescent="0.2"/>
    <row r="197" customFormat="1" ht="15" customHeight="1" x14ac:dyDescent="0.2"/>
    <row r="198" customFormat="1" ht="15" customHeight="1" x14ac:dyDescent="0.2"/>
    <row r="199" customFormat="1" ht="15" customHeight="1" x14ac:dyDescent="0.2"/>
    <row r="200" customFormat="1" ht="15" customHeight="1" x14ac:dyDescent="0.2"/>
    <row r="201" customFormat="1" ht="15" customHeight="1" x14ac:dyDescent="0.2"/>
    <row r="202" customFormat="1" ht="15" customHeight="1" x14ac:dyDescent="0.2"/>
    <row r="203" customFormat="1" ht="15" customHeight="1" x14ac:dyDescent="0.2"/>
    <row r="204" customFormat="1" ht="15" customHeight="1" x14ac:dyDescent="0.2"/>
    <row r="205" customFormat="1" ht="15" customHeight="1" x14ac:dyDescent="0.2"/>
    <row r="206" customFormat="1" ht="15" customHeight="1" x14ac:dyDescent="0.2"/>
  </sheetData>
  <mergeCells count="5">
    <mergeCell ref="H58:I58"/>
    <mergeCell ref="H59:I59"/>
    <mergeCell ref="H60:I60"/>
    <mergeCell ref="B65:D65"/>
    <mergeCell ref="B66:D66"/>
  </mergeCells>
  <pageMargins left="0.7" right="0.7" top="0.75" bottom="0.75" header="0.3" footer="0.3"/>
  <pageSetup paperSize="9" scale="73" fitToHeight="0" orientation="portrait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D36A8-8D4D-41BA-88A8-A5CC64A2FDD2}">
  <sheetPr>
    <pageSetUpPr fitToPage="1"/>
  </sheetPr>
  <dimension ref="A1:K206"/>
  <sheetViews>
    <sheetView workbookViewId="0">
      <selection activeCell="E23" sqref="E23"/>
    </sheetView>
  </sheetViews>
  <sheetFormatPr baseColWidth="10" defaultRowHeight="12.75" x14ac:dyDescent="0.2"/>
  <cols>
    <col min="1" max="1" width="3.42578125" customWidth="1"/>
    <col min="2" max="5" width="12.28515625" customWidth="1"/>
    <col min="6" max="6" width="13.140625" customWidth="1"/>
    <col min="7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697</v>
      </c>
      <c r="H5" s="2"/>
      <c r="I5" s="2"/>
    </row>
    <row r="6" spans="2:11" ht="15" customHeight="1" x14ac:dyDescent="0.2">
      <c r="B6" s="3" t="s">
        <v>0</v>
      </c>
      <c r="C6" s="4" t="s">
        <v>449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705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484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698</v>
      </c>
      <c r="G13" s="16"/>
      <c r="H13" s="13" t="s">
        <v>142</v>
      </c>
      <c r="I13" s="4" t="s">
        <v>699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5.3000000000000001E-5</v>
      </c>
      <c r="F16" s="43" t="s">
        <v>700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>
        <v>0</v>
      </c>
      <c r="F17" s="39" t="s">
        <v>701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>
        <v>0</v>
      </c>
      <c r="F18" s="39" t="s">
        <v>701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3">
        <v>0.01</v>
      </c>
      <c r="F19" s="39" t="s">
        <v>703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8">
        <v>1.9E-2</v>
      </c>
      <c r="F20" s="39" t="s">
        <v>702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7.0000000000000001E-3</v>
      </c>
      <c r="G23" s="2"/>
      <c r="H23" s="2"/>
    </row>
    <row r="24" spans="2:11" ht="17.100000000000001" customHeight="1" x14ac:dyDescent="0.2">
      <c r="B24" s="2" t="s">
        <v>15</v>
      </c>
      <c r="C24" s="2"/>
      <c r="D24" s="2"/>
      <c r="E24" s="36">
        <v>2760.67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f>MROUND($E$23*'24-02-2025'!H25+'24-02-2025'!H25,1)</f>
        <v>558521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f>MROUND($E$23*'24-02-2025'!H26+'24-02-2025'!H26,1)</f>
        <v>613196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558521</v>
      </c>
      <c r="G29" s="11" t="s">
        <v>22</v>
      </c>
      <c r="H29" s="25">
        <f>+D29*F29</f>
        <v>251334.45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558521</v>
      </c>
      <c r="G30" s="11" t="s">
        <v>22</v>
      </c>
      <c r="H30" s="25">
        <f>+D30*F30</f>
        <v>212237.98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613196</v>
      </c>
      <c r="G31" s="11" t="s">
        <v>22</v>
      </c>
      <c r="H31" s="25">
        <f>+D31*F31</f>
        <v>337257.80000000005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10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10" ht="17.100000000000001" customHeight="1" x14ac:dyDescent="0.2">
      <c r="B34" s="2" t="s">
        <v>27</v>
      </c>
      <c r="C34" s="2"/>
      <c r="D34" s="2"/>
      <c r="E34" s="12" t="s">
        <v>28</v>
      </c>
      <c r="F34" s="26">
        <v>16484</v>
      </c>
      <c r="G34" s="2"/>
      <c r="H34" s="2"/>
      <c r="I34" s="2"/>
    </row>
    <row r="35" spans="2:10" ht="17.100000000000001" customHeight="1" x14ac:dyDescent="0.2">
      <c r="B35" s="2" t="s">
        <v>29</v>
      </c>
      <c r="C35" s="2"/>
      <c r="D35" s="2"/>
      <c r="E35" s="12" t="s">
        <v>28</v>
      </c>
      <c r="F35" s="26">
        <f>MROUND($E$23*'24-02-2025'!F35+'24-02-2025'!F35,1)</f>
        <v>48389</v>
      </c>
      <c r="G35" s="2"/>
      <c r="H35" s="2"/>
      <c r="I35" s="2"/>
    </row>
    <row r="36" spans="2:10" ht="17.100000000000001" customHeight="1" x14ac:dyDescent="0.2">
      <c r="B36" s="2" t="s">
        <v>30</v>
      </c>
      <c r="C36" s="2"/>
      <c r="D36" s="2"/>
      <c r="E36" s="12" t="s">
        <v>28</v>
      </c>
      <c r="F36" s="26">
        <f>MROUND($E$23*'24-02-2025'!F36+'24-02-2025'!F36,1)</f>
        <v>43937</v>
      </c>
      <c r="G36" s="8"/>
      <c r="H36" s="6"/>
      <c r="I36" s="2"/>
      <c r="J36" t="s">
        <v>484</v>
      </c>
    </row>
    <row r="37" spans="2:10" ht="17.100000000000001" customHeight="1" x14ac:dyDescent="0.2">
      <c r="B37" s="2" t="s">
        <v>31</v>
      </c>
      <c r="C37" s="2"/>
      <c r="D37" s="2"/>
      <c r="E37" s="12" t="s">
        <v>28</v>
      </c>
      <c r="F37" s="26">
        <f>MROUND($E$23*'24-02-2025'!F37+'24-02-2025'!F37,1)</f>
        <v>37146</v>
      </c>
      <c r="G37" s="8"/>
      <c r="H37" s="6"/>
      <c r="I37" s="2"/>
    </row>
    <row r="38" spans="2:10" ht="17.100000000000001" customHeight="1" x14ac:dyDescent="0.2">
      <c r="B38" s="22" t="s">
        <v>379</v>
      </c>
      <c r="C38" s="2"/>
      <c r="D38" s="2"/>
      <c r="E38" s="12" t="s">
        <v>380</v>
      </c>
      <c r="F38" s="26">
        <v>1.5</v>
      </c>
      <c r="G38" s="13" t="s">
        <v>381</v>
      </c>
      <c r="H38" s="6"/>
      <c r="I38" s="2"/>
    </row>
    <row r="39" spans="2:10" ht="17.100000000000001" customHeight="1" x14ac:dyDescent="0.2">
      <c r="B39" s="22" t="s">
        <v>382</v>
      </c>
      <c r="C39" s="2"/>
      <c r="D39" s="2"/>
      <c r="E39" s="12" t="s">
        <v>380</v>
      </c>
      <c r="F39" s="26">
        <v>1</v>
      </c>
      <c r="G39" s="13" t="s">
        <v>381</v>
      </c>
      <c r="H39" s="6"/>
      <c r="I39" s="2"/>
    </row>
    <row r="40" spans="2:10" ht="17.100000000000001" customHeight="1" x14ac:dyDescent="0.2">
      <c r="B40" s="2" t="s">
        <v>32</v>
      </c>
      <c r="C40" s="2"/>
      <c r="D40" s="2"/>
      <c r="E40" s="12" t="s">
        <v>33</v>
      </c>
      <c r="F40" s="26">
        <v>300837.25</v>
      </c>
      <c r="G40" t="s">
        <v>704</v>
      </c>
      <c r="H40" s="2"/>
      <c r="I40" s="2"/>
    </row>
    <row r="41" spans="2:10" ht="17.100000000000001" customHeight="1" x14ac:dyDescent="0.2">
      <c r="B41" s="2" t="s">
        <v>32</v>
      </c>
      <c r="C41" s="2"/>
      <c r="D41" s="2"/>
      <c r="E41" s="13"/>
      <c r="F41" s="20" t="s">
        <v>65</v>
      </c>
      <c r="G41" s="2"/>
      <c r="H41" s="2"/>
      <c r="I41" s="2"/>
    </row>
    <row r="42" spans="2:10" ht="17.100000000000001" customHeight="1" x14ac:dyDescent="0.2">
      <c r="B42" s="2" t="s">
        <v>34</v>
      </c>
      <c r="C42" s="2"/>
      <c r="D42" s="2"/>
      <c r="E42" s="13"/>
      <c r="F42" s="20" t="s">
        <v>35</v>
      </c>
      <c r="G42" s="2"/>
      <c r="H42" s="2"/>
      <c r="I42" s="2"/>
    </row>
    <row r="43" spans="2:10" ht="17.100000000000001" customHeight="1" x14ac:dyDescent="0.2">
      <c r="B43" s="2" t="s">
        <v>36</v>
      </c>
      <c r="C43" s="2"/>
      <c r="D43" s="2"/>
      <c r="E43" s="12" t="s">
        <v>37</v>
      </c>
      <c r="F43" s="26">
        <f>MROUND(IF(E19&gt;0,E19*'24-02-2025'!F43+'24-02-2025'!F43,'24-02-2025'!F43),1)</f>
        <v>2062611</v>
      </c>
      <c r="G43" s="8" t="s">
        <v>38</v>
      </c>
      <c r="H43" s="2"/>
      <c r="I43" s="2"/>
    </row>
    <row r="44" spans="2:10" ht="17.100000000000001" customHeight="1" x14ac:dyDescent="0.2">
      <c r="B44" s="2" t="s">
        <v>39</v>
      </c>
      <c r="C44" s="2"/>
      <c r="D44" s="2"/>
      <c r="E44" s="12" t="s">
        <v>37</v>
      </c>
      <c r="F44" s="26">
        <f>MROUND(+IF(E20=0,'24-02-2025'!F44,IF(AND(E19&gt;0,E20&gt;0)=TRUE,(E20*50%*'24-02-2025'!F44+E19*50%*'24-02-2025'!F44+'24-02-2025'!F44),'24-02-2025'!F44*(1+E20))),1)</f>
        <v>2168502</v>
      </c>
      <c r="G44" s="8" t="s">
        <v>38</v>
      </c>
      <c r="H44" s="2"/>
      <c r="I44" s="2"/>
    </row>
    <row r="45" spans="2:10" ht="17.100000000000001" customHeight="1" x14ac:dyDescent="0.2">
      <c r="B45" s="2" t="s">
        <v>40</v>
      </c>
      <c r="C45" s="2"/>
      <c r="D45" s="2"/>
      <c r="E45" s="12" t="s">
        <v>41</v>
      </c>
      <c r="F45" s="26">
        <v>2575</v>
      </c>
      <c r="G45" s="8" t="s">
        <v>38</v>
      </c>
      <c r="H45" s="2"/>
      <c r="I45" s="2"/>
    </row>
    <row r="46" spans="2:10" ht="17.100000000000001" customHeight="1" x14ac:dyDescent="0.2">
      <c r="B46" s="2" t="s">
        <v>42</v>
      </c>
      <c r="C46" s="2"/>
      <c r="D46" s="2"/>
      <c r="E46" s="12" t="s">
        <v>28</v>
      </c>
      <c r="F46" s="26">
        <f>MROUND((F43+F44)/50,1)</f>
        <v>84622</v>
      </c>
      <c r="G46" s="8" t="s">
        <v>38</v>
      </c>
      <c r="H46" s="2"/>
      <c r="I46" s="2"/>
    </row>
    <row r="47" spans="2:10" ht="17.100000000000001" customHeight="1" x14ac:dyDescent="0.2">
      <c r="B47" s="2" t="s">
        <v>43</v>
      </c>
      <c r="C47" s="2"/>
      <c r="D47" s="2"/>
      <c r="E47" s="12" t="s">
        <v>28</v>
      </c>
      <c r="F47" s="26">
        <v>12292</v>
      </c>
      <c r="G47" s="22"/>
      <c r="H47" s="2"/>
      <c r="I47" s="2"/>
    </row>
    <row r="48" spans="2:10" ht="17.100000000000001" customHeight="1" x14ac:dyDescent="0.2">
      <c r="B48" s="2" t="s">
        <v>44</v>
      </c>
      <c r="C48" s="2"/>
      <c r="D48" s="2"/>
      <c r="E48" s="12" t="s">
        <v>508</v>
      </c>
      <c r="F48" s="6" t="s">
        <v>507</v>
      </c>
      <c r="G48" s="40" t="s">
        <v>509</v>
      </c>
      <c r="H48" s="2"/>
      <c r="I48" s="2"/>
    </row>
    <row r="49" spans="1:9" ht="17.100000000000001" customHeight="1" x14ac:dyDescent="0.2">
      <c r="B49" s="2" t="s">
        <v>45</v>
      </c>
      <c r="C49" s="2"/>
      <c r="D49" s="2"/>
      <c r="E49" s="12" t="s">
        <v>46</v>
      </c>
      <c r="F49" s="6" t="s">
        <v>47</v>
      </c>
      <c r="G49" s="2"/>
      <c r="H49" s="2"/>
      <c r="I49" s="2"/>
    </row>
    <row r="50" spans="1:9" ht="4.3499999999999996" customHeight="1" x14ac:dyDescent="0.2">
      <c r="B50" s="2"/>
      <c r="C50" s="2"/>
      <c r="D50" s="2"/>
      <c r="E50" s="2"/>
      <c r="F50" s="2"/>
      <c r="G50" s="2"/>
      <c r="H50" s="2"/>
      <c r="I50" s="2"/>
    </row>
    <row r="51" spans="1:9" ht="17.100000000000001" customHeight="1" x14ac:dyDescent="0.2">
      <c r="B51" s="7" t="s">
        <v>48</v>
      </c>
      <c r="C51" s="2"/>
      <c r="D51" s="2"/>
      <c r="E51" s="2"/>
      <c r="F51" s="2"/>
      <c r="G51" s="2"/>
      <c r="H51" s="2"/>
      <c r="I51" s="2"/>
    </row>
    <row r="52" spans="1:9" ht="17.100000000000001" customHeight="1" x14ac:dyDescent="0.2">
      <c r="A52" s="14"/>
      <c r="B52" s="22" t="s">
        <v>49</v>
      </c>
      <c r="C52" s="2"/>
      <c r="D52" s="2"/>
      <c r="E52" s="12" t="s">
        <v>23</v>
      </c>
      <c r="F52" s="26">
        <f>MROUND($E$23*'24-02-2025'!F52+'24-02-2025'!F52,1)</f>
        <v>159903</v>
      </c>
      <c r="G52" s="8" t="s">
        <v>38</v>
      </c>
      <c r="H52" s="2"/>
      <c r="I52" s="2"/>
    </row>
    <row r="53" spans="1:9" ht="17.100000000000001" customHeight="1" x14ac:dyDescent="0.2">
      <c r="A53" s="14"/>
      <c r="B53" s="22" t="s">
        <v>50</v>
      </c>
      <c r="C53" s="2"/>
      <c r="D53" s="2"/>
      <c r="E53" s="12" t="s">
        <v>51</v>
      </c>
      <c r="F53" s="26">
        <f>MROUND($E$23*'24-02-2025'!F53+'24-02-2025'!F53,1)</f>
        <v>6260</v>
      </c>
      <c r="G53" s="8" t="s">
        <v>38</v>
      </c>
      <c r="H53" s="2"/>
      <c r="I53" s="2"/>
    </row>
    <row r="54" spans="1:9" ht="17.100000000000001" customHeight="1" x14ac:dyDescent="0.2">
      <c r="A54" s="14"/>
      <c r="B54" s="22" t="s">
        <v>52</v>
      </c>
      <c r="C54" s="2"/>
      <c r="D54" s="2"/>
      <c r="E54" s="12" t="s">
        <v>51</v>
      </c>
      <c r="F54" s="26">
        <f>MROUND($E$23*'24-02-2025'!F54+'24-02-2025'!F54,1)</f>
        <v>11508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53</v>
      </c>
      <c r="C55" s="2"/>
      <c r="D55" s="2"/>
      <c r="E55" s="12" t="s">
        <v>51</v>
      </c>
      <c r="F55" s="26">
        <f>MROUND($E$23*'24-02-2025'!F55+'24-02-2025'!F55,1)</f>
        <v>8592</v>
      </c>
      <c r="G55" s="8" t="s">
        <v>38</v>
      </c>
      <c r="H55" s="6"/>
      <c r="I55" s="2"/>
    </row>
    <row r="56" spans="1:9" ht="17.100000000000001" customHeight="1" x14ac:dyDescent="0.2">
      <c r="A56" s="14"/>
      <c r="B56" s="22" t="s">
        <v>326</v>
      </c>
      <c r="C56" s="2"/>
      <c r="D56" s="2"/>
      <c r="E56" s="12" t="s">
        <v>51</v>
      </c>
      <c r="F56" s="26">
        <f>MROUND($E$23*'24-02-2025'!F56+'24-02-2025'!F56,1)</f>
        <v>10498</v>
      </c>
      <c r="G56" s="8" t="s">
        <v>38</v>
      </c>
      <c r="H56" s="6"/>
      <c r="I56" s="2"/>
    </row>
    <row r="57" spans="1:9" ht="17.100000000000001" customHeight="1" x14ac:dyDescent="0.2">
      <c r="A57" s="14"/>
      <c r="B57" s="22" t="s">
        <v>54</v>
      </c>
      <c r="C57" s="2"/>
      <c r="D57" s="2"/>
      <c r="E57" s="12" t="s">
        <v>51</v>
      </c>
      <c r="F57" s="26">
        <f>MROUND($E$23*'24-02-2025'!F57+'24-02-2025'!F57,1)</f>
        <v>21614</v>
      </c>
      <c r="G57" s="8" t="s">
        <v>38</v>
      </c>
      <c r="H57" s="2"/>
      <c r="I57" s="2"/>
    </row>
    <row r="58" spans="1:9" ht="17.100000000000001" customHeight="1" x14ac:dyDescent="0.2">
      <c r="A58" s="14"/>
      <c r="B58" s="22" t="s">
        <v>55</v>
      </c>
      <c r="C58" s="2"/>
      <c r="D58" s="2"/>
      <c r="E58" s="12" t="s">
        <v>23</v>
      </c>
      <c r="F58" s="26">
        <f>MROUND($E$23*'24-02-2025'!F58+'24-02-2025'!F58,1)</f>
        <v>13111</v>
      </c>
      <c r="G58" s="8" t="s">
        <v>38</v>
      </c>
      <c r="H58" s="45" t="s">
        <v>56</v>
      </c>
      <c r="I58" s="45"/>
    </row>
    <row r="59" spans="1:9" ht="17.100000000000001" customHeight="1" x14ac:dyDescent="0.2">
      <c r="A59" s="14"/>
      <c r="B59" s="22" t="s">
        <v>57</v>
      </c>
      <c r="C59" s="2"/>
      <c r="D59" s="2"/>
      <c r="E59" s="12" t="s">
        <v>23</v>
      </c>
      <c r="F59" s="26">
        <f>MROUND($E$23*'24-02-2025'!F59+'24-02-2025'!F59,1)</f>
        <v>18816</v>
      </c>
      <c r="G59" s="8" t="s">
        <v>38</v>
      </c>
      <c r="H59" s="45" t="s">
        <v>58</v>
      </c>
      <c r="I59" s="45"/>
    </row>
    <row r="60" spans="1:9" ht="17.100000000000001" customHeight="1" x14ac:dyDescent="0.2">
      <c r="A60" s="14"/>
      <c r="B60" s="22" t="s">
        <v>59</v>
      </c>
      <c r="C60" s="2"/>
      <c r="D60" s="2"/>
      <c r="E60" s="12" t="s">
        <v>23</v>
      </c>
      <c r="F60" s="26">
        <f>MROUND($E$23*'24-02-2025'!F60+'24-02-2025'!F60,1)</f>
        <v>34053</v>
      </c>
      <c r="G60" s="8" t="s">
        <v>38</v>
      </c>
      <c r="H60" s="45" t="s">
        <v>60</v>
      </c>
      <c r="I60" s="45"/>
    </row>
    <row r="61" spans="1:9" ht="17.100000000000001" customHeight="1" x14ac:dyDescent="0.2">
      <c r="A61" s="14"/>
      <c r="B61" s="22" t="s">
        <v>61</v>
      </c>
      <c r="C61" s="2"/>
      <c r="D61" s="2"/>
      <c r="E61" s="12" t="s">
        <v>62</v>
      </c>
      <c r="F61" s="26">
        <f>MROUND($E$23*'24-02-2025'!F61+'24-02-2025'!F61,1)</f>
        <v>11822</v>
      </c>
      <c r="G61" s="8" t="s">
        <v>38</v>
      </c>
    </row>
    <row r="62" spans="1:9" ht="17.100000000000001" customHeight="1" x14ac:dyDescent="0.2">
      <c r="A62" s="14"/>
      <c r="B62" s="22" t="s">
        <v>63</v>
      </c>
      <c r="C62" s="2"/>
      <c r="D62" s="2"/>
      <c r="E62" s="12" t="s">
        <v>62</v>
      </c>
      <c r="F62" s="26">
        <f>MROUND($E$23*'24-02-2025'!F62+'24-02-2025'!F62,1)</f>
        <v>8724</v>
      </c>
      <c r="G62" s="8" t="s">
        <v>38</v>
      </c>
      <c r="H62" s="21" t="s">
        <v>64</v>
      </c>
      <c r="I62" s="21"/>
    </row>
    <row r="63" spans="1:9" ht="15" customHeight="1" x14ac:dyDescent="0.2">
      <c r="B63" s="22" t="s">
        <v>66</v>
      </c>
      <c r="C63" s="2"/>
      <c r="D63" s="2"/>
      <c r="E63" s="12" t="s">
        <v>23</v>
      </c>
      <c r="F63" s="26">
        <f>MROUND($E$23*'24-02-2025'!F63+'24-02-2025'!F63,1)</f>
        <v>27682</v>
      </c>
      <c r="G63" s="8" t="s">
        <v>38</v>
      </c>
      <c r="H63" s="15"/>
      <c r="I63" s="15"/>
    </row>
    <row r="64" spans="1:9" ht="15" customHeight="1" x14ac:dyDescent="0.2">
      <c r="B64" s="37" t="s">
        <v>384</v>
      </c>
      <c r="C64" s="15"/>
      <c r="D64" s="15"/>
      <c r="E64" s="12" t="s">
        <v>23</v>
      </c>
      <c r="F64" s="26">
        <f>MROUND($E$23*'24-02-2025'!F64+'24-02-2025'!F64,1)</f>
        <v>7725</v>
      </c>
      <c r="G64" s="8" t="s">
        <v>38</v>
      </c>
      <c r="H64" s="15"/>
      <c r="I64" s="15"/>
    </row>
    <row r="65" spans="2:9" ht="15" customHeight="1" x14ac:dyDescent="0.25">
      <c r="B65" s="47" t="s">
        <v>600</v>
      </c>
      <c r="C65" s="46"/>
      <c r="D65" s="46"/>
      <c r="E65" s="12" t="s">
        <v>601</v>
      </c>
      <c r="F65" s="42">
        <v>6</v>
      </c>
      <c r="G65" s="8" t="s">
        <v>38</v>
      </c>
      <c r="H65" s="15"/>
      <c r="I65" s="15"/>
    </row>
    <row r="66" spans="2:9" ht="15" customHeight="1" x14ac:dyDescent="0.25">
      <c r="B66" s="47" t="s">
        <v>602</v>
      </c>
      <c r="C66" s="46"/>
      <c r="D66" s="46"/>
      <c r="E66" s="12" t="s">
        <v>601</v>
      </c>
      <c r="F66" s="42">
        <v>10</v>
      </c>
      <c r="G66" s="8" t="s">
        <v>38</v>
      </c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>
      <c r="B151" s="15"/>
      <c r="C151" s="15"/>
      <c r="D151" s="15"/>
      <c r="E151" s="15"/>
      <c r="F151" s="15"/>
      <c r="G151" s="15"/>
      <c r="H151" s="15"/>
      <c r="I151" s="15"/>
    </row>
    <row r="152" spans="2:9" ht="15" customHeight="1" x14ac:dyDescent="0.2">
      <c r="B152" s="15"/>
      <c r="C152" s="15"/>
      <c r="D152" s="15"/>
      <c r="E152" s="15"/>
      <c r="F152" s="15"/>
      <c r="G152" s="15"/>
      <c r="H152" s="15"/>
      <c r="I152" s="15"/>
    </row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customFormat="1" ht="15" customHeight="1" x14ac:dyDescent="0.2"/>
    <row r="162" customFormat="1" ht="15" customHeight="1" x14ac:dyDescent="0.2"/>
    <row r="163" customFormat="1" ht="15" customHeight="1" x14ac:dyDescent="0.2"/>
    <row r="164" customFormat="1" ht="15" customHeight="1" x14ac:dyDescent="0.2"/>
    <row r="165" customFormat="1" ht="15" customHeight="1" x14ac:dyDescent="0.2"/>
    <row r="166" customFormat="1" ht="15" customHeight="1" x14ac:dyDescent="0.2"/>
    <row r="167" customFormat="1" ht="15" customHeight="1" x14ac:dyDescent="0.2"/>
    <row r="168" customFormat="1" ht="15" customHeight="1" x14ac:dyDescent="0.2"/>
    <row r="169" customFormat="1" ht="15" customHeight="1" x14ac:dyDescent="0.2"/>
    <row r="170" customFormat="1" ht="15" customHeight="1" x14ac:dyDescent="0.2"/>
    <row r="171" customFormat="1" ht="15" customHeight="1" x14ac:dyDescent="0.2"/>
    <row r="172" customFormat="1" ht="15" customHeight="1" x14ac:dyDescent="0.2"/>
    <row r="173" customFormat="1" ht="15" customHeight="1" x14ac:dyDescent="0.2"/>
    <row r="174" customFormat="1" ht="15" customHeight="1" x14ac:dyDescent="0.2"/>
    <row r="175" customFormat="1" ht="15" customHeight="1" x14ac:dyDescent="0.2"/>
    <row r="176" customFormat="1" ht="15" customHeight="1" x14ac:dyDescent="0.2"/>
    <row r="177" customFormat="1" ht="15" customHeight="1" x14ac:dyDescent="0.2"/>
    <row r="178" customFormat="1" ht="15" customHeight="1" x14ac:dyDescent="0.2"/>
    <row r="179" customFormat="1" ht="15" customHeight="1" x14ac:dyDescent="0.2"/>
    <row r="180" customFormat="1" ht="15" customHeight="1" x14ac:dyDescent="0.2"/>
    <row r="181" customFormat="1" ht="15" customHeight="1" x14ac:dyDescent="0.2"/>
    <row r="182" customFormat="1" ht="15" customHeight="1" x14ac:dyDescent="0.2"/>
    <row r="183" customFormat="1" ht="15" customHeight="1" x14ac:dyDescent="0.2"/>
    <row r="184" customFormat="1" ht="15" customHeight="1" x14ac:dyDescent="0.2"/>
    <row r="185" customFormat="1" ht="15" customHeight="1" x14ac:dyDescent="0.2"/>
    <row r="186" customFormat="1" ht="15" customHeight="1" x14ac:dyDescent="0.2"/>
    <row r="187" customFormat="1" ht="15" customHeight="1" x14ac:dyDescent="0.2"/>
    <row r="188" customFormat="1" ht="15" customHeight="1" x14ac:dyDescent="0.2"/>
    <row r="189" customFormat="1" ht="15" customHeight="1" x14ac:dyDescent="0.2"/>
    <row r="190" customFormat="1" ht="15" customHeight="1" x14ac:dyDescent="0.2"/>
    <row r="191" customFormat="1" ht="15" customHeight="1" x14ac:dyDescent="0.2"/>
    <row r="192" customFormat="1" ht="15" customHeight="1" x14ac:dyDescent="0.2"/>
    <row r="193" customFormat="1" ht="15" customHeight="1" x14ac:dyDescent="0.2"/>
    <row r="194" customFormat="1" ht="15" customHeight="1" x14ac:dyDescent="0.2"/>
    <row r="195" customFormat="1" ht="15" customHeight="1" x14ac:dyDescent="0.2"/>
    <row r="196" customFormat="1" ht="15" customHeight="1" x14ac:dyDescent="0.2"/>
    <row r="197" customFormat="1" ht="15" customHeight="1" x14ac:dyDescent="0.2"/>
    <row r="198" customFormat="1" ht="15" customHeight="1" x14ac:dyDescent="0.2"/>
    <row r="199" customFormat="1" ht="15" customHeight="1" x14ac:dyDescent="0.2"/>
    <row r="200" customFormat="1" ht="15" customHeight="1" x14ac:dyDescent="0.2"/>
    <row r="201" customFormat="1" ht="15" customHeight="1" x14ac:dyDescent="0.2"/>
    <row r="202" customFormat="1" ht="15" customHeight="1" x14ac:dyDescent="0.2"/>
    <row r="203" customFormat="1" ht="15" customHeight="1" x14ac:dyDescent="0.2"/>
    <row r="204" customFormat="1" ht="15" customHeight="1" x14ac:dyDescent="0.2"/>
    <row r="205" customFormat="1" ht="15" customHeight="1" x14ac:dyDescent="0.2"/>
    <row r="206" customFormat="1" ht="15" customHeight="1" x14ac:dyDescent="0.2"/>
  </sheetData>
  <mergeCells count="5">
    <mergeCell ref="H58:I58"/>
    <mergeCell ref="H59:I59"/>
    <mergeCell ref="H60:I60"/>
    <mergeCell ref="B65:D65"/>
    <mergeCell ref="B66:D66"/>
  </mergeCells>
  <pageMargins left="0.7" right="0.7" top="0.75" bottom="0.75" header="0.3" footer="0.3"/>
  <pageSetup paperSize="9" scale="73" orientation="portrait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5F459-0B23-4324-A162-229F444C5F74}">
  <sheetPr>
    <pageSetUpPr fitToPage="1"/>
  </sheetPr>
  <dimension ref="A1:K206"/>
  <sheetViews>
    <sheetView workbookViewId="0">
      <selection activeCell="F17" sqref="F17"/>
    </sheetView>
  </sheetViews>
  <sheetFormatPr baseColWidth="10" defaultRowHeight="12.75" x14ac:dyDescent="0.2"/>
  <cols>
    <col min="1" max="1" width="3.42578125" customWidth="1"/>
    <col min="2" max="5" width="12.28515625" customWidth="1"/>
    <col min="6" max="6" width="13.140625" customWidth="1"/>
    <col min="7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706</v>
      </c>
      <c r="H5" s="2"/>
      <c r="I5" s="2"/>
    </row>
    <row r="6" spans="2:11" ht="15" customHeight="1" x14ac:dyDescent="0.2">
      <c r="B6" s="3" t="s">
        <v>0</v>
      </c>
      <c r="C6" s="4" t="s">
        <v>449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705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484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707</v>
      </c>
      <c r="G13" s="16"/>
      <c r="H13" s="13" t="s">
        <v>142</v>
      </c>
      <c r="I13" s="4" t="s">
        <v>708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0.1</v>
      </c>
      <c r="F16" s="43" t="s">
        <v>709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>
        <v>3.5000000000000003E-2</v>
      </c>
      <c r="F17" s="39" t="s">
        <v>711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>
        <v>3.5000000000000003E-2</v>
      </c>
      <c r="F18" s="39" t="s">
        <v>711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3">
        <v>0</v>
      </c>
      <c r="F19" s="39" t="s">
        <v>712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8">
        <v>1.7500000000000002E-2</v>
      </c>
      <c r="F20" s="39" t="s">
        <v>710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4.8800000000000003E-2</v>
      </c>
      <c r="G23" s="2"/>
      <c r="H23" s="2"/>
    </row>
    <row r="24" spans="2:11" ht="17.100000000000001" customHeight="1" x14ac:dyDescent="0.2">
      <c r="B24" s="2" t="s">
        <v>15</v>
      </c>
      <c r="C24" s="2"/>
      <c r="D24" s="2"/>
      <c r="E24" s="36">
        <v>2895.44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f>MROUND($E$23*'10-03-2025'!H25+'10-03-2025'!H25,1)</f>
        <v>585777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f>MROUND($E$23*'10-03-2025'!H26+'10-03-2025'!H26,1)</f>
        <v>643120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585777</v>
      </c>
      <c r="G29" s="11" t="s">
        <v>22</v>
      </c>
      <c r="H29" s="25">
        <f>+D29*F29</f>
        <v>263599.65000000002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585777</v>
      </c>
      <c r="G30" s="11" t="s">
        <v>22</v>
      </c>
      <c r="H30" s="25">
        <f>+D30*F30</f>
        <v>222595.26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643120</v>
      </c>
      <c r="G31" s="11" t="s">
        <v>22</v>
      </c>
      <c r="H31" s="25">
        <f>+D31*F31</f>
        <v>353716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10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10" ht="17.100000000000001" customHeight="1" x14ac:dyDescent="0.2">
      <c r="B34" s="2" t="s">
        <v>27</v>
      </c>
      <c r="C34" s="2"/>
      <c r="D34" s="2"/>
      <c r="E34" s="12" t="s">
        <v>28</v>
      </c>
      <c r="F34" s="26">
        <v>16772</v>
      </c>
      <c r="G34" s="2"/>
      <c r="H34" s="2"/>
      <c r="I34" s="2"/>
    </row>
    <row r="35" spans="2:10" ht="17.100000000000001" customHeight="1" x14ac:dyDescent="0.2">
      <c r="B35" s="2" t="s">
        <v>29</v>
      </c>
      <c r="C35" s="2"/>
      <c r="D35" s="2"/>
      <c r="E35" s="12" t="s">
        <v>28</v>
      </c>
      <c r="F35" s="26">
        <f>MROUND($E$23*'10-03-2025'!F35+'10-03-2025'!F35,1)</f>
        <v>50750</v>
      </c>
      <c r="G35" s="2"/>
      <c r="H35" s="2"/>
      <c r="I35" s="2"/>
    </row>
    <row r="36" spans="2:10" ht="17.100000000000001" customHeight="1" x14ac:dyDescent="0.2">
      <c r="B36" s="2" t="s">
        <v>30</v>
      </c>
      <c r="C36" s="2"/>
      <c r="D36" s="2"/>
      <c r="E36" s="12" t="s">
        <v>28</v>
      </c>
      <c r="F36" s="26">
        <f>MROUND($E$23*'10-03-2025'!F36+'10-03-2025'!F36,1)</f>
        <v>46081</v>
      </c>
      <c r="G36" s="8"/>
      <c r="H36" s="6"/>
      <c r="I36" s="2"/>
      <c r="J36" t="s">
        <v>484</v>
      </c>
    </row>
    <row r="37" spans="2:10" ht="17.100000000000001" customHeight="1" x14ac:dyDescent="0.2">
      <c r="B37" s="2" t="s">
        <v>31</v>
      </c>
      <c r="C37" s="2"/>
      <c r="D37" s="2"/>
      <c r="E37" s="12" t="s">
        <v>28</v>
      </c>
      <c r="F37" s="26">
        <f>MROUND($E$23*'10-03-2025'!F37+'10-03-2025'!F37,1)</f>
        <v>38959</v>
      </c>
      <c r="G37" s="8"/>
      <c r="H37" s="6"/>
      <c r="I37" s="2"/>
    </row>
    <row r="38" spans="2:10" ht="17.100000000000001" customHeight="1" x14ac:dyDescent="0.2">
      <c r="B38" s="22" t="s">
        <v>379</v>
      </c>
      <c r="C38" s="2"/>
      <c r="D38" s="2"/>
      <c r="E38" s="12" t="s">
        <v>380</v>
      </c>
      <c r="F38" s="26">
        <v>1.5</v>
      </c>
      <c r="G38" s="13" t="s">
        <v>381</v>
      </c>
      <c r="H38" s="6"/>
      <c r="I38" s="2"/>
    </row>
    <row r="39" spans="2:10" ht="17.100000000000001" customHeight="1" x14ac:dyDescent="0.2">
      <c r="B39" s="22" t="s">
        <v>382</v>
      </c>
      <c r="C39" s="2"/>
      <c r="D39" s="2"/>
      <c r="E39" s="12" t="s">
        <v>380</v>
      </c>
      <c r="F39" s="26">
        <v>1</v>
      </c>
      <c r="G39" s="13" t="s">
        <v>381</v>
      </c>
      <c r="H39" s="6"/>
      <c r="I39" s="2"/>
    </row>
    <row r="40" spans="2:10" ht="17.100000000000001" customHeight="1" x14ac:dyDescent="0.2">
      <c r="B40" s="2" t="s">
        <v>32</v>
      </c>
      <c r="C40" s="2"/>
      <c r="D40" s="2"/>
      <c r="E40" s="12" t="s">
        <v>33</v>
      </c>
      <c r="F40" s="26">
        <v>300837.25</v>
      </c>
      <c r="G40" t="s">
        <v>704</v>
      </c>
      <c r="H40" s="2"/>
      <c r="I40" s="2"/>
    </row>
    <row r="41" spans="2:10" ht="17.100000000000001" customHeight="1" x14ac:dyDescent="0.2">
      <c r="B41" s="2" t="s">
        <v>32</v>
      </c>
      <c r="C41" s="2"/>
      <c r="D41" s="2"/>
      <c r="E41" s="13"/>
      <c r="F41" s="20" t="s">
        <v>65</v>
      </c>
      <c r="G41" s="2"/>
      <c r="H41" s="2"/>
      <c r="I41" s="2"/>
    </row>
    <row r="42" spans="2:10" ht="17.100000000000001" customHeight="1" x14ac:dyDescent="0.2">
      <c r="B42" s="2" t="s">
        <v>34</v>
      </c>
      <c r="C42" s="2"/>
      <c r="D42" s="2"/>
      <c r="E42" s="13"/>
      <c r="F42" s="20" t="s">
        <v>35</v>
      </c>
      <c r="G42" s="2"/>
      <c r="H42" s="2"/>
      <c r="I42" s="2"/>
    </row>
    <row r="43" spans="2:10" ht="17.100000000000001" customHeight="1" x14ac:dyDescent="0.2">
      <c r="B43" s="2" t="s">
        <v>36</v>
      </c>
      <c r="C43" s="2"/>
      <c r="D43" s="2"/>
      <c r="E43" s="12" t="s">
        <v>37</v>
      </c>
      <c r="F43" s="26">
        <f>MROUND(IF(E19&gt;0,E19*'10-03-2025'!F43+'10-03-2025'!F43,'10-03-2025'!F43),1)</f>
        <v>2062611</v>
      </c>
      <c r="G43" s="8" t="s">
        <v>38</v>
      </c>
      <c r="H43" s="2"/>
      <c r="I43" s="2"/>
    </row>
    <row r="44" spans="2:10" ht="17.100000000000001" customHeight="1" x14ac:dyDescent="0.2">
      <c r="B44" s="2" t="s">
        <v>39</v>
      </c>
      <c r="C44" s="2"/>
      <c r="D44" s="2"/>
      <c r="E44" s="12" t="s">
        <v>37</v>
      </c>
      <c r="F44" s="26">
        <f>MROUND(+IF(E20=0,'10-03-2025'!F44,IF(AND(E19&gt;0,E20&gt;0)=TRUE,(E20*50%*'10-03-2025'!F44+E19*50%*'10-03-2025'!F44+'10-03-2025'!F44),'10-03-2025'!F44*(1+E20))),1)</f>
        <v>2206451</v>
      </c>
      <c r="G44" s="8" t="s">
        <v>38</v>
      </c>
      <c r="H44" s="2"/>
      <c r="I44" s="2"/>
    </row>
    <row r="45" spans="2:10" ht="17.100000000000001" customHeight="1" x14ac:dyDescent="0.2">
      <c r="B45" s="2" t="s">
        <v>40</v>
      </c>
      <c r="C45" s="2"/>
      <c r="D45" s="2"/>
      <c r="E45" s="12" t="s">
        <v>41</v>
      </c>
      <c r="F45" s="26">
        <v>2625</v>
      </c>
      <c r="G45" s="8" t="s">
        <v>38</v>
      </c>
      <c r="H45" s="2"/>
      <c r="I45" s="2"/>
    </row>
    <row r="46" spans="2:10" ht="17.100000000000001" customHeight="1" x14ac:dyDescent="0.2">
      <c r="B46" s="2" t="s">
        <v>42</v>
      </c>
      <c r="C46" s="2"/>
      <c r="D46" s="2"/>
      <c r="E46" s="12" t="s">
        <v>28</v>
      </c>
      <c r="F46" s="26">
        <f>MROUND((F43+F44)/50,1)</f>
        <v>85381</v>
      </c>
      <c r="G46" s="8" t="s">
        <v>38</v>
      </c>
      <c r="H46" s="2"/>
      <c r="I46" s="2"/>
    </row>
    <row r="47" spans="2:10" ht="17.100000000000001" customHeight="1" x14ac:dyDescent="0.2">
      <c r="B47" s="2" t="s">
        <v>43</v>
      </c>
      <c r="C47" s="2"/>
      <c r="D47" s="2"/>
      <c r="E47" s="12" t="s">
        <v>28</v>
      </c>
      <c r="F47" s="26">
        <v>12292</v>
      </c>
      <c r="G47" s="22"/>
      <c r="H47" s="2"/>
      <c r="I47" s="2"/>
    </row>
    <row r="48" spans="2:10" ht="17.100000000000001" customHeight="1" x14ac:dyDescent="0.2">
      <c r="B48" s="2" t="s">
        <v>44</v>
      </c>
      <c r="C48" s="2"/>
      <c r="D48" s="2"/>
      <c r="E48" s="12" t="s">
        <v>508</v>
      </c>
      <c r="F48" s="6" t="s">
        <v>507</v>
      </c>
      <c r="G48" s="40" t="s">
        <v>509</v>
      </c>
      <c r="H48" s="2"/>
      <c r="I48" s="2"/>
    </row>
    <row r="49" spans="1:9" ht="17.100000000000001" customHeight="1" x14ac:dyDescent="0.2">
      <c r="B49" s="2" t="s">
        <v>45</v>
      </c>
      <c r="C49" s="2"/>
      <c r="D49" s="2"/>
      <c r="E49" s="12" t="s">
        <v>46</v>
      </c>
      <c r="F49" s="6" t="s">
        <v>47</v>
      </c>
      <c r="G49" s="2"/>
      <c r="H49" s="2"/>
      <c r="I49" s="2"/>
    </row>
    <row r="50" spans="1:9" ht="4.3499999999999996" customHeight="1" x14ac:dyDescent="0.2">
      <c r="B50" s="2"/>
      <c r="C50" s="2"/>
      <c r="D50" s="2"/>
      <c r="E50" s="2"/>
      <c r="F50" s="2"/>
      <c r="G50" s="2"/>
      <c r="H50" s="2"/>
      <c r="I50" s="2"/>
    </row>
    <row r="51" spans="1:9" ht="17.100000000000001" customHeight="1" x14ac:dyDescent="0.2">
      <c r="B51" s="7" t="s">
        <v>48</v>
      </c>
      <c r="C51" s="2"/>
      <c r="D51" s="2"/>
      <c r="E51" s="2"/>
      <c r="F51" s="2"/>
      <c r="G51" s="2"/>
      <c r="H51" s="2"/>
      <c r="I51" s="2"/>
    </row>
    <row r="52" spans="1:9" ht="17.100000000000001" customHeight="1" x14ac:dyDescent="0.2">
      <c r="A52" s="14"/>
      <c r="B52" s="22" t="s">
        <v>49</v>
      </c>
      <c r="C52" s="2"/>
      <c r="D52" s="2"/>
      <c r="E52" s="12" t="s">
        <v>23</v>
      </c>
      <c r="F52" s="26">
        <f>MROUND($E$23*'10-03-2025'!F52+'10-03-2025'!F52,1)</f>
        <v>167706</v>
      </c>
      <c r="G52" s="8" t="s">
        <v>38</v>
      </c>
      <c r="H52" s="2"/>
      <c r="I52" s="2"/>
    </row>
    <row r="53" spans="1:9" ht="17.100000000000001" customHeight="1" x14ac:dyDescent="0.2">
      <c r="A53" s="14"/>
      <c r="B53" s="22" t="s">
        <v>50</v>
      </c>
      <c r="C53" s="2"/>
      <c r="D53" s="2"/>
      <c r="E53" s="12" t="s">
        <v>51</v>
      </c>
      <c r="F53" s="26">
        <f>MROUND($E$23*'10-03-2025'!F53+'10-03-2025'!F53,1)</f>
        <v>6565</v>
      </c>
      <c r="G53" s="8" t="s">
        <v>38</v>
      </c>
      <c r="H53" s="2"/>
      <c r="I53" s="2"/>
    </row>
    <row r="54" spans="1:9" ht="17.100000000000001" customHeight="1" x14ac:dyDescent="0.2">
      <c r="A54" s="14"/>
      <c r="B54" s="22" t="s">
        <v>52</v>
      </c>
      <c r="C54" s="2"/>
      <c r="D54" s="2"/>
      <c r="E54" s="12" t="s">
        <v>51</v>
      </c>
      <c r="F54" s="26">
        <f>MROUND($E$23*'10-03-2025'!F54+'10-03-2025'!F54,1)</f>
        <v>12070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53</v>
      </c>
      <c r="C55" s="2"/>
      <c r="D55" s="2"/>
      <c r="E55" s="12" t="s">
        <v>51</v>
      </c>
      <c r="F55" s="26">
        <f>MROUND($E$23*'10-03-2025'!F55+'10-03-2025'!F55,1)</f>
        <v>9011</v>
      </c>
      <c r="G55" s="8" t="s">
        <v>38</v>
      </c>
      <c r="H55" s="6"/>
      <c r="I55" s="2"/>
    </row>
    <row r="56" spans="1:9" ht="17.100000000000001" customHeight="1" x14ac:dyDescent="0.2">
      <c r="A56" s="14"/>
      <c r="B56" s="22" t="s">
        <v>326</v>
      </c>
      <c r="C56" s="2"/>
      <c r="D56" s="2"/>
      <c r="E56" s="12" t="s">
        <v>51</v>
      </c>
      <c r="F56" s="26">
        <f>MROUND($E$23*'10-03-2025'!F56+'10-03-2025'!F56,1)</f>
        <v>11010</v>
      </c>
      <c r="G56" s="8" t="s">
        <v>38</v>
      </c>
      <c r="H56" s="6"/>
      <c r="I56" s="2"/>
    </row>
    <row r="57" spans="1:9" ht="17.100000000000001" customHeight="1" x14ac:dyDescent="0.2">
      <c r="A57" s="14"/>
      <c r="B57" s="22" t="s">
        <v>54</v>
      </c>
      <c r="C57" s="2"/>
      <c r="D57" s="2"/>
      <c r="E57" s="12" t="s">
        <v>51</v>
      </c>
      <c r="F57" s="26">
        <f>MROUND($E$23*'10-03-2025'!F57+'10-03-2025'!F57,1)</f>
        <v>22669</v>
      </c>
      <c r="G57" s="8" t="s">
        <v>38</v>
      </c>
      <c r="H57" s="2"/>
      <c r="I57" s="2"/>
    </row>
    <row r="58" spans="1:9" ht="17.100000000000001" customHeight="1" x14ac:dyDescent="0.2">
      <c r="A58" s="14"/>
      <c r="B58" s="22" t="s">
        <v>55</v>
      </c>
      <c r="C58" s="2"/>
      <c r="D58" s="2"/>
      <c r="E58" s="12" t="s">
        <v>23</v>
      </c>
      <c r="F58" s="26">
        <f>MROUND($E$23*'10-03-2025'!F58+'10-03-2025'!F58,1)</f>
        <v>13751</v>
      </c>
      <c r="G58" s="8" t="s">
        <v>38</v>
      </c>
      <c r="H58" s="45" t="s">
        <v>56</v>
      </c>
      <c r="I58" s="45"/>
    </row>
    <row r="59" spans="1:9" ht="17.100000000000001" customHeight="1" x14ac:dyDescent="0.2">
      <c r="A59" s="14"/>
      <c r="B59" s="22" t="s">
        <v>57</v>
      </c>
      <c r="C59" s="2"/>
      <c r="D59" s="2"/>
      <c r="E59" s="12" t="s">
        <v>23</v>
      </c>
      <c r="F59" s="26">
        <f>MROUND($E$23*'10-03-2025'!F59+'10-03-2025'!F59,1)</f>
        <v>19734</v>
      </c>
      <c r="G59" s="8" t="s">
        <v>38</v>
      </c>
      <c r="H59" s="45" t="s">
        <v>58</v>
      </c>
      <c r="I59" s="45"/>
    </row>
    <row r="60" spans="1:9" ht="17.100000000000001" customHeight="1" x14ac:dyDescent="0.2">
      <c r="A60" s="14"/>
      <c r="B60" s="22" t="s">
        <v>59</v>
      </c>
      <c r="C60" s="2"/>
      <c r="D60" s="2"/>
      <c r="E60" s="12" t="s">
        <v>23</v>
      </c>
      <c r="F60" s="26">
        <f>MROUND($E$23*'10-03-2025'!F60+'10-03-2025'!F60,1)</f>
        <v>35715</v>
      </c>
      <c r="G60" s="8" t="s">
        <v>38</v>
      </c>
      <c r="H60" s="45" t="s">
        <v>60</v>
      </c>
      <c r="I60" s="45"/>
    </row>
    <row r="61" spans="1:9" ht="17.100000000000001" customHeight="1" x14ac:dyDescent="0.2">
      <c r="A61" s="14"/>
      <c r="B61" s="22" t="s">
        <v>61</v>
      </c>
      <c r="C61" s="2"/>
      <c r="D61" s="2"/>
      <c r="E61" s="12" t="s">
        <v>62</v>
      </c>
      <c r="F61" s="26">
        <f>MROUND($E$23*'10-03-2025'!F61+'10-03-2025'!F61,1)</f>
        <v>12399</v>
      </c>
      <c r="G61" s="8" t="s">
        <v>38</v>
      </c>
    </row>
    <row r="62" spans="1:9" ht="17.100000000000001" customHeight="1" x14ac:dyDescent="0.2">
      <c r="A62" s="14"/>
      <c r="B62" s="22" t="s">
        <v>63</v>
      </c>
      <c r="C62" s="2"/>
      <c r="D62" s="2"/>
      <c r="E62" s="12" t="s">
        <v>62</v>
      </c>
      <c r="F62" s="26">
        <f>MROUND($E$23*'10-03-2025'!F62+'10-03-2025'!F62,1)</f>
        <v>9150</v>
      </c>
      <c r="G62" s="8" t="s">
        <v>38</v>
      </c>
      <c r="H62" s="21" t="s">
        <v>64</v>
      </c>
      <c r="I62" s="21"/>
    </row>
    <row r="63" spans="1:9" ht="15" customHeight="1" x14ac:dyDescent="0.2">
      <c r="B63" s="22" t="s">
        <v>66</v>
      </c>
      <c r="C63" s="2"/>
      <c r="D63" s="2"/>
      <c r="E63" s="12" t="s">
        <v>23</v>
      </c>
      <c r="F63" s="26">
        <f>MROUND($E$23*'10-03-2025'!F63+'10-03-2025'!F63,1)</f>
        <v>29033</v>
      </c>
      <c r="G63" s="8" t="s">
        <v>38</v>
      </c>
      <c r="H63" s="15"/>
      <c r="I63" s="15"/>
    </row>
    <row r="64" spans="1:9" ht="15" customHeight="1" x14ac:dyDescent="0.2">
      <c r="B64" s="37" t="s">
        <v>384</v>
      </c>
      <c r="C64" s="15"/>
      <c r="D64" s="15"/>
      <c r="E64" s="12" t="s">
        <v>23</v>
      </c>
      <c r="F64" s="26">
        <f>MROUND($E$23*'10-03-2025'!F64+'10-03-2025'!F64,1)</f>
        <v>8102</v>
      </c>
      <c r="G64" s="8" t="s">
        <v>38</v>
      </c>
      <c r="H64" s="15"/>
      <c r="I64" s="15"/>
    </row>
    <row r="65" spans="2:9" ht="15" customHeight="1" x14ac:dyDescent="0.25">
      <c r="B65" s="47" t="s">
        <v>600</v>
      </c>
      <c r="C65" s="46"/>
      <c r="D65" s="46"/>
      <c r="E65" s="12" t="s">
        <v>601</v>
      </c>
      <c r="F65" s="42">
        <v>6</v>
      </c>
      <c r="G65" s="8" t="s">
        <v>38</v>
      </c>
      <c r="H65" s="15"/>
      <c r="I65" s="15"/>
    </row>
    <row r="66" spans="2:9" ht="15" customHeight="1" x14ac:dyDescent="0.25">
      <c r="B66" s="47" t="s">
        <v>602</v>
      </c>
      <c r="C66" s="46"/>
      <c r="D66" s="46"/>
      <c r="E66" s="12" t="s">
        <v>601</v>
      </c>
      <c r="F66" s="42">
        <v>10</v>
      </c>
      <c r="G66" s="8" t="s">
        <v>38</v>
      </c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>
      <c r="B151" s="15"/>
      <c r="C151" s="15"/>
      <c r="D151" s="15"/>
      <c r="E151" s="15"/>
      <c r="F151" s="15"/>
      <c r="G151" s="15"/>
      <c r="H151" s="15"/>
      <c r="I151" s="15"/>
    </row>
    <row r="152" spans="2:9" ht="15" customHeight="1" x14ac:dyDescent="0.2">
      <c r="B152" s="15"/>
      <c r="C152" s="15"/>
      <c r="D152" s="15"/>
      <c r="E152" s="15"/>
      <c r="F152" s="15"/>
      <c r="G152" s="15"/>
      <c r="H152" s="15"/>
      <c r="I152" s="15"/>
    </row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customFormat="1" ht="15" customHeight="1" x14ac:dyDescent="0.2"/>
    <row r="162" customFormat="1" ht="15" customHeight="1" x14ac:dyDescent="0.2"/>
    <row r="163" customFormat="1" ht="15" customHeight="1" x14ac:dyDescent="0.2"/>
    <row r="164" customFormat="1" ht="15" customHeight="1" x14ac:dyDescent="0.2"/>
    <row r="165" customFormat="1" ht="15" customHeight="1" x14ac:dyDescent="0.2"/>
    <row r="166" customFormat="1" ht="15" customHeight="1" x14ac:dyDescent="0.2"/>
    <row r="167" customFormat="1" ht="15" customHeight="1" x14ac:dyDescent="0.2"/>
    <row r="168" customFormat="1" ht="15" customHeight="1" x14ac:dyDescent="0.2"/>
    <row r="169" customFormat="1" ht="15" customHeight="1" x14ac:dyDescent="0.2"/>
    <row r="170" customFormat="1" ht="15" customHeight="1" x14ac:dyDescent="0.2"/>
    <row r="171" customFormat="1" ht="15" customHeight="1" x14ac:dyDescent="0.2"/>
    <row r="172" customFormat="1" ht="15" customHeight="1" x14ac:dyDescent="0.2"/>
    <row r="173" customFormat="1" ht="15" customHeight="1" x14ac:dyDescent="0.2"/>
    <row r="174" customFormat="1" ht="15" customHeight="1" x14ac:dyDescent="0.2"/>
    <row r="175" customFormat="1" ht="15" customHeight="1" x14ac:dyDescent="0.2"/>
    <row r="176" customFormat="1" ht="15" customHeight="1" x14ac:dyDescent="0.2"/>
    <row r="177" customFormat="1" ht="15" customHeight="1" x14ac:dyDescent="0.2"/>
    <row r="178" customFormat="1" ht="15" customHeight="1" x14ac:dyDescent="0.2"/>
    <row r="179" customFormat="1" ht="15" customHeight="1" x14ac:dyDescent="0.2"/>
    <row r="180" customFormat="1" ht="15" customHeight="1" x14ac:dyDescent="0.2"/>
    <row r="181" customFormat="1" ht="15" customHeight="1" x14ac:dyDescent="0.2"/>
    <row r="182" customFormat="1" ht="15" customHeight="1" x14ac:dyDescent="0.2"/>
    <row r="183" customFormat="1" ht="15" customHeight="1" x14ac:dyDescent="0.2"/>
    <row r="184" customFormat="1" ht="15" customHeight="1" x14ac:dyDescent="0.2"/>
    <row r="185" customFormat="1" ht="15" customHeight="1" x14ac:dyDescent="0.2"/>
    <row r="186" customFormat="1" ht="15" customHeight="1" x14ac:dyDescent="0.2"/>
    <row r="187" customFormat="1" ht="15" customHeight="1" x14ac:dyDescent="0.2"/>
    <row r="188" customFormat="1" ht="15" customHeight="1" x14ac:dyDescent="0.2"/>
    <row r="189" customFormat="1" ht="15" customHeight="1" x14ac:dyDescent="0.2"/>
    <row r="190" customFormat="1" ht="15" customHeight="1" x14ac:dyDescent="0.2"/>
    <row r="191" customFormat="1" ht="15" customHeight="1" x14ac:dyDescent="0.2"/>
    <row r="192" customFormat="1" ht="15" customHeight="1" x14ac:dyDescent="0.2"/>
    <row r="193" customFormat="1" ht="15" customHeight="1" x14ac:dyDescent="0.2"/>
    <row r="194" customFormat="1" ht="15" customHeight="1" x14ac:dyDescent="0.2"/>
    <row r="195" customFormat="1" ht="15" customHeight="1" x14ac:dyDescent="0.2"/>
    <row r="196" customFormat="1" ht="15" customHeight="1" x14ac:dyDescent="0.2"/>
    <row r="197" customFormat="1" ht="15" customHeight="1" x14ac:dyDescent="0.2"/>
    <row r="198" customFormat="1" ht="15" customHeight="1" x14ac:dyDescent="0.2"/>
    <row r="199" customFormat="1" ht="15" customHeight="1" x14ac:dyDescent="0.2"/>
    <row r="200" customFormat="1" ht="15" customHeight="1" x14ac:dyDescent="0.2"/>
    <row r="201" customFormat="1" ht="15" customHeight="1" x14ac:dyDescent="0.2"/>
    <row r="202" customFormat="1" ht="15" customHeight="1" x14ac:dyDescent="0.2"/>
    <row r="203" customFormat="1" ht="15" customHeight="1" x14ac:dyDescent="0.2"/>
    <row r="204" customFormat="1" ht="15" customHeight="1" x14ac:dyDescent="0.2"/>
    <row r="205" customFormat="1" ht="15" customHeight="1" x14ac:dyDescent="0.2"/>
    <row r="206" customFormat="1" ht="15" customHeight="1" x14ac:dyDescent="0.2"/>
  </sheetData>
  <mergeCells count="5">
    <mergeCell ref="H58:I58"/>
    <mergeCell ref="H59:I59"/>
    <mergeCell ref="H60:I60"/>
    <mergeCell ref="B65:D65"/>
    <mergeCell ref="B66:D66"/>
  </mergeCells>
  <pageMargins left="0.7" right="0.7" top="0.75" bottom="0.75" header="0.3" footer="0.3"/>
  <pageSetup paperSize="9" scale="74" orientation="portrait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C279D-9DDC-433D-8A94-4EE11ADC3846}">
  <sheetPr>
    <pageSetUpPr fitToPage="1"/>
  </sheetPr>
  <dimension ref="A1:K206"/>
  <sheetViews>
    <sheetView topLeftCell="A4" workbookViewId="0">
      <selection activeCell="I18" sqref="I18"/>
    </sheetView>
  </sheetViews>
  <sheetFormatPr baseColWidth="10" defaultRowHeight="12.75" x14ac:dyDescent="0.2"/>
  <cols>
    <col min="1" max="1" width="3.42578125" customWidth="1"/>
    <col min="2" max="5" width="12.28515625" customWidth="1"/>
    <col min="6" max="6" width="13.140625" customWidth="1"/>
    <col min="7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721</v>
      </c>
      <c r="H5" s="2"/>
      <c r="I5" s="2"/>
    </row>
    <row r="6" spans="2:11" ht="15" customHeight="1" x14ac:dyDescent="0.2">
      <c r="B6" s="3" t="s">
        <v>0</v>
      </c>
      <c r="C6" s="4" t="s">
        <v>449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705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484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722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713</v>
      </c>
      <c r="G13" s="16"/>
      <c r="H13" s="13" t="s">
        <v>142</v>
      </c>
      <c r="I13" s="4" t="s">
        <v>714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 t="s">
        <v>716</v>
      </c>
      <c r="F16" s="43" t="s">
        <v>715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>
        <v>0</v>
      </c>
      <c r="F17" s="39" t="s">
        <v>717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>
        <v>0</v>
      </c>
      <c r="F18" s="39" t="s">
        <v>717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3">
        <v>0</v>
      </c>
      <c r="F19" s="39" t="s">
        <v>718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8" t="s">
        <v>719</v>
      </c>
      <c r="F20" s="39" t="s">
        <v>720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  <c r="J21" t="s">
        <v>484</v>
      </c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 t="s">
        <v>723</v>
      </c>
      <c r="G23" s="2"/>
      <c r="H23" s="2"/>
    </row>
    <row r="24" spans="2:11" ht="17.100000000000001" customHeight="1" x14ac:dyDescent="0.2">
      <c r="B24" s="2" t="s">
        <v>15</v>
      </c>
      <c r="C24" s="2"/>
      <c r="D24" s="2"/>
      <c r="E24" s="36">
        <v>2840.12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f>MROUND($E$23*'24-04-2025'!H25+'24-04-2025'!H25,1)</f>
        <v>574589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f>MROUND($E$23*'24-04-2025'!H26+'24-04-2025'!H26,1)</f>
        <v>630836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574589</v>
      </c>
      <c r="G29" s="11" t="s">
        <v>22</v>
      </c>
      <c r="H29" s="25">
        <f>+D29*F29</f>
        <v>258565.05000000002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574589</v>
      </c>
      <c r="G30" s="11" t="s">
        <v>22</v>
      </c>
      <c r="H30" s="25">
        <f>+D30*F30</f>
        <v>218343.82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630836</v>
      </c>
      <c r="G31" s="11" t="s">
        <v>22</v>
      </c>
      <c r="H31" s="25">
        <f>+D31*F31</f>
        <v>346959.80000000005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10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10" ht="17.100000000000001" customHeight="1" x14ac:dyDescent="0.2">
      <c r="B34" s="2" t="s">
        <v>27</v>
      </c>
      <c r="C34" s="2"/>
      <c r="D34" s="2"/>
      <c r="E34" s="12" t="s">
        <v>28</v>
      </c>
      <c r="F34" s="26">
        <v>16101</v>
      </c>
      <c r="G34" s="2"/>
      <c r="H34" s="2"/>
      <c r="I34" s="2"/>
    </row>
    <row r="35" spans="2:10" ht="17.100000000000001" customHeight="1" x14ac:dyDescent="0.2">
      <c r="B35" s="2" t="s">
        <v>29</v>
      </c>
      <c r="C35" s="2"/>
      <c r="D35" s="2"/>
      <c r="E35" s="12" t="s">
        <v>28</v>
      </c>
      <c r="F35" s="26">
        <f>MROUND($E$23*'24-04-2025'!F35+'24-04-2025'!F35,1)</f>
        <v>49781</v>
      </c>
      <c r="G35" s="2"/>
      <c r="H35" s="2"/>
      <c r="I35" s="2"/>
    </row>
    <row r="36" spans="2:10" ht="17.100000000000001" customHeight="1" x14ac:dyDescent="0.2">
      <c r="B36" s="2" t="s">
        <v>30</v>
      </c>
      <c r="C36" s="2"/>
      <c r="D36" s="2"/>
      <c r="E36" s="12" t="s">
        <v>28</v>
      </c>
      <c r="F36" s="26">
        <f>MROUND($E$23*'24-04-2025'!F36+'24-04-2025'!F36,1)</f>
        <v>45201</v>
      </c>
      <c r="G36" s="8"/>
      <c r="H36" s="6"/>
      <c r="I36" s="2"/>
      <c r="J36" t="s">
        <v>484</v>
      </c>
    </row>
    <row r="37" spans="2:10" ht="17.100000000000001" customHeight="1" x14ac:dyDescent="0.2">
      <c r="B37" s="2" t="s">
        <v>31</v>
      </c>
      <c r="C37" s="2"/>
      <c r="D37" s="2"/>
      <c r="E37" s="12" t="s">
        <v>28</v>
      </c>
      <c r="F37" s="26">
        <f>MROUND($E$23*'24-04-2025'!F37+'24-04-2025'!F37,1)</f>
        <v>38215</v>
      </c>
      <c r="G37" s="8"/>
      <c r="H37" s="6"/>
      <c r="I37" s="2"/>
    </row>
    <row r="38" spans="2:10" ht="17.100000000000001" customHeight="1" x14ac:dyDescent="0.2">
      <c r="B38" s="22" t="s">
        <v>379</v>
      </c>
      <c r="C38" s="2"/>
      <c r="D38" s="2"/>
      <c r="E38" s="12" t="s">
        <v>380</v>
      </c>
      <c r="F38" s="26">
        <v>1.5</v>
      </c>
      <c r="G38" s="13" t="s">
        <v>381</v>
      </c>
      <c r="H38" s="6"/>
      <c r="I38" s="2"/>
    </row>
    <row r="39" spans="2:10" ht="17.100000000000001" customHeight="1" x14ac:dyDescent="0.2">
      <c r="B39" s="22" t="s">
        <v>382</v>
      </c>
      <c r="C39" s="2"/>
      <c r="D39" s="2"/>
      <c r="E39" s="12" t="s">
        <v>380</v>
      </c>
      <c r="F39" s="26">
        <v>1</v>
      </c>
      <c r="G39" s="13" t="s">
        <v>381</v>
      </c>
      <c r="H39" s="6"/>
      <c r="I39" s="2"/>
    </row>
    <row r="40" spans="2:10" ht="17.100000000000001" customHeight="1" x14ac:dyDescent="0.2">
      <c r="B40" s="2" t="s">
        <v>32</v>
      </c>
      <c r="C40" s="2"/>
      <c r="D40" s="2"/>
      <c r="E40" s="12" t="s">
        <v>33</v>
      </c>
      <c r="F40" s="26">
        <v>300837.25</v>
      </c>
      <c r="G40" t="s">
        <v>704</v>
      </c>
      <c r="H40" s="2"/>
      <c r="I40" s="2"/>
    </row>
    <row r="41" spans="2:10" ht="17.100000000000001" customHeight="1" x14ac:dyDescent="0.2">
      <c r="B41" s="2" t="s">
        <v>32</v>
      </c>
      <c r="C41" s="2"/>
      <c r="D41" s="2"/>
      <c r="E41" s="13"/>
      <c r="F41" s="20" t="s">
        <v>65</v>
      </c>
      <c r="G41" s="2"/>
      <c r="H41" s="2"/>
      <c r="I41" s="2"/>
    </row>
    <row r="42" spans="2:10" ht="17.100000000000001" customHeight="1" x14ac:dyDescent="0.2">
      <c r="B42" s="2" t="s">
        <v>34</v>
      </c>
      <c r="C42" s="2"/>
      <c r="D42" s="2"/>
      <c r="E42" s="13"/>
      <c r="F42" s="20" t="s">
        <v>35</v>
      </c>
      <c r="G42" s="2"/>
      <c r="H42" s="2"/>
      <c r="I42" s="2"/>
    </row>
    <row r="43" spans="2:10" ht="17.100000000000001" customHeight="1" x14ac:dyDescent="0.2">
      <c r="B43" s="2" t="s">
        <v>36</v>
      </c>
      <c r="C43" s="2"/>
      <c r="D43" s="2"/>
      <c r="E43" s="12" t="s">
        <v>37</v>
      </c>
      <c r="F43" s="26">
        <f>MROUND(IF(E19&gt;0,E19*'24-04-2025'!F43+'24-04-2025'!F43,'24-04-2025'!F43),1)</f>
        <v>2062611</v>
      </c>
      <c r="G43" s="8" t="s">
        <v>38</v>
      </c>
      <c r="H43" s="2"/>
      <c r="I43" s="2"/>
    </row>
    <row r="44" spans="2:10" ht="17.100000000000001" customHeight="1" x14ac:dyDescent="0.2">
      <c r="B44" s="2" t="s">
        <v>39</v>
      </c>
      <c r="C44" s="2"/>
      <c r="D44" s="2"/>
      <c r="E44" s="12" t="s">
        <v>37</v>
      </c>
      <c r="F44" s="26">
        <f>MROUND(+IF(E20=0,'24-04-2025'!F44,IF(AND(E19&gt;0,E20&gt;0)=TRUE,(E20*50%*'24-04-2025'!F44+E19*50%*'24-04-2025'!F44+'24-04-2025'!F44),'24-04-2025'!F44*(1+E20))),1)</f>
        <v>2118193</v>
      </c>
      <c r="G44" s="8" t="s">
        <v>38</v>
      </c>
      <c r="H44" s="2"/>
      <c r="I44" s="2"/>
    </row>
    <row r="45" spans="2:10" ht="17.100000000000001" customHeight="1" x14ac:dyDescent="0.2">
      <c r="B45" s="2" t="s">
        <v>40</v>
      </c>
      <c r="C45" s="2"/>
      <c r="D45" s="2"/>
      <c r="E45" s="12" t="s">
        <v>41</v>
      </c>
      <c r="F45" s="26">
        <v>2724</v>
      </c>
      <c r="G45" s="8" t="s">
        <v>38</v>
      </c>
      <c r="H45" s="2"/>
      <c r="I45" s="2"/>
    </row>
    <row r="46" spans="2:10" ht="17.100000000000001" customHeight="1" x14ac:dyDescent="0.2">
      <c r="B46" s="2" t="s">
        <v>42</v>
      </c>
      <c r="C46" s="2"/>
      <c r="D46" s="2"/>
      <c r="E46" s="12" t="s">
        <v>28</v>
      </c>
      <c r="F46" s="26">
        <f>MROUND((F43+F44)/50,1)</f>
        <v>83616</v>
      </c>
      <c r="G46" s="8" t="s">
        <v>38</v>
      </c>
      <c r="H46" s="2"/>
      <c r="I46" s="2"/>
    </row>
    <row r="47" spans="2:10" ht="17.100000000000001" customHeight="1" x14ac:dyDescent="0.2">
      <c r="B47" s="2" t="s">
        <v>43</v>
      </c>
      <c r="C47" s="2"/>
      <c r="D47" s="2"/>
      <c r="E47" s="12" t="s">
        <v>28</v>
      </c>
      <c r="F47" s="26">
        <v>12292</v>
      </c>
      <c r="G47" s="22"/>
      <c r="H47" s="2"/>
      <c r="I47" s="2"/>
    </row>
    <row r="48" spans="2:10" ht="17.100000000000001" customHeight="1" x14ac:dyDescent="0.2">
      <c r="B48" s="2" t="s">
        <v>44</v>
      </c>
      <c r="C48" s="2"/>
      <c r="D48" s="2"/>
      <c r="E48" s="12" t="s">
        <v>508</v>
      </c>
      <c r="F48" s="6" t="s">
        <v>507</v>
      </c>
      <c r="G48" s="40" t="s">
        <v>509</v>
      </c>
      <c r="H48" s="2"/>
      <c r="I48" s="2"/>
    </row>
    <row r="49" spans="1:9" ht="17.100000000000001" customHeight="1" x14ac:dyDescent="0.2">
      <c r="B49" s="2" t="s">
        <v>45</v>
      </c>
      <c r="C49" s="2"/>
      <c r="D49" s="2"/>
      <c r="E49" s="12" t="s">
        <v>46</v>
      </c>
      <c r="F49" s="6" t="s">
        <v>47</v>
      </c>
      <c r="G49" s="2"/>
      <c r="H49" s="2"/>
      <c r="I49" s="2"/>
    </row>
    <row r="50" spans="1:9" ht="4.3499999999999996" customHeight="1" x14ac:dyDescent="0.2">
      <c r="B50" s="2"/>
      <c r="C50" s="2"/>
      <c r="D50" s="2"/>
      <c r="E50" s="2"/>
      <c r="F50" s="2"/>
      <c r="G50" s="2"/>
      <c r="H50" s="2"/>
      <c r="I50" s="2"/>
    </row>
    <row r="51" spans="1:9" ht="17.100000000000001" customHeight="1" x14ac:dyDescent="0.2">
      <c r="B51" s="7" t="s">
        <v>48</v>
      </c>
      <c r="C51" s="2"/>
      <c r="D51" s="2"/>
      <c r="E51" s="2"/>
      <c r="F51" s="2"/>
      <c r="G51" s="2"/>
      <c r="H51" s="2"/>
      <c r="I51" s="2"/>
    </row>
    <row r="52" spans="1:9" ht="17.100000000000001" customHeight="1" x14ac:dyDescent="0.2">
      <c r="A52" s="14"/>
      <c r="B52" s="22" t="s">
        <v>49</v>
      </c>
      <c r="C52" s="2"/>
      <c r="D52" s="2"/>
      <c r="E52" s="12" t="s">
        <v>23</v>
      </c>
      <c r="F52" s="26">
        <f>MROUND($E$23*'24-04-2025'!F52+'24-04-2025'!F52,1)</f>
        <v>164503</v>
      </c>
      <c r="G52" s="8" t="s">
        <v>38</v>
      </c>
      <c r="H52" s="2"/>
      <c r="I52" s="2"/>
    </row>
    <row r="53" spans="1:9" ht="17.100000000000001" customHeight="1" x14ac:dyDescent="0.2">
      <c r="A53" s="14"/>
      <c r="B53" s="22" t="s">
        <v>50</v>
      </c>
      <c r="C53" s="2"/>
      <c r="D53" s="2"/>
      <c r="E53" s="12" t="s">
        <v>51</v>
      </c>
      <c r="F53" s="26">
        <f>MROUND($E$23*'24-04-2025'!F53+'24-04-2025'!F53,1)</f>
        <v>6440</v>
      </c>
      <c r="G53" s="8" t="s">
        <v>38</v>
      </c>
      <c r="H53" s="2"/>
      <c r="I53" s="2"/>
    </row>
    <row r="54" spans="1:9" ht="17.100000000000001" customHeight="1" x14ac:dyDescent="0.2">
      <c r="A54" s="14"/>
      <c r="B54" s="22" t="s">
        <v>52</v>
      </c>
      <c r="C54" s="2"/>
      <c r="D54" s="2"/>
      <c r="E54" s="12" t="s">
        <v>51</v>
      </c>
      <c r="F54" s="26">
        <f>MROUND($E$23*'24-04-2025'!F54+'24-04-2025'!F54,1)</f>
        <v>11839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53</v>
      </c>
      <c r="C55" s="2"/>
      <c r="D55" s="2"/>
      <c r="E55" s="12" t="s">
        <v>51</v>
      </c>
      <c r="F55" s="26">
        <f>MROUND($E$23*'24-04-2025'!F55+'24-04-2025'!F55,1)</f>
        <v>8839</v>
      </c>
      <c r="G55" s="8" t="s">
        <v>38</v>
      </c>
      <c r="H55" s="6"/>
      <c r="I55" s="2"/>
    </row>
    <row r="56" spans="1:9" ht="17.100000000000001" customHeight="1" x14ac:dyDescent="0.2">
      <c r="A56" s="14"/>
      <c r="B56" s="22" t="s">
        <v>326</v>
      </c>
      <c r="C56" s="2"/>
      <c r="D56" s="2"/>
      <c r="E56" s="12" t="s">
        <v>51</v>
      </c>
      <c r="F56" s="26">
        <f>MROUND($E$23*'24-04-2025'!F56+'24-04-2025'!F56,1)</f>
        <v>10800</v>
      </c>
      <c r="G56" s="8" t="s">
        <v>38</v>
      </c>
      <c r="H56" s="6"/>
      <c r="I56" s="2"/>
    </row>
    <row r="57" spans="1:9" ht="17.100000000000001" customHeight="1" x14ac:dyDescent="0.2">
      <c r="A57" s="14"/>
      <c r="B57" s="22" t="s">
        <v>54</v>
      </c>
      <c r="C57" s="2"/>
      <c r="D57" s="2"/>
      <c r="E57" s="12" t="s">
        <v>51</v>
      </c>
      <c r="F57" s="26">
        <f>MROUND($E$23*'24-04-2025'!F57+'24-04-2025'!F57,1)</f>
        <v>22236</v>
      </c>
      <c r="G57" s="8" t="s">
        <v>38</v>
      </c>
      <c r="H57" s="2"/>
      <c r="I57" s="2"/>
    </row>
    <row r="58" spans="1:9" ht="17.100000000000001" customHeight="1" x14ac:dyDescent="0.2">
      <c r="A58" s="14"/>
      <c r="B58" s="22" t="s">
        <v>55</v>
      </c>
      <c r="C58" s="2"/>
      <c r="D58" s="2"/>
      <c r="E58" s="12" t="s">
        <v>23</v>
      </c>
      <c r="F58" s="26">
        <f>MROUND($E$23*'24-04-2025'!F58+'24-04-2025'!F58,1)</f>
        <v>13488</v>
      </c>
      <c r="G58" s="8" t="s">
        <v>38</v>
      </c>
      <c r="H58" s="45" t="s">
        <v>56</v>
      </c>
      <c r="I58" s="45"/>
    </row>
    <row r="59" spans="1:9" ht="17.100000000000001" customHeight="1" x14ac:dyDescent="0.2">
      <c r="A59" s="14"/>
      <c r="B59" s="22" t="s">
        <v>57</v>
      </c>
      <c r="C59" s="2"/>
      <c r="D59" s="2"/>
      <c r="E59" s="12" t="s">
        <v>23</v>
      </c>
      <c r="F59" s="26">
        <f>MROUND($E$23*'24-04-2025'!F59+'24-04-2025'!F59,1)</f>
        <v>19357</v>
      </c>
      <c r="G59" s="8" t="s">
        <v>38</v>
      </c>
      <c r="H59" s="45" t="s">
        <v>58</v>
      </c>
      <c r="I59" s="45"/>
    </row>
    <row r="60" spans="1:9" ht="17.100000000000001" customHeight="1" x14ac:dyDescent="0.2">
      <c r="A60" s="14"/>
      <c r="B60" s="22" t="s">
        <v>59</v>
      </c>
      <c r="C60" s="2"/>
      <c r="D60" s="2"/>
      <c r="E60" s="12" t="s">
        <v>23</v>
      </c>
      <c r="F60" s="26">
        <f>MROUND($E$23*'24-04-2025'!F60+'24-04-2025'!F60,1)</f>
        <v>35033</v>
      </c>
      <c r="G60" s="8" t="s">
        <v>38</v>
      </c>
      <c r="H60" s="45" t="s">
        <v>60</v>
      </c>
      <c r="I60" s="45"/>
    </row>
    <row r="61" spans="1:9" ht="17.100000000000001" customHeight="1" x14ac:dyDescent="0.2">
      <c r="A61" s="14"/>
      <c r="B61" s="22" t="s">
        <v>61</v>
      </c>
      <c r="C61" s="2"/>
      <c r="D61" s="2"/>
      <c r="E61" s="12" t="s">
        <v>62</v>
      </c>
      <c r="F61" s="26">
        <f>MROUND($E$23*'24-04-2025'!F61+'24-04-2025'!F61,1)</f>
        <v>12162</v>
      </c>
      <c r="G61" s="8" t="s">
        <v>38</v>
      </c>
    </row>
    <row r="62" spans="1:9" ht="17.100000000000001" customHeight="1" x14ac:dyDescent="0.2">
      <c r="A62" s="14"/>
      <c r="B62" s="22" t="s">
        <v>63</v>
      </c>
      <c r="C62" s="2"/>
      <c r="D62" s="2"/>
      <c r="E62" s="12" t="s">
        <v>62</v>
      </c>
      <c r="F62" s="26">
        <f>MROUND($E$23*'24-04-2025'!F62+'24-04-2025'!F62,1)</f>
        <v>8975</v>
      </c>
      <c r="G62" s="8" t="s">
        <v>38</v>
      </c>
      <c r="H62" s="21" t="s">
        <v>64</v>
      </c>
      <c r="I62" s="21"/>
    </row>
    <row r="63" spans="1:9" ht="15" customHeight="1" x14ac:dyDescent="0.2">
      <c r="B63" s="22" t="s">
        <v>66</v>
      </c>
      <c r="C63" s="2"/>
      <c r="D63" s="2"/>
      <c r="E63" s="12" t="s">
        <v>23</v>
      </c>
      <c r="F63" s="26">
        <f>MROUND($E$23*'24-04-2025'!F63+'24-04-2025'!F63,1)</f>
        <v>28478</v>
      </c>
      <c r="G63" s="8" t="s">
        <v>38</v>
      </c>
      <c r="H63" s="15"/>
      <c r="I63" s="15"/>
    </row>
    <row r="64" spans="1:9" ht="15" customHeight="1" x14ac:dyDescent="0.2">
      <c r="B64" s="37" t="s">
        <v>384</v>
      </c>
      <c r="C64" s="15"/>
      <c r="D64" s="15"/>
      <c r="E64" s="12" t="s">
        <v>23</v>
      </c>
      <c r="F64" s="26">
        <f>MROUND($E$23*'24-04-2025'!F64+'24-04-2025'!F64,1)</f>
        <v>7947</v>
      </c>
      <c r="G64" s="8" t="s">
        <v>38</v>
      </c>
      <c r="H64" s="15"/>
      <c r="I64" s="15"/>
    </row>
    <row r="65" spans="2:9" ht="15" customHeight="1" x14ac:dyDescent="0.25">
      <c r="B65" s="47" t="s">
        <v>600</v>
      </c>
      <c r="C65" s="46"/>
      <c r="D65" s="46"/>
      <c r="E65" s="12" t="s">
        <v>601</v>
      </c>
      <c r="F65" s="42">
        <v>6</v>
      </c>
      <c r="G65" s="8" t="s">
        <v>38</v>
      </c>
      <c r="H65" s="15"/>
      <c r="I65" s="15"/>
    </row>
    <row r="66" spans="2:9" ht="15" customHeight="1" x14ac:dyDescent="0.25">
      <c r="B66" s="47" t="s">
        <v>602</v>
      </c>
      <c r="C66" s="46"/>
      <c r="D66" s="46"/>
      <c r="E66" s="12" t="s">
        <v>601</v>
      </c>
      <c r="F66" s="42">
        <v>10</v>
      </c>
      <c r="G66" s="8" t="s">
        <v>38</v>
      </c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>
      <c r="B151" s="15"/>
      <c r="C151" s="15"/>
      <c r="D151" s="15"/>
      <c r="E151" s="15"/>
      <c r="F151" s="15"/>
      <c r="G151" s="15"/>
      <c r="H151" s="15"/>
      <c r="I151" s="15"/>
    </row>
    <row r="152" spans="2:9" ht="15" customHeight="1" x14ac:dyDescent="0.2">
      <c r="B152" s="15"/>
      <c r="C152" s="15"/>
      <c r="D152" s="15"/>
      <c r="E152" s="15"/>
      <c r="F152" s="15"/>
      <c r="G152" s="15"/>
      <c r="H152" s="15"/>
      <c r="I152" s="15"/>
    </row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customFormat="1" ht="15" customHeight="1" x14ac:dyDescent="0.2"/>
    <row r="162" customFormat="1" ht="15" customHeight="1" x14ac:dyDescent="0.2"/>
    <row r="163" customFormat="1" ht="15" customHeight="1" x14ac:dyDescent="0.2"/>
    <row r="164" customFormat="1" ht="15" customHeight="1" x14ac:dyDescent="0.2"/>
    <row r="165" customFormat="1" ht="15" customHeight="1" x14ac:dyDescent="0.2"/>
    <row r="166" customFormat="1" ht="15" customHeight="1" x14ac:dyDescent="0.2"/>
    <row r="167" customFormat="1" ht="15" customHeight="1" x14ac:dyDescent="0.2"/>
    <row r="168" customFormat="1" ht="15" customHeight="1" x14ac:dyDescent="0.2"/>
    <row r="169" customFormat="1" ht="15" customHeight="1" x14ac:dyDescent="0.2"/>
    <row r="170" customFormat="1" ht="15" customHeight="1" x14ac:dyDescent="0.2"/>
    <row r="171" customFormat="1" ht="15" customHeight="1" x14ac:dyDescent="0.2"/>
    <row r="172" customFormat="1" ht="15" customHeight="1" x14ac:dyDescent="0.2"/>
    <row r="173" customFormat="1" ht="15" customHeight="1" x14ac:dyDescent="0.2"/>
    <row r="174" customFormat="1" ht="15" customHeight="1" x14ac:dyDescent="0.2"/>
    <row r="175" customFormat="1" ht="15" customHeight="1" x14ac:dyDescent="0.2"/>
    <row r="176" customFormat="1" ht="15" customHeight="1" x14ac:dyDescent="0.2"/>
    <row r="177" customFormat="1" ht="15" customHeight="1" x14ac:dyDescent="0.2"/>
    <row r="178" customFormat="1" ht="15" customHeight="1" x14ac:dyDescent="0.2"/>
    <row r="179" customFormat="1" ht="15" customHeight="1" x14ac:dyDescent="0.2"/>
    <row r="180" customFormat="1" ht="15" customHeight="1" x14ac:dyDescent="0.2"/>
    <row r="181" customFormat="1" ht="15" customHeight="1" x14ac:dyDescent="0.2"/>
    <row r="182" customFormat="1" ht="15" customHeight="1" x14ac:dyDescent="0.2"/>
    <row r="183" customFormat="1" ht="15" customHeight="1" x14ac:dyDescent="0.2"/>
    <row r="184" customFormat="1" ht="15" customHeight="1" x14ac:dyDescent="0.2"/>
    <row r="185" customFormat="1" ht="15" customHeight="1" x14ac:dyDescent="0.2"/>
    <row r="186" customFormat="1" ht="15" customHeight="1" x14ac:dyDescent="0.2"/>
    <row r="187" customFormat="1" ht="15" customHeight="1" x14ac:dyDescent="0.2"/>
    <row r="188" customFormat="1" ht="15" customHeight="1" x14ac:dyDescent="0.2"/>
    <row r="189" customFormat="1" ht="15" customHeight="1" x14ac:dyDescent="0.2"/>
    <row r="190" customFormat="1" ht="15" customHeight="1" x14ac:dyDescent="0.2"/>
    <row r="191" customFormat="1" ht="15" customHeight="1" x14ac:dyDescent="0.2"/>
    <row r="192" customFormat="1" ht="15" customHeight="1" x14ac:dyDescent="0.2"/>
    <row r="193" customFormat="1" ht="15" customHeight="1" x14ac:dyDescent="0.2"/>
    <row r="194" customFormat="1" ht="15" customHeight="1" x14ac:dyDescent="0.2"/>
    <row r="195" customFormat="1" ht="15" customHeight="1" x14ac:dyDescent="0.2"/>
    <row r="196" customFormat="1" ht="15" customHeight="1" x14ac:dyDescent="0.2"/>
    <row r="197" customFormat="1" ht="15" customHeight="1" x14ac:dyDescent="0.2"/>
    <row r="198" customFormat="1" ht="15" customHeight="1" x14ac:dyDescent="0.2"/>
    <row r="199" customFormat="1" ht="15" customHeight="1" x14ac:dyDescent="0.2"/>
    <row r="200" customFormat="1" ht="15" customHeight="1" x14ac:dyDescent="0.2"/>
    <row r="201" customFormat="1" ht="15" customHeight="1" x14ac:dyDescent="0.2"/>
    <row r="202" customFormat="1" ht="15" customHeight="1" x14ac:dyDescent="0.2"/>
    <row r="203" customFormat="1" ht="15" customHeight="1" x14ac:dyDescent="0.2"/>
    <row r="204" customFormat="1" ht="15" customHeight="1" x14ac:dyDescent="0.2"/>
    <row r="205" customFormat="1" ht="15" customHeight="1" x14ac:dyDescent="0.2"/>
    <row r="206" customFormat="1" ht="15" customHeight="1" x14ac:dyDescent="0.2"/>
  </sheetData>
  <mergeCells count="5">
    <mergeCell ref="H58:I58"/>
    <mergeCell ref="H59:I59"/>
    <mergeCell ref="H60:I60"/>
    <mergeCell ref="B65:D65"/>
    <mergeCell ref="B66:D66"/>
  </mergeCells>
  <pageMargins left="0.7" right="0.7" top="0.75" bottom="0.75" header="0.3" footer="0.3"/>
  <pageSetup paperSize="9" scale="74" orientation="portrait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E5E1-4A5C-4C1C-A60E-33DFD3181FF3}">
  <sheetPr>
    <pageSetUpPr fitToPage="1"/>
  </sheetPr>
  <dimension ref="A1:K206"/>
  <sheetViews>
    <sheetView topLeftCell="A10" workbookViewId="0">
      <selection activeCell="E25" sqref="E25"/>
    </sheetView>
  </sheetViews>
  <sheetFormatPr baseColWidth="10" defaultRowHeight="12.75" x14ac:dyDescent="0.2"/>
  <cols>
    <col min="1" max="1" width="3.42578125" customWidth="1"/>
    <col min="2" max="5" width="12.28515625" customWidth="1"/>
    <col min="6" max="6" width="13.140625" customWidth="1"/>
    <col min="7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724</v>
      </c>
      <c r="H5" s="2"/>
      <c r="I5" s="2"/>
    </row>
    <row r="6" spans="2:11" ht="15" customHeight="1" x14ac:dyDescent="0.2">
      <c r="B6" s="3" t="s">
        <v>0</v>
      </c>
      <c r="C6" s="4" t="s">
        <v>449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705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484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725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726</v>
      </c>
      <c r="G13" s="16"/>
      <c r="H13" s="13" t="s">
        <v>142</v>
      </c>
      <c r="I13" s="4" t="s">
        <v>727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4.2999999999999997E-2</v>
      </c>
      <c r="F16" s="43" t="s">
        <v>728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>
        <v>3.5000000000000003E-2</v>
      </c>
      <c r="F17" s="39" t="s">
        <v>729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>
        <v>3.5000000000000003E-2</v>
      </c>
      <c r="F18" s="39" t="s">
        <v>729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3">
        <v>3.2300000000000002E-2</v>
      </c>
      <c r="F19" s="39" t="s">
        <v>730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8">
        <v>0.01</v>
      </c>
      <c r="F20" s="39" t="s">
        <v>731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  <c r="J21" t="s">
        <v>484</v>
      </c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3.49E-2</v>
      </c>
      <c r="G23" s="2"/>
      <c r="H23" s="2"/>
    </row>
    <row r="24" spans="2:11" ht="17.100000000000001" customHeight="1" x14ac:dyDescent="0.2">
      <c r="B24" s="2" t="s">
        <v>15</v>
      </c>
      <c r="C24" s="2"/>
      <c r="D24" s="2"/>
      <c r="E24" s="36">
        <v>2939.27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f>MROUND($E$23*'13-05-2025'!H25+'13-05-2025'!H25,1)</f>
        <v>594642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f>MROUND($E$23*'13-05-2025'!H26+'13-05-2025'!H26,1)</f>
        <v>652852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594642</v>
      </c>
      <c r="G29" s="11" t="s">
        <v>22</v>
      </c>
      <c r="H29" s="25">
        <f>+D29*F29</f>
        <v>267588.90000000002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594642</v>
      </c>
      <c r="G30" s="11" t="s">
        <v>22</v>
      </c>
      <c r="H30" s="25">
        <f>+D30*F30</f>
        <v>225963.96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652852</v>
      </c>
      <c r="G31" s="11" t="s">
        <v>22</v>
      </c>
      <c r="H31" s="25">
        <f>+D31*F31</f>
        <v>359068.60000000003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10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10" ht="17.100000000000001" customHeight="1" x14ac:dyDescent="0.2">
      <c r="B34" s="2" t="s">
        <v>27</v>
      </c>
      <c r="C34" s="2"/>
      <c r="D34" s="2"/>
      <c r="E34" s="12" t="s">
        <v>28</v>
      </c>
      <c r="F34" s="26">
        <v>16262</v>
      </c>
      <c r="G34" s="2"/>
      <c r="H34" s="2"/>
      <c r="I34" s="2"/>
    </row>
    <row r="35" spans="2:10" ht="17.100000000000001" customHeight="1" x14ac:dyDescent="0.2">
      <c r="B35" s="2" t="s">
        <v>29</v>
      </c>
      <c r="C35" s="2"/>
      <c r="D35" s="2"/>
      <c r="E35" s="12" t="s">
        <v>28</v>
      </c>
      <c r="F35" s="26">
        <f>MROUND($E$23*'13-05-2025'!F35+'13-05-2025'!F35,1)</f>
        <v>51518</v>
      </c>
      <c r="G35" s="2"/>
      <c r="H35" s="2"/>
      <c r="I35" s="2"/>
    </row>
    <row r="36" spans="2:10" ht="17.100000000000001" customHeight="1" x14ac:dyDescent="0.2">
      <c r="B36" s="2" t="s">
        <v>30</v>
      </c>
      <c r="C36" s="2"/>
      <c r="D36" s="2"/>
      <c r="E36" s="12" t="s">
        <v>28</v>
      </c>
      <c r="F36" s="26">
        <f>MROUND($E$23*'13-05-2025'!F36+'13-05-2025'!F36,1)</f>
        <v>46779</v>
      </c>
      <c r="G36" s="8"/>
      <c r="H36" s="6"/>
      <c r="I36" s="2"/>
      <c r="J36" t="s">
        <v>484</v>
      </c>
    </row>
    <row r="37" spans="2:10" ht="17.100000000000001" customHeight="1" x14ac:dyDescent="0.2">
      <c r="B37" s="2" t="s">
        <v>31</v>
      </c>
      <c r="C37" s="2"/>
      <c r="D37" s="2"/>
      <c r="E37" s="12" t="s">
        <v>28</v>
      </c>
      <c r="F37" s="26">
        <f>MROUND($E$23*'13-05-2025'!F37+'13-05-2025'!F37,1)</f>
        <v>39549</v>
      </c>
      <c r="G37" s="8"/>
      <c r="H37" s="6"/>
      <c r="I37" s="2"/>
    </row>
    <row r="38" spans="2:10" ht="17.100000000000001" customHeight="1" x14ac:dyDescent="0.2">
      <c r="B38" s="22" t="s">
        <v>379</v>
      </c>
      <c r="C38" s="2"/>
      <c r="D38" s="2"/>
      <c r="E38" s="12" t="s">
        <v>380</v>
      </c>
      <c r="F38" s="26">
        <v>1.5</v>
      </c>
      <c r="G38" s="13" t="s">
        <v>381</v>
      </c>
      <c r="H38" s="6"/>
      <c r="I38" s="2"/>
    </row>
    <row r="39" spans="2:10" ht="17.100000000000001" customHeight="1" x14ac:dyDescent="0.2">
      <c r="B39" s="22" t="s">
        <v>382</v>
      </c>
      <c r="C39" s="2"/>
      <c r="D39" s="2"/>
      <c r="E39" s="12" t="s">
        <v>380</v>
      </c>
      <c r="F39" s="26">
        <v>1</v>
      </c>
      <c r="G39" s="13" t="s">
        <v>381</v>
      </c>
      <c r="H39" s="6"/>
      <c r="I39" s="2"/>
    </row>
    <row r="40" spans="2:10" ht="17.100000000000001" customHeight="1" x14ac:dyDescent="0.2">
      <c r="B40" s="2" t="s">
        <v>32</v>
      </c>
      <c r="C40" s="2"/>
      <c r="D40" s="2"/>
      <c r="E40" s="12" t="s">
        <v>33</v>
      </c>
      <c r="F40" s="26">
        <v>310554.25</v>
      </c>
      <c r="G40" t="s">
        <v>732</v>
      </c>
      <c r="H40" s="2"/>
      <c r="I40" s="2"/>
    </row>
    <row r="41" spans="2:10" ht="17.100000000000001" customHeight="1" x14ac:dyDescent="0.2">
      <c r="B41" s="2" t="s">
        <v>32</v>
      </c>
      <c r="C41" s="2"/>
      <c r="D41" s="2"/>
      <c r="E41" s="13"/>
      <c r="F41" s="20" t="s">
        <v>65</v>
      </c>
      <c r="G41" s="2"/>
      <c r="H41" s="2"/>
      <c r="I41" s="2"/>
    </row>
    <row r="42" spans="2:10" ht="17.100000000000001" customHeight="1" x14ac:dyDescent="0.2">
      <c r="B42" s="2" t="s">
        <v>34</v>
      </c>
      <c r="C42" s="2"/>
      <c r="D42" s="2"/>
      <c r="E42" s="13"/>
      <c r="F42" s="20" t="s">
        <v>35</v>
      </c>
      <c r="G42" s="2"/>
      <c r="H42" s="2"/>
      <c r="I42" s="2"/>
    </row>
    <row r="43" spans="2:10" ht="17.100000000000001" customHeight="1" x14ac:dyDescent="0.2">
      <c r="B43" s="2" t="s">
        <v>36</v>
      </c>
      <c r="C43" s="2"/>
      <c r="D43" s="2"/>
      <c r="E43" s="12" t="s">
        <v>37</v>
      </c>
      <c r="F43" s="26">
        <f>MROUND(IF(E19&gt;0,E19*'13-05-2025'!F43+'13-05-2025'!F43,'13-05-2025'!F43),1)</f>
        <v>2129233</v>
      </c>
      <c r="G43" s="8" t="s">
        <v>38</v>
      </c>
      <c r="H43" s="2"/>
      <c r="I43" s="2"/>
    </row>
    <row r="44" spans="2:10" ht="17.100000000000001" customHeight="1" x14ac:dyDescent="0.2">
      <c r="B44" s="2" t="s">
        <v>39</v>
      </c>
      <c r="C44" s="2"/>
      <c r="D44" s="2"/>
      <c r="E44" s="12" t="s">
        <v>37</v>
      </c>
      <c r="F44" s="26">
        <f>MROUND(+IF(E20=0,'13-05-2025'!F44,IF(AND(E19&gt;0,E20&gt;0)=TRUE,(E20*50%*'13-05-2025'!F44+E19*50%*'13-05-2025'!F44+'13-05-2025'!F44),'13-05-2025'!F44*(1+E20))),1)</f>
        <v>2162993</v>
      </c>
      <c r="G44" s="8" t="s">
        <v>38</v>
      </c>
      <c r="H44" s="2"/>
      <c r="I44" s="2"/>
    </row>
    <row r="45" spans="2:10" ht="17.100000000000001" customHeight="1" x14ac:dyDescent="0.2">
      <c r="B45" s="2" t="s">
        <v>40</v>
      </c>
      <c r="C45" s="2"/>
      <c r="D45" s="2"/>
      <c r="E45" s="12" t="s">
        <v>41</v>
      </c>
      <c r="F45" s="26">
        <v>2748</v>
      </c>
      <c r="G45" s="8" t="s">
        <v>38</v>
      </c>
      <c r="H45" s="2"/>
      <c r="I45" s="2"/>
    </row>
    <row r="46" spans="2:10" ht="17.100000000000001" customHeight="1" x14ac:dyDescent="0.2">
      <c r="B46" s="2" t="s">
        <v>42</v>
      </c>
      <c r="C46" s="2"/>
      <c r="D46" s="2"/>
      <c r="E46" s="12" t="s">
        <v>28</v>
      </c>
      <c r="F46" s="26">
        <f>MROUND((F43+F44)/50,1)</f>
        <v>85845</v>
      </c>
      <c r="G46" s="8" t="s">
        <v>38</v>
      </c>
      <c r="H46" s="2"/>
      <c r="I46" s="2"/>
    </row>
    <row r="47" spans="2:10" ht="17.100000000000001" customHeight="1" x14ac:dyDescent="0.2">
      <c r="B47" s="2" t="s">
        <v>43</v>
      </c>
      <c r="C47" s="2"/>
      <c r="D47" s="2"/>
      <c r="E47" s="12" t="s">
        <v>28</v>
      </c>
      <c r="F47" s="26">
        <v>12689</v>
      </c>
      <c r="G47" s="22"/>
      <c r="H47" s="2"/>
      <c r="I47" s="2"/>
    </row>
    <row r="48" spans="2:10" ht="17.100000000000001" customHeight="1" x14ac:dyDescent="0.2">
      <c r="B48" s="2" t="s">
        <v>44</v>
      </c>
      <c r="C48" s="2"/>
      <c r="D48" s="2"/>
      <c r="E48" s="12" t="s">
        <v>508</v>
      </c>
      <c r="F48" s="6" t="s">
        <v>507</v>
      </c>
      <c r="G48" s="40" t="s">
        <v>509</v>
      </c>
      <c r="H48" s="2"/>
      <c r="I48" s="2"/>
    </row>
    <row r="49" spans="1:9" ht="17.100000000000001" customHeight="1" x14ac:dyDescent="0.2">
      <c r="B49" s="2" t="s">
        <v>45</v>
      </c>
      <c r="C49" s="2"/>
      <c r="D49" s="2"/>
      <c r="E49" s="12" t="s">
        <v>46</v>
      </c>
      <c r="F49" s="6" t="s">
        <v>47</v>
      </c>
      <c r="G49" s="2"/>
      <c r="H49" s="2"/>
      <c r="I49" s="2"/>
    </row>
    <row r="50" spans="1:9" ht="4.3499999999999996" customHeight="1" x14ac:dyDescent="0.2">
      <c r="B50" s="2"/>
      <c r="C50" s="2"/>
      <c r="D50" s="2"/>
      <c r="E50" s="2"/>
      <c r="F50" s="2"/>
      <c r="G50" s="2"/>
      <c r="H50" s="2"/>
      <c r="I50" s="2"/>
    </row>
    <row r="51" spans="1:9" ht="17.100000000000001" customHeight="1" x14ac:dyDescent="0.2">
      <c r="B51" s="7" t="s">
        <v>48</v>
      </c>
      <c r="C51" s="2"/>
      <c r="D51" s="2"/>
      <c r="E51" s="2"/>
      <c r="F51" s="2"/>
      <c r="G51" s="2"/>
      <c r="H51" s="2"/>
      <c r="I51" s="2"/>
    </row>
    <row r="52" spans="1:9" ht="17.100000000000001" customHeight="1" x14ac:dyDescent="0.2">
      <c r="A52" s="14"/>
      <c r="B52" s="22" t="s">
        <v>49</v>
      </c>
      <c r="C52" s="2"/>
      <c r="D52" s="2"/>
      <c r="E52" s="12" t="s">
        <v>23</v>
      </c>
      <c r="F52" s="26">
        <f>MROUND($E$23*'13-05-2025'!F52+'13-05-2025'!F52,1)</f>
        <v>170244</v>
      </c>
      <c r="G52" s="8" t="s">
        <v>38</v>
      </c>
      <c r="H52" s="2"/>
      <c r="I52" s="2"/>
    </row>
    <row r="53" spans="1:9" ht="17.100000000000001" customHeight="1" x14ac:dyDescent="0.2">
      <c r="A53" s="14"/>
      <c r="B53" s="22" t="s">
        <v>50</v>
      </c>
      <c r="C53" s="2"/>
      <c r="D53" s="2"/>
      <c r="E53" s="12" t="s">
        <v>51</v>
      </c>
      <c r="F53" s="26">
        <f>MROUND($E$23*'13-05-2025'!F53+'13-05-2025'!F53,1)</f>
        <v>6665</v>
      </c>
      <c r="G53" s="8" t="s">
        <v>38</v>
      </c>
      <c r="H53" s="2"/>
      <c r="I53" s="2"/>
    </row>
    <row r="54" spans="1:9" ht="17.100000000000001" customHeight="1" x14ac:dyDescent="0.2">
      <c r="A54" s="14"/>
      <c r="B54" s="22" t="s">
        <v>52</v>
      </c>
      <c r="C54" s="2"/>
      <c r="D54" s="2"/>
      <c r="E54" s="12" t="s">
        <v>51</v>
      </c>
      <c r="F54" s="26">
        <f>MROUND($E$23*'13-05-2025'!F54+'13-05-2025'!F54,1)</f>
        <v>12252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53</v>
      </c>
      <c r="C55" s="2"/>
      <c r="D55" s="2"/>
      <c r="E55" s="12" t="s">
        <v>51</v>
      </c>
      <c r="F55" s="26">
        <f>MROUND($E$23*'13-05-2025'!F55+'13-05-2025'!F55,1)</f>
        <v>9147</v>
      </c>
      <c r="G55" s="8" t="s">
        <v>38</v>
      </c>
      <c r="H55" s="6"/>
      <c r="I55" s="2"/>
    </row>
    <row r="56" spans="1:9" ht="17.100000000000001" customHeight="1" x14ac:dyDescent="0.2">
      <c r="A56" s="14"/>
      <c r="B56" s="22" t="s">
        <v>326</v>
      </c>
      <c r="C56" s="2"/>
      <c r="D56" s="2"/>
      <c r="E56" s="12" t="s">
        <v>51</v>
      </c>
      <c r="F56" s="26">
        <f>MROUND($E$23*'13-05-2025'!F56+'13-05-2025'!F56,1)</f>
        <v>11177</v>
      </c>
      <c r="G56" s="8" t="s">
        <v>38</v>
      </c>
      <c r="H56" s="6"/>
      <c r="I56" s="2"/>
    </row>
    <row r="57" spans="1:9" ht="17.100000000000001" customHeight="1" x14ac:dyDescent="0.2">
      <c r="A57" s="14"/>
      <c r="B57" s="22" t="s">
        <v>54</v>
      </c>
      <c r="C57" s="2"/>
      <c r="D57" s="2"/>
      <c r="E57" s="12" t="s">
        <v>51</v>
      </c>
      <c r="F57" s="26">
        <f>MROUND($E$23*'13-05-2025'!F57+'13-05-2025'!F57,1)</f>
        <v>23012</v>
      </c>
      <c r="G57" s="8" t="s">
        <v>38</v>
      </c>
      <c r="H57" s="2"/>
      <c r="I57" s="2"/>
    </row>
    <row r="58" spans="1:9" ht="17.100000000000001" customHeight="1" x14ac:dyDescent="0.2">
      <c r="A58" s="14"/>
      <c r="B58" s="22" t="s">
        <v>55</v>
      </c>
      <c r="C58" s="2"/>
      <c r="D58" s="2"/>
      <c r="E58" s="12" t="s">
        <v>23</v>
      </c>
      <c r="F58" s="26">
        <f>MROUND($E$23*'13-05-2025'!F58+'13-05-2025'!F58,1)</f>
        <v>13959</v>
      </c>
      <c r="G58" s="8" t="s">
        <v>38</v>
      </c>
      <c r="H58" s="45" t="s">
        <v>56</v>
      </c>
      <c r="I58" s="45"/>
    </row>
    <row r="59" spans="1:9" ht="17.100000000000001" customHeight="1" x14ac:dyDescent="0.2">
      <c r="A59" s="14"/>
      <c r="B59" s="22" t="s">
        <v>57</v>
      </c>
      <c r="C59" s="2"/>
      <c r="D59" s="2"/>
      <c r="E59" s="12" t="s">
        <v>23</v>
      </c>
      <c r="F59" s="26">
        <f>MROUND($E$23*'13-05-2025'!F59+'13-05-2025'!F59,1)</f>
        <v>20033</v>
      </c>
      <c r="G59" s="8" t="s">
        <v>38</v>
      </c>
      <c r="H59" s="45" t="s">
        <v>58</v>
      </c>
      <c r="I59" s="45"/>
    </row>
    <row r="60" spans="1:9" ht="17.100000000000001" customHeight="1" x14ac:dyDescent="0.2">
      <c r="A60" s="14"/>
      <c r="B60" s="22" t="s">
        <v>59</v>
      </c>
      <c r="C60" s="2"/>
      <c r="D60" s="2"/>
      <c r="E60" s="12" t="s">
        <v>23</v>
      </c>
      <c r="F60" s="26">
        <f>MROUND($E$23*'13-05-2025'!F60+'13-05-2025'!F60,1)</f>
        <v>36256</v>
      </c>
      <c r="G60" s="8" t="s">
        <v>38</v>
      </c>
      <c r="H60" s="45" t="s">
        <v>60</v>
      </c>
      <c r="I60" s="45"/>
    </row>
    <row r="61" spans="1:9" ht="17.100000000000001" customHeight="1" x14ac:dyDescent="0.2">
      <c r="A61" s="14"/>
      <c r="B61" s="22" t="s">
        <v>61</v>
      </c>
      <c r="C61" s="2"/>
      <c r="D61" s="2"/>
      <c r="E61" s="12" t="s">
        <v>62</v>
      </c>
      <c r="F61" s="26">
        <f>MROUND($E$23*'13-05-2025'!F61+'13-05-2025'!F61,1)</f>
        <v>12586</v>
      </c>
      <c r="G61" s="8" t="s">
        <v>38</v>
      </c>
    </row>
    <row r="62" spans="1:9" ht="17.100000000000001" customHeight="1" x14ac:dyDescent="0.2">
      <c r="A62" s="14"/>
      <c r="B62" s="22" t="s">
        <v>63</v>
      </c>
      <c r="C62" s="2"/>
      <c r="D62" s="2"/>
      <c r="E62" s="12" t="s">
        <v>62</v>
      </c>
      <c r="F62" s="26">
        <f>MROUND($E$23*'13-05-2025'!F62+'13-05-2025'!F62,1)</f>
        <v>9288</v>
      </c>
      <c r="G62" s="8" t="s">
        <v>38</v>
      </c>
      <c r="H62" s="21" t="s">
        <v>64</v>
      </c>
      <c r="I62" s="21"/>
    </row>
    <row r="63" spans="1:9" ht="15" customHeight="1" x14ac:dyDescent="0.2">
      <c r="B63" s="22" t="s">
        <v>66</v>
      </c>
      <c r="C63" s="2"/>
      <c r="D63" s="2"/>
      <c r="E63" s="12" t="s">
        <v>23</v>
      </c>
      <c r="F63" s="26">
        <f>MROUND($E$23*'13-05-2025'!F63+'13-05-2025'!F63,1)</f>
        <v>29472</v>
      </c>
      <c r="G63" s="8" t="s">
        <v>38</v>
      </c>
      <c r="H63" s="15"/>
      <c r="I63" s="15"/>
    </row>
    <row r="64" spans="1:9" ht="15" customHeight="1" x14ac:dyDescent="0.2">
      <c r="B64" s="37" t="s">
        <v>384</v>
      </c>
      <c r="C64" s="15"/>
      <c r="D64" s="15"/>
      <c r="E64" s="12" t="s">
        <v>23</v>
      </c>
      <c r="F64" s="26">
        <f>MROUND($E$23*'13-05-2025'!F64+'13-05-2025'!F64,1)</f>
        <v>8224</v>
      </c>
      <c r="G64" s="8" t="s">
        <v>38</v>
      </c>
      <c r="H64" s="15"/>
      <c r="I64" s="15"/>
    </row>
    <row r="65" spans="2:9" ht="15" customHeight="1" x14ac:dyDescent="0.25">
      <c r="B65" s="47" t="s">
        <v>600</v>
      </c>
      <c r="C65" s="46"/>
      <c r="D65" s="46"/>
      <c r="E65" s="12" t="s">
        <v>601</v>
      </c>
      <c r="F65" s="42">
        <v>6</v>
      </c>
      <c r="G65" s="8" t="s">
        <v>38</v>
      </c>
      <c r="H65" s="15"/>
      <c r="I65" s="15"/>
    </row>
    <row r="66" spans="2:9" ht="15" customHeight="1" x14ac:dyDescent="0.25">
      <c r="B66" s="47" t="s">
        <v>602</v>
      </c>
      <c r="C66" s="46"/>
      <c r="D66" s="46"/>
      <c r="E66" s="12" t="s">
        <v>601</v>
      </c>
      <c r="F66" s="42">
        <v>10</v>
      </c>
      <c r="G66" s="8" t="s">
        <v>38</v>
      </c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>
      <c r="B151" s="15"/>
      <c r="C151" s="15"/>
      <c r="D151" s="15"/>
      <c r="E151" s="15"/>
      <c r="F151" s="15"/>
      <c r="G151" s="15"/>
      <c r="H151" s="15"/>
      <c r="I151" s="15"/>
    </row>
    <row r="152" spans="2:9" ht="15" customHeight="1" x14ac:dyDescent="0.2">
      <c r="B152" s="15"/>
      <c r="C152" s="15"/>
      <c r="D152" s="15"/>
      <c r="E152" s="15"/>
      <c r="F152" s="15"/>
      <c r="G152" s="15"/>
      <c r="H152" s="15"/>
      <c r="I152" s="15"/>
    </row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customFormat="1" ht="15" customHeight="1" x14ac:dyDescent="0.2"/>
    <row r="162" customFormat="1" ht="15" customHeight="1" x14ac:dyDescent="0.2"/>
    <row r="163" customFormat="1" ht="15" customHeight="1" x14ac:dyDescent="0.2"/>
    <row r="164" customFormat="1" ht="15" customHeight="1" x14ac:dyDescent="0.2"/>
    <row r="165" customFormat="1" ht="15" customHeight="1" x14ac:dyDescent="0.2"/>
    <row r="166" customFormat="1" ht="15" customHeight="1" x14ac:dyDescent="0.2"/>
    <row r="167" customFormat="1" ht="15" customHeight="1" x14ac:dyDescent="0.2"/>
    <row r="168" customFormat="1" ht="15" customHeight="1" x14ac:dyDescent="0.2"/>
    <row r="169" customFormat="1" ht="15" customHeight="1" x14ac:dyDescent="0.2"/>
    <row r="170" customFormat="1" ht="15" customHeight="1" x14ac:dyDescent="0.2"/>
    <row r="171" customFormat="1" ht="15" customHeight="1" x14ac:dyDescent="0.2"/>
    <row r="172" customFormat="1" ht="15" customHeight="1" x14ac:dyDescent="0.2"/>
    <row r="173" customFormat="1" ht="15" customHeight="1" x14ac:dyDescent="0.2"/>
    <row r="174" customFormat="1" ht="15" customHeight="1" x14ac:dyDescent="0.2"/>
    <row r="175" customFormat="1" ht="15" customHeight="1" x14ac:dyDescent="0.2"/>
    <row r="176" customFormat="1" ht="15" customHeight="1" x14ac:dyDescent="0.2"/>
    <row r="177" customFormat="1" ht="15" customHeight="1" x14ac:dyDescent="0.2"/>
    <row r="178" customFormat="1" ht="15" customHeight="1" x14ac:dyDescent="0.2"/>
    <row r="179" customFormat="1" ht="15" customHeight="1" x14ac:dyDescent="0.2"/>
    <row r="180" customFormat="1" ht="15" customHeight="1" x14ac:dyDescent="0.2"/>
    <row r="181" customFormat="1" ht="15" customHeight="1" x14ac:dyDescent="0.2"/>
    <row r="182" customFormat="1" ht="15" customHeight="1" x14ac:dyDescent="0.2"/>
    <row r="183" customFormat="1" ht="15" customHeight="1" x14ac:dyDescent="0.2"/>
    <row r="184" customFormat="1" ht="15" customHeight="1" x14ac:dyDescent="0.2"/>
    <row r="185" customFormat="1" ht="15" customHeight="1" x14ac:dyDescent="0.2"/>
    <row r="186" customFormat="1" ht="15" customHeight="1" x14ac:dyDescent="0.2"/>
    <row r="187" customFormat="1" ht="15" customHeight="1" x14ac:dyDescent="0.2"/>
    <row r="188" customFormat="1" ht="15" customHeight="1" x14ac:dyDescent="0.2"/>
    <row r="189" customFormat="1" ht="15" customHeight="1" x14ac:dyDescent="0.2"/>
    <row r="190" customFormat="1" ht="15" customHeight="1" x14ac:dyDescent="0.2"/>
    <row r="191" customFormat="1" ht="15" customHeight="1" x14ac:dyDescent="0.2"/>
    <row r="192" customFormat="1" ht="15" customHeight="1" x14ac:dyDescent="0.2"/>
    <row r="193" customFormat="1" ht="15" customHeight="1" x14ac:dyDescent="0.2"/>
    <row r="194" customFormat="1" ht="15" customHeight="1" x14ac:dyDescent="0.2"/>
    <row r="195" customFormat="1" ht="15" customHeight="1" x14ac:dyDescent="0.2"/>
    <row r="196" customFormat="1" ht="15" customHeight="1" x14ac:dyDescent="0.2"/>
    <row r="197" customFormat="1" ht="15" customHeight="1" x14ac:dyDescent="0.2"/>
    <row r="198" customFormat="1" ht="15" customHeight="1" x14ac:dyDescent="0.2"/>
    <row r="199" customFormat="1" ht="15" customHeight="1" x14ac:dyDescent="0.2"/>
    <row r="200" customFormat="1" ht="15" customHeight="1" x14ac:dyDescent="0.2"/>
    <row r="201" customFormat="1" ht="15" customHeight="1" x14ac:dyDescent="0.2"/>
    <row r="202" customFormat="1" ht="15" customHeight="1" x14ac:dyDescent="0.2"/>
    <row r="203" customFormat="1" ht="15" customHeight="1" x14ac:dyDescent="0.2"/>
    <row r="204" customFormat="1" ht="15" customHeight="1" x14ac:dyDescent="0.2"/>
    <row r="205" customFormat="1" ht="15" customHeight="1" x14ac:dyDescent="0.2"/>
    <row r="206" customFormat="1" ht="15" customHeight="1" x14ac:dyDescent="0.2"/>
  </sheetData>
  <mergeCells count="5">
    <mergeCell ref="H58:I58"/>
    <mergeCell ref="H59:I59"/>
    <mergeCell ref="H60:I60"/>
    <mergeCell ref="B65:D65"/>
    <mergeCell ref="B66:D66"/>
  </mergeCells>
  <pageMargins left="0.7" right="0.7" top="0.75" bottom="0.75" header="0.3" footer="0.3"/>
  <pageSetup paperSize="9" scale="73" orientation="portrait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3CA99-D668-42FB-BCD6-62A7790CA89F}">
  <sheetPr>
    <pageSetUpPr fitToPage="1"/>
  </sheetPr>
  <dimension ref="A1:K206"/>
  <sheetViews>
    <sheetView workbookViewId="0">
      <selection activeCell="I19" sqref="I19"/>
    </sheetView>
  </sheetViews>
  <sheetFormatPr baseColWidth="10" defaultRowHeight="12.75" x14ac:dyDescent="0.2"/>
  <cols>
    <col min="1" max="1" width="3.42578125" customWidth="1"/>
    <col min="2" max="5" width="12.28515625" customWidth="1"/>
    <col min="6" max="6" width="13.140625" customWidth="1"/>
    <col min="7" max="8" width="12.28515625" customWidth="1"/>
    <col min="9" max="9" width="19.14062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733</v>
      </c>
      <c r="H5" s="2"/>
      <c r="I5" s="2"/>
    </row>
    <row r="6" spans="2:11" ht="15" customHeight="1" x14ac:dyDescent="0.2">
      <c r="B6" s="3" t="s">
        <v>0</v>
      </c>
      <c r="C6" s="4" t="s">
        <v>449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705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484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725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734</v>
      </c>
      <c r="G13" s="16"/>
      <c r="H13" s="13" t="s">
        <v>142</v>
      </c>
      <c r="I13" s="4" t="s">
        <v>738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5.9900000000000002E-2</v>
      </c>
      <c r="F16" s="43" t="s">
        <v>735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>
        <v>0.03</v>
      </c>
      <c r="F17" s="39" t="s">
        <v>736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>
        <v>0.03</v>
      </c>
      <c r="F18" s="39" t="s">
        <v>736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3">
        <v>1.0999999999999999E-2</v>
      </c>
      <c r="F19" s="39" t="s">
        <v>739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8">
        <v>2.6599999999999999E-2</v>
      </c>
      <c r="F20" s="39" t="s">
        <v>737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  <c r="J21" t="s">
        <v>484</v>
      </c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3.5900000000000001E-2</v>
      </c>
      <c r="G23" s="2"/>
      <c r="H23" s="2"/>
    </row>
    <row r="24" spans="2:11" ht="17.100000000000001" customHeight="1" x14ac:dyDescent="0.2">
      <c r="B24" s="2" t="s">
        <v>15</v>
      </c>
      <c r="C24" s="2"/>
      <c r="D24" s="2"/>
      <c r="E24" s="36">
        <v>3044.82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f>MROUND($E$23*'09-06-2025'!H25+'09-06-2025'!H25,1)</f>
        <v>615990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f>MROUND($E$23*'09-06-2025'!H26+'09-06-2025'!H26,1)</f>
        <v>676289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615990</v>
      </c>
      <c r="G29" s="11" t="s">
        <v>22</v>
      </c>
      <c r="H29" s="25">
        <f>+D29*F29</f>
        <v>277195.5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615990</v>
      </c>
      <c r="G30" s="11" t="s">
        <v>22</v>
      </c>
      <c r="H30" s="25">
        <f>+D30*F30</f>
        <v>234076.2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676289</v>
      </c>
      <c r="G31" s="11" t="s">
        <v>22</v>
      </c>
      <c r="H31" s="25">
        <f>+D31*F31</f>
        <v>371958.95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10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10" ht="17.100000000000001" customHeight="1" x14ac:dyDescent="0.2">
      <c r="B34" s="2" t="s">
        <v>27</v>
      </c>
      <c r="C34" s="2"/>
      <c r="D34" s="2"/>
      <c r="E34" s="12" t="s">
        <v>28</v>
      </c>
      <c r="F34" s="26">
        <v>16694</v>
      </c>
      <c r="G34" s="2"/>
      <c r="H34" s="2"/>
      <c r="I34" s="2"/>
    </row>
    <row r="35" spans="2:10" ht="17.100000000000001" customHeight="1" x14ac:dyDescent="0.2">
      <c r="B35" s="2" t="s">
        <v>29</v>
      </c>
      <c r="C35" s="2"/>
      <c r="D35" s="2"/>
      <c r="E35" s="12" t="s">
        <v>28</v>
      </c>
      <c r="F35" s="26">
        <f>MROUND($E$23*'09-06-2025'!F35+'09-06-2025'!F35,1)</f>
        <v>53367</v>
      </c>
      <c r="G35" s="2"/>
      <c r="H35" s="2"/>
      <c r="I35" s="2"/>
    </row>
    <row r="36" spans="2:10" ht="17.100000000000001" customHeight="1" x14ac:dyDescent="0.2">
      <c r="B36" s="2" t="s">
        <v>30</v>
      </c>
      <c r="C36" s="2"/>
      <c r="D36" s="2"/>
      <c r="E36" s="12" t="s">
        <v>28</v>
      </c>
      <c r="F36" s="26">
        <f>MROUND($E$23*'09-06-2025'!F36+'09-06-2025'!F36,1)</f>
        <v>48458</v>
      </c>
      <c r="G36" s="8"/>
      <c r="H36" s="6"/>
      <c r="I36" s="2"/>
      <c r="J36" t="s">
        <v>484</v>
      </c>
    </row>
    <row r="37" spans="2:10" ht="17.100000000000001" customHeight="1" x14ac:dyDescent="0.2">
      <c r="B37" s="2" t="s">
        <v>31</v>
      </c>
      <c r="C37" s="2"/>
      <c r="D37" s="2"/>
      <c r="E37" s="12" t="s">
        <v>28</v>
      </c>
      <c r="F37" s="26">
        <f>MROUND($E$23*'09-06-2025'!F37+'09-06-2025'!F37,1)</f>
        <v>40969</v>
      </c>
      <c r="G37" s="8"/>
      <c r="H37" s="6"/>
      <c r="I37" s="2"/>
    </row>
    <row r="38" spans="2:10" ht="17.100000000000001" customHeight="1" x14ac:dyDescent="0.2">
      <c r="B38" s="22" t="s">
        <v>379</v>
      </c>
      <c r="C38" s="2"/>
      <c r="D38" s="2"/>
      <c r="E38" s="12" t="s">
        <v>380</v>
      </c>
      <c r="F38" s="26">
        <v>1.5</v>
      </c>
      <c r="G38" s="13" t="s">
        <v>381</v>
      </c>
      <c r="H38" s="6"/>
      <c r="I38" s="2"/>
    </row>
    <row r="39" spans="2:10" ht="17.100000000000001" customHeight="1" x14ac:dyDescent="0.2">
      <c r="B39" s="22" t="s">
        <v>382</v>
      </c>
      <c r="C39" s="2"/>
      <c r="D39" s="2"/>
      <c r="E39" s="12" t="s">
        <v>380</v>
      </c>
      <c r="F39" s="26">
        <v>1</v>
      </c>
      <c r="G39" s="13" t="s">
        <v>381</v>
      </c>
      <c r="H39" s="6"/>
      <c r="I39" s="2"/>
    </row>
    <row r="40" spans="2:10" ht="17.100000000000001" customHeight="1" x14ac:dyDescent="0.2">
      <c r="B40" s="2" t="s">
        <v>32</v>
      </c>
      <c r="C40" s="2"/>
      <c r="D40" s="2"/>
      <c r="E40" s="12" t="s">
        <v>33</v>
      </c>
      <c r="F40" s="26">
        <v>313970.34999999998</v>
      </c>
      <c r="G40" t="s">
        <v>740</v>
      </c>
      <c r="H40" s="2"/>
      <c r="I40" s="2"/>
    </row>
    <row r="41" spans="2:10" ht="17.100000000000001" customHeight="1" x14ac:dyDescent="0.2">
      <c r="B41" s="2" t="s">
        <v>32</v>
      </c>
      <c r="C41" s="2"/>
      <c r="D41" s="2"/>
      <c r="E41" s="13"/>
      <c r="F41" s="20" t="s">
        <v>65</v>
      </c>
      <c r="G41" s="2"/>
      <c r="H41" s="2"/>
      <c r="I41" s="2"/>
    </row>
    <row r="42" spans="2:10" ht="17.100000000000001" customHeight="1" x14ac:dyDescent="0.2">
      <c r="B42" s="2" t="s">
        <v>34</v>
      </c>
      <c r="C42" s="2"/>
      <c r="D42" s="2"/>
      <c r="E42" s="13"/>
      <c r="F42" s="20" t="s">
        <v>35</v>
      </c>
      <c r="G42" s="2"/>
      <c r="H42" s="2"/>
      <c r="I42" s="2"/>
    </row>
    <row r="43" spans="2:10" ht="17.100000000000001" customHeight="1" x14ac:dyDescent="0.2">
      <c r="B43" s="2" t="s">
        <v>36</v>
      </c>
      <c r="C43" s="2"/>
      <c r="D43" s="2"/>
      <c r="E43" s="12" t="s">
        <v>37</v>
      </c>
      <c r="F43" s="26">
        <f>MROUND(IF(E19&gt;0,E19*'09-06-2025'!F43+'09-06-2025'!F43,'09-06-2025'!F43),1)</f>
        <v>2152655</v>
      </c>
      <c r="G43" s="8" t="s">
        <v>38</v>
      </c>
      <c r="H43" s="2"/>
      <c r="I43" s="2"/>
    </row>
    <row r="44" spans="2:10" ht="17.100000000000001" customHeight="1" x14ac:dyDescent="0.2">
      <c r="B44" s="2" t="s">
        <v>39</v>
      </c>
      <c r="C44" s="2"/>
      <c r="D44" s="2"/>
      <c r="E44" s="12" t="s">
        <v>37</v>
      </c>
      <c r="F44" s="26">
        <f>MROUND(+IF(E20=0,'09-06-2025'!F44,IF(AND(E19&gt;0,E20&gt;0)=TRUE,(E20*50%*'09-06-2025'!F44+E19*50%*'09-06-2025'!F44+'09-06-2025'!F44),'09-06-2025'!F44*(1+E20))),1)</f>
        <v>2203657</v>
      </c>
      <c r="G44" s="8" t="s">
        <v>38</v>
      </c>
      <c r="H44" s="2"/>
      <c r="I44" s="2"/>
    </row>
    <row r="45" spans="2:10" ht="17.100000000000001" customHeight="1" x14ac:dyDescent="0.2">
      <c r="B45" s="2" t="s">
        <v>40</v>
      </c>
      <c r="C45" s="2"/>
      <c r="D45" s="2"/>
      <c r="E45" s="12" t="s">
        <v>41</v>
      </c>
      <c r="F45" s="26">
        <v>2818</v>
      </c>
      <c r="G45" s="8" t="s">
        <v>38</v>
      </c>
      <c r="H45" s="2"/>
      <c r="I45" s="2"/>
    </row>
    <row r="46" spans="2:10" ht="17.100000000000001" customHeight="1" x14ac:dyDescent="0.2">
      <c r="B46" s="2" t="s">
        <v>42</v>
      </c>
      <c r="C46" s="2"/>
      <c r="D46" s="2"/>
      <c r="E46" s="12" t="s">
        <v>28</v>
      </c>
      <c r="F46" s="26">
        <f>MROUND((F43+F44)/50,1)</f>
        <v>87126</v>
      </c>
      <c r="G46" s="8" t="s">
        <v>38</v>
      </c>
      <c r="H46" s="2"/>
      <c r="I46" s="2"/>
    </row>
    <row r="47" spans="2:10" ht="17.100000000000001" customHeight="1" x14ac:dyDescent="0.2">
      <c r="B47" s="2" t="s">
        <v>43</v>
      </c>
      <c r="C47" s="2"/>
      <c r="D47" s="2"/>
      <c r="E47" s="12" t="s">
        <v>28</v>
      </c>
      <c r="F47" s="26">
        <v>12828</v>
      </c>
      <c r="G47" s="22"/>
      <c r="H47" s="2"/>
      <c r="I47" s="2"/>
    </row>
    <row r="48" spans="2:10" ht="17.100000000000001" customHeight="1" x14ac:dyDescent="0.2">
      <c r="B48" s="2" t="s">
        <v>44</v>
      </c>
      <c r="C48" s="2"/>
      <c r="D48" s="2"/>
      <c r="E48" s="12" t="s">
        <v>508</v>
      </c>
      <c r="F48" s="6" t="s">
        <v>507</v>
      </c>
      <c r="G48" s="40" t="s">
        <v>509</v>
      </c>
      <c r="H48" s="2"/>
      <c r="I48" s="2"/>
    </row>
    <row r="49" spans="1:9" ht="17.100000000000001" customHeight="1" x14ac:dyDescent="0.2">
      <c r="B49" s="2" t="s">
        <v>45</v>
      </c>
      <c r="C49" s="2"/>
      <c r="D49" s="2"/>
      <c r="E49" s="12" t="s">
        <v>46</v>
      </c>
      <c r="F49" s="6" t="s">
        <v>47</v>
      </c>
      <c r="G49" s="2"/>
      <c r="H49" s="2"/>
      <c r="I49" s="2"/>
    </row>
    <row r="50" spans="1:9" ht="4.3499999999999996" customHeight="1" x14ac:dyDescent="0.2">
      <c r="B50" s="2"/>
      <c r="C50" s="2"/>
      <c r="D50" s="2"/>
      <c r="E50" s="2"/>
      <c r="F50" s="2"/>
      <c r="G50" s="2"/>
      <c r="H50" s="2"/>
      <c r="I50" s="2"/>
    </row>
    <row r="51" spans="1:9" ht="17.100000000000001" customHeight="1" x14ac:dyDescent="0.2">
      <c r="B51" s="7" t="s">
        <v>48</v>
      </c>
      <c r="C51" s="2"/>
      <c r="D51" s="2"/>
      <c r="E51" s="2"/>
      <c r="F51" s="2"/>
      <c r="G51" s="2"/>
      <c r="H51" s="2"/>
      <c r="I51" s="2"/>
    </row>
    <row r="52" spans="1:9" ht="17.100000000000001" customHeight="1" x14ac:dyDescent="0.2">
      <c r="A52" s="14"/>
      <c r="B52" s="22" t="s">
        <v>49</v>
      </c>
      <c r="C52" s="2"/>
      <c r="D52" s="2"/>
      <c r="E52" s="12" t="s">
        <v>23</v>
      </c>
      <c r="F52" s="26">
        <f>MROUND($E$23*'09-06-2025'!F52+'09-06-2025'!F52,1)</f>
        <v>176356</v>
      </c>
      <c r="G52" s="8" t="s">
        <v>38</v>
      </c>
      <c r="H52" s="2"/>
      <c r="I52" s="2"/>
    </row>
    <row r="53" spans="1:9" ht="17.100000000000001" customHeight="1" x14ac:dyDescent="0.2">
      <c r="A53" s="14"/>
      <c r="B53" s="22" t="s">
        <v>50</v>
      </c>
      <c r="C53" s="2"/>
      <c r="D53" s="2"/>
      <c r="E53" s="12" t="s">
        <v>51</v>
      </c>
      <c r="F53" s="26">
        <f>MROUND($E$23*'09-06-2025'!F53+'09-06-2025'!F53,1)</f>
        <v>6904</v>
      </c>
      <c r="G53" s="8" t="s">
        <v>38</v>
      </c>
      <c r="H53" s="2"/>
      <c r="I53" s="2"/>
    </row>
    <row r="54" spans="1:9" ht="17.100000000000001" customHeight="1" x14ac:dyDescent="0.2">
      <c r="A54" s="14"/>
      <c r="B54" s="22" t="s">
        <v>52</v>
      </c>
      <c r="C54" s="2"/>
      <c r="D54" s="2"/>
      <c r="E54" s="12" t="s">
        <v>51</v>
      </c>
      <c r="F54" s="26">
        <f>MROUND($E$23*'09-06-2025'!F54+'09-06-2025'!F54,1)</f>
        <v>12692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53</v>
      </c>
      <c r="C55" s="2"/>
      <c r="D55" s="2"/>
      <c r="E55" s="12" t="s">
        <v>51</v>
      </c>
      <c r="F55" s="26">
        <f>MROUND($E$23*'09-06-2025'!F55+'09-06-2025'!F55,1)</f>
        <v>9475</v>
      </c>
      <c r="G55" s="8" t="s">
        <v>38</v>
      </c>
      <c r="H55" s="6"/>
      <c r="I55" s="2"/>
    </row>
    <row r="56" spans="1:9" ht="17.100000000000001" customHeight="1" x14ac:dyDescent="0.2">
      <c r="A56" s="14"/>
      <c r="B56" s="22" t="s">
        <v>326</v>
      </c>
      <c r="C56" s="2"/>
      <c r="D56" s="2"/>
      <c r="E56" s="12" t="s">
        <v>51</v>
      </c>
      <c r="F56" s="26">
        <f>MROUND($E$23*'09-06-2025'!F56+'09-06-2025'!F56,1)</f>
        <v>11578</v>
      </c>
      <c r="G56" s="8" t="s">
        <v>38</v>
      </c>
      <c r="H56" s="6"/>
      <c r="I56" s="2"/>
    </row>
    <row r="57" spans="1:9" ht="17.100000000000001" customHeight="1" x14ac:dyDescent="0.2">
      <c r="A57" s="14"/>
      <c r="B57" s="22" t="s">
        <v>54</v>
      </c>
      <c r="C57" s="2"/>
      <c r="D57" s="2"/>
      <c r="E57" s="12" t="s">
        <v>51</v>
      </c>
      <c r="F57" s="26">
        <f>MROUND($E$23*'09-06-2025'!F57+'09-06-2025'!F57,1)</f>
        <v>23838</v>
      </c>
      <c r="G57" s="8" t="s">
        <v>38</v>
      </c>
      <c r="H57" s="2"/>
      <c r="I57" s="2"/>
    </row>
    <row r="58" spans="1:9" ht="17.100000000000001" customHeight="1" x14ac:dyDescent="0.2">
      <c r="A58" s="14"/>
      <c r="B58" s="22" t="s">
        <v>55</v>
      </c>
      <c r="C58" s="2"/>
      <c r="D58" s="2"/>
      <c r="E58" s="12" t="s">
        <v>23</v>
      </c>
      <c r="F58" s="26">
        <f>MROUND($E$23*'09-06-2025'!F58+'09-06-2025'!F58,1)</f>
        <v>14460</v>
      </c>
      <c r="G58" s="8" t="s">
        <v>38</v>
      </c>
      <c r="H58" s="45" t="s">
        <v>56</v>
      </c>
      <c r="I58" s="45"/>
    </row>
    <row r="59" spans="1:9" ht="17.100000000000001" customHeight="1" x14ac:dyDescent="0.2">
      <c r="A59" s="14"/>
      <c r="B59" s="22" t="s">
        <v>57</v>
      </c>
      <c r="C59" s="2"/>
      <c r="D59" s="2"/>
      <c r="E59" s="12" t="s">
        <v>23</v>
      </c>
      <c r="F59" s="26">
        <f>MROUND($E$23*'09-06-2025'!F59+'09-06-2025'!F59,1)</f>
        <v>20752</v>
      </c>
      <c r="G59" s="8" t="s">
        <v>38</v>
      </c>
      <c r="H59" s="45" t="s">
        <v>58</v>
      </c>
      <c r="I59" s="45"/>
    </row>
    <row r="60" spans="1:9" ht="17.100000000000001" customHeight="1" x14ac:dyDescent="0.2">
      <c r="A60" s="14"/>
      <c r="B60" s="22" t="s">
        <v>59</v>
      </c>
      <c r="C60" s="2"/>
      <c r="D60" s="2"/>
      <c r="E60" s="12" t="s">
        <v>23</v>
      </c>
      <c r="F60" s="26">
        <f>MROUND($E$23*'09-06-2025'!F60+'09-06-2025'!F60,1)</f>
        <v>37558</v>
      </c>
      <c r="G60" s="8" t="s">
        <v>38</v>
      </c>
      <c r="H60" s="45" t="s">
        <v>60</v>
      </c>
      <c r="I60" s="45"/>
    </row>
    <row r="61" spans="1:9" ht="17.100000000000001" customHeight="1" x14ac:dyDescent="0.2">
      <c r="A61" s="14"/>
      <c r="B61" s="22" t="s">
        <v>61</v>
      </c>
      <c r="C61" s="2"/>
      <c r="D61" s="2"/>
      <c r="E61" s="12" t="s">
        <v>62</v>
      </c>
      <c r="F61" s="26">
        <f>MROUND($E$23*'09-06-2025'!F61+'09-06-2025'!F61,1)</f>
        <v>13038</v>
      </c>
      <c r="G61" s="8" t="s">
        <v>38</v>
      </c>
    </row>
    <row r="62" spans="1:9" ht="17.100000000000001" customHeight="1" x14ac:dyDescent="0.2">
      <c r="A62" s="14"/>
      <c r="B62" s="22" t="s">
        <v>63</v>
      </c>
      <c r="C62" s="2"/>
      <c r="D62" s="2"/>
      <c r="E62" s="12" t="s">
        <v>62</v>
      </c>
      <c r="F62" s="26">
        <f>MROUND($E$23*'09-06-2025'!F62+'09-06-2025'!F62,1)</f>
        <v>9621</v>
      </c>
      <c r="G62" s="8" t="s">
        <v>38</v>
      </c>
      <c r="H62" s="21" t="s">
        <v>64</v>
      </c>
      <c r="I62" s="21"/>
    </row>
    <row r="63" spans="1:9" ht="15" customHeight="1" x14ac:dyDescent="0.2">
      <c r="B63" s="22" t="s">
        <v>66</v>
      </c>
      <c r="C63" s="2"/>
      <c r="D63" s="2"/>
      <c r="E63" s="12" t="s">
        <v>23</v>
      </c>
      <c r="F63" s="26">
        <f>MROUND($E$23*'09-06-2025'!F63+'09-06-2025'!F63,1)</f>
        <v>30530</v>
      </c>
      <c r="G63" s="8" t="s">
        <v>38</v>
      </c>
      <c r="H63" s="15"/>
      <c r="I63" s="15"/>
    </row>
    <row r="64" spans="1:9" ht="15" customHeight="1" x14ac:dyDescent="0.2">
      <c r="B64" s="37" t="s">
        <v>384</v>
      </c>
      <c r="C64" s="15"/>
      <c r="D64" s="15"/>
      <c r="E64" s="12" t="s">
        <v>23</v>
      </c>
      <c r="F64" s="26">
        <f>MROUND($E$23*'09-06-2025'!F64+'09-06-2025'!F64,1)</f>
        <v>8519</v>
      </c>
      <c r="G64" s="8" t="s">
        <v>38</v>
      </c>
      <c r="H64" s="15"/>
      <c r="I64" s="15"/>
    </row>
    <row r="65" spans="2:9" ht="15" customHeight="1" x14ac:dyDescent="0.25">
      <c r="B65" s="47" t="s">
        <v>600</v>
      </c>
      <c r="C65" s="46"/>
      <c r="D65" s="46"/>
      <c r="E65" s="12" t="s">
        <v>601</v>
      </c>
      <c r="F65" s="42">
        <v>6</v>
      </c>
      <c r="G65" s="8" t="s">
        <v>38</v>
      </c>
      <c r="H65" s="15"/>
      <c r="I65" s="15"/>
    </row>
    <row r="66" spans="2:9" ht="15" customHeight="1" x14ac:dyDescent="0.25">
      <c r="B66" s="47" t="s">
        <v>602</v>
      </c>
      <c r="C66" s="46"/>
      <c r="D66" s="46"/>
      <c r="E66" s="12" t="s">
        <v>601</v>
      </c>
      <c r="F66" s="42">
        <v>10</v>
      </c>
      <c r="G66" s="8" t="s">
        <v>38</v>
      </c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>
      <c r="B151" s="15"/>
      <c r="C151" s="15"/>
      <c r="D151" s="15"/>
      <c r="E151" s="15"/>
      <c r="F151" s="15"/>
      <c r="G151" s="15"/>
      <c r="H151" s="15"/>
      <c r="I151" s="15"/>
    </row>
    <row r="152" spans="2:9" ht="15" customHeight="1" x14ac:dyDescent="0.2">
      <c r="B152" s="15"/>
      <c r="C152" s="15"/>
      <c r="D152" s="15"/>
      <c r="E152" s="15"/>
      <c r="F152" s="15"/>
      <c r="G152" s="15"/>
      <c r="H152" s="15"/>
      <c r="I152" s="15"/>
    </row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customFormat="1" ht="15" customHeight="1" x14ac:dyDescent="0.2"/>
    <row r="162" customFormat="1" ht="15" customHeight="1" x14ac:dyDescent="0.2"/>
    <row r="163" customFormat="1" ht="15" customHeight="1" x14ac:dyDescent="0.2"/>
    <row r="164" customFormat="1" ht="15" customHeight="1" x14ac:dyDescent="0.2"/>
    <row r="165" customFormat="1" ht="15" customHeight="1" x14ac:dyDescent="0.2"/>
    <row r="166" customFormat="1" ht="15" customHeight="1" x14ac:dyDescent="0.2"/>
    <row r="167" customFormat="1" ht="15" customHeight="1" x14ac:dyDescent="0.2"/>
    <row r="168" customFormat="1" ht="15" customHeight="1" x14ac:dyDescent="0.2"/>
    <row r="169" customFormat="1" ht="15" customHeight="1" x14ac:dyDescent="0.2"/>
    <row r="170" customFormat="1" ht="15" customHeight="1" x14ac:dyDescent="0.2"/>
    <row r="171" customFormat="1" ht="15" customHeight="1" x14ac:dyDescent="0.2"/>
    <row r="172" customFormat="1" ht="15" customHeight="1" x14ac:dyDescent="0.2"/>
    <row r="173" customFormat="1" ht="15" customHeight="1" x14ac:dyDescent="0.2"/>
    <row r="174" customFormat="1" ht="15" customHeight="1" x14ac:dyDescent="0.2"/>
    <row r="175" customFormat="1" ht="15" customHeight="1" x14ac:dyDescent="0.2"/>
    <row r="176" customFormat="1" ht="15" customHeight="1" x14ac:dyDescent="0.2"/>
    <row r="177" customFormat="1" ht="15" customHeight="1" x14ac:dyDescent="0.2"/>
    <row r="178" customFormat="1" ht="15" customHeight="1" x14ac:dyDescent="0.2"/>
    <row r="179" customFormat="1" ht="15" customHeight="1" x14ac:dyDescent="0.2"/>
    <row r="180" customFormat="1" ht="15" customHeight="1" x14ac:dyDescent="0.2"/>
    <row r="181" customFormat="1" ht="15" customHeight="1" x14ac:dyDescent="0.2"/>
    <row r="182" customFormat="1" ht="15" customHeight="1" x14ac:dyDescent="0.2"/>
    <row r="183" customFormat="1" ht="15" customHeight="1" x14ac:dyDescent="0.2"/>
    <row r="184" customFormat="1" ht="15" customHeight="1" x14ac:dyDescent="0.2"/>
    <row r="185" customFormat="1" ht="15" customHeight="1" x14ac:dyDescent="0.2"/>
    <row r="186" customFormat="1" ht="15" customHeight="1" x14ac:dyDescent="0.2"/>
    <row r="187" customFormat="1" ht="15" customHeight="1" x14ac:dyDescent="0.2"/>
    <row r="188" customFormat="1" ht="15" customHeight="1" x14ac:dyDescent="0.2"/>
    <row r="189" customFormat="1" ht="15" customHeight="1" x14ac:dyDescent="0.2"/>
    <row r="190" customFormat="1" ht="15" customHeight="1" x14ac:dyDescent="0.2"/>
    <row r="191" customFormat="1" ht="15" customHeight="1" x14ac:dyDescent="0.2"/>
    <row r="192" customFormat="1" ht="15" customHeight="1" x14ac:dyDescent="0.2"/>
    <row r="193" customFormat="1" ht="15" customHeight="1" x14ac:dyDescent="0.2"/>
    <row r="194" customFormat="1" ht="15" customHeight="1" x14ac:dyDescent="0.2"/>
    <row r="195" customFormat="1" ht="15" customHeight="1" x14ac:dyDescent="0.2"/>
    <row r="196" customFormat="1" ht="15" customHeight="1" x14ac:dyDescent="0.2"/>
    <row r="197" customFormat="1" ht="15" customHeight="1" x14ac:dyDescent="0.2"/>
    <row r="198" customFormat="1" ht="15" customHeight="1" x14ac:dyDescent="0.2"/>
    <row r="199" customFormat="1" ht="15" customHeight="1" x14ac:dyDescent="0.2"/>
    <row r="200" customFormat="1" ht="15" customHeight="1" x14ac:dyDescent="0.2"/>
    <row r="201" customFormat="1" ht="15" customHeight="1" x14ac:dyDescent="0.2"/>
    <row r="202" customFormat="1" ht="15" customHeight="1" x14ac:dyDescent="0.2"/>
    <row r="203" customFormat="1" ht="15" customHeight="1" x14ac:dyDescent="0.2"/>
    <row r="204" customFormat="1" ht="15" customHeight="1" x14ac:dyDescent="0.2"/>
    <row r="205" customFormat="1" ht="15" customHeight="1" x14ac:dyDescent="0.2"/>
    <row r="206" customFormat="1" ht="15" customHeight="1" x14ac:dyDescent="0.2"/>
  </sheetData>
  <mergeCells count="5">
    <mergeCell ref="H58:I58"/>
    <mergeCell ref="H59:I59"/>
    <mergeCell ref="H60:I60"/>
    <mergeCell ref="B65:D65"/>
    <mergeCell ref="B66:D66"/>
  </mergeCells>
  <pageMargins left="0.7" right="0.7" top="0.75" bottom="0.75" header="0.3" footer="0.3"/>
  <pageSetup paperSize="9" scale="72" orientation="portrait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2F09F-19C5-4935-955E-16B41D679C8D}">
  <sheetPr>
    <pageSetUpPr fitToPage="1"/>
  </sheetPr>
  <dimension ref="A1:K206"/>
  <sheetViews>
    <sheetView tabSelected="1" workbookViewId="0">
      <selection activeCell="H22" sqref="H22"/>
    </sheetView>
  </sheetViews>
  <sheetFormatPr baseColWidth="10" defaultRowHeight="12.75" x14ac:dyDescent="0.2"/>
  <cols>
    <col min="1" max="1" width="3.42578125" customWidth="1"/>
    <col min="2" max="5" width="12.28515625" customWidth="1"/>
    <col min="6" max="6" width="13.140625" customWidth="1"/>
    <col min="7" max="8" width="12.28515625" customWidth="1"/>
    <col min="9" max="9" width="19.7109375" customWidth="1"/>
    <col min="11" max="11" width="12.28515625" bestFit="1" customWidth="1"/>
  </cols>
  <sheetData>
    <row r="1" spans="2:11" ht="15" customHeight="1" x14ac:dyDescent="0.2"/>
    <row r="2" spans="2:11" ht="15" customHeight="1" x14ac:dyDescent="0.2"/>
    <row r="3" spans="2:11" ht="15" customHeight="1" x14ac:dyDescent="0.2">
      <c r="B3" s="1"/>
      <c r="C3" s="1"/>
      <c r="D3" s="1"/>
      <c r="E3" s="1"/>
      <c r="F3" s="1"/>
      <c r="G3" s="1"/>
      <c r="H3" s="1"/>
      <c r="I3" s="1"/>
    </row>
    <row r="4" spans="2:11" ht="5.0999999999999996" customHeight="1" x14ac:dyDescent="0.2"/>
    <row r="5" spans="2:11" ht="15" customHeight="1" x14ac:dyDescent="0.2">
      <c r="B5" s="2"/>
      <c r="C5" s="2"/>
      <c r="D5" s="2"/>
      <c r="E5" s="2"/>
      <c r="F5" s="2"/>
      <c r="G5" s="31" t="s">
        <v>741</v>
      </c>
      <c r="H5" s="2"/>
      <c r="I5" s="2"/>
    </row>
    <row r="6" spans="2:11" ht="15" customHeight="1" x14ac:dyDescent="0.2">
      <c r="B6" s="3" t="s">
        <v>0</v>
      </c>
      <c r="C6" s="4" t="s">
        <v>449</v>
      </c>
      <c r="D6" s="2"/>
      <c r="E6" s="2"/>
      <c r="F6" s="2"/>
      <c r="G6" s="2"/>
      <c r="H6" s="2"/>
      <c r="I6" s="2"/>
    </row>
    <row r="7" spans="2:11" ht="3.95" customHeight="1" x14ac:dyDescent="0.2">
      <c r="B7" s="5"/>
      <c r="C7" s="2"/>
      <c r="D7" s="2"/>
      <c r="E7" s="2"/>
      <c r="F7" s="2"/>
      <c r="G7" s="2"/>
      <c r="H7" s="2"/>
      <c r="I7" s="2"/>
    </row>
    <row r="8" spans="2:11" ht="15" customHeight="1" x14ac:dyDescent="0.2">
      <c r="B8" s="3" t="s">
        <v>2</v>
      </c>
      <c r="C8" s="4" t="s">
        <v>705</v>
      </c>
      <c r="D8" s="2"/>
      <c r="E8" s="2"/>
      <c r="F8" s="2"/>
      <c r="G8" s="2"/>
      <c r="H8" s="2"/>
      <c r="I8" s="2"/>
    </row>
    <row r="9" spans="2:11" ht="15" customHeight="1" x14ac:dyDescent="0.2">
      <c r="B9" s="3"/>
      <c r="C9" s="6" t="s">
        <v>484</v>
      </c>
      <c r="D9" s="2"/>
      <c r="E9" s="2"/>
      <c r="F9" s="2"/>
      <c r="G9" s="2"/>
      <c r="H9" s="2"/>
      <c r="I9" s="2"/>
    </row>
    <row r="10" spans="2:11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11" ht="15" customHeight="1" x14ac:dyDescent="0.2">
      <c r="B11" s="3" t="s">
        <v>4</v>
      </c>
      <c r="C11" s="4" t="s">
        <v>725</v>
      </c>
      <c r="D11" s="2"/>
      <c r="E11" s="2"/>
      <c r="F11" s="2"/>
      <c r="G11" s="2"/>
      <c r="H11" s="2"/>
      <c r="I11" s="2"/>
    </row>
    <row r="12" spans="2:11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11" ht="15" customHeight="1" x14ac:dyDescent="0.2">
      <c r="B13" s="2" t="s">
        <v>6</v>
      </c>
      <c r="C13" s="2"/>
      <c r="D13" s="2"/>
      <c r="E13" s="2"/>
      <c r="F13" s="29" t="s">
        <v>742</v>
      </c>
      <c r="G13" s="16"/>
      <c r="H13" s="13" t="s">
        <v>142</v>
      </c>
      <c r="I13" s="4" t="s">
        <v>743</v>
      </c>
    </row>
    <row r="14" spans="2:11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11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11" ht="17.100000000000001" customHeight="1" x14ac:dyDescent="0.2">
      <c r="B16" s="2" t="s">
        <v>8</v>
      </c>
      <c r="C16" s="2"/>
      <c r="D16" s="2"/>
      <c r="E16" s="33">
        <v>1.18E-2</v>
      </c>
      <c r="F16" s="43" t="s">
        <v>744</v>
      </c>
      <c r="G16" s="2"/>
      <c r="H16" s="2"/>
      <c r="I16" s="2"/>
      <c r="J16" s="32"/>
      <c r="K16" s="32"/>
    </row>
    <row r="17" spans="2:11" ht="17.100000000000001" customHeight="1" x14ac:dyDescent="0.2">
      <c r="B17" s="2" t="s">
        <v>9</v>
      </c>
      <c r="C17" s="2"/>
      <c r="D17" s="2"/>
      <c r="E17" s="33">
        <v>0.05</v>
      </c>
      <c r="F17" s="39" t="s">
        <v>745</v>
      </c>
      <c r="G17" s="2"/>
      <c r="H17" s="6"/>
      <c r="I17" s="2"/>
    </row>
    <row r="18" spans="2:11" ht="17.100000000000001" customHeight="1" x14ac:dyDescent="0.2">
      <c r="B18" s="2" t="s">
        <v>10</v>
      </c>
      <c r="C18" s="2"/>
      <c r="D18" s="2"/>
      <c r="E18" s="33">
        <v>0.05</v>
      </c>
      <c r="F18" s="39" t="s">
        <v>745</v>
      </c>
      <c r="G18" s="2"/>
      <c r="H18" s="2"/>
      <c r="I18" s="2"/>
    </row>
    <row r="19" spans="2:11" ht="17.100000000000001" customHeight="1" x14ac:dyDescent="0.2">
      <c r="B19" s="2" t="s">
        <v>11</v>
      </c>
      <c r="C19" s="2"/>
      <c r="D19" s="2"/>
      <c r="E19" s="33">
        <v>1.0999999999999999E-2</v>
      </c>
      <c r="F19" s="39" t="s">
        <v>746</v>
      </c>
      <c r="G19" s="2"/>
      <c r="H19" s="9"/>
    </row>
    <row r="20" spans="2:11" ht="17.100000000000001" customHeight="1" x14ac:dyDescent="0.2">
      <c r="B20" s="2" t="s">
        <v>12</v>
      </c>
      <c r="C20" s="2"/>
      <c r="D20" s="2"/>
      <c r="E20" s="38">
        <v>4.5699999999999998E-2</v>
      </c>
      <c r="F20" s="39" t="s">
        <v>747</v>
      </c>
      <c r="G20" s="2"/>
      <c r="H20" s="9"/>
    </row>
    <row r="21" spans="2:11" ht="12.95" customHeight="1" x14ac:dyDescent="0.2">
      <c r="B21" s="2"/>
      <c r="C21" s="2"/>
      <c r="D21" s="2"/>
      <c r="E21" s="2"/>
      <c r="G21" s="2"/>
      <c r="H21" s="2"/>
      <c r="I21" s="2"/>
      <c r="J21" t="s">
        <v>484</v>
      </c>
    </row>
    <row r="22" spans="2:11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11" ht="17.100000000000001" customHeight="1" x14ac:dyDescent="0.2">
      <c r="B23" s="2" t="s">
        <v>14</v>
      </c>
      <c r="C23" s="2"/>
      <c r="D23" s="2"/>
      <c r="E23" s="33">
        <v>2.2599999999999999E-2</v>
      </c>
      <c r="G23" s="2"/>
      <c r="H23" s="2"/>
    </row>
    <row r="24" spans="2:11" ht="17.100000000000001" customHeight="1" x14ac:dyDescent="0.2">
      <c r="B24" s="2" t="s">
        <v>15</v>
      </c>
      <c r="C24" s="2"/>
      <c r="D24" s="2"/>
      <c r="E24" s="36">
        <v>3113.65</v>
      </c>
      <c r="F24" s="2"/>
      <c r="G24" s="2"/>
      <c r="H24" s="2"/>
      <c r="I24" s="2"/>
    </row>
    <row r="25" spans="2:11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f>MROUND($E$23*'15-07-2025'!H25+'15-07-2025'!H25,1)</f>
        <v>629911</v>
      </c>
      <c r="I25" s="2"/>
    </row>
    <row r="26" spans="2:11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f>MROUND($E$23*'15-07-2025'!H26+'15-07-2025'!H26,1)</f>
        <v>691573</v>
      </c>
      <c r="I26" s="2"/>
    </row>
    <row r="27" spans="2:11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11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  <c r="K28" s="35"/>
    </row>
    <row r="29" spans="2:11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629911</v>
      </c>
      <c r="G29" s="11" t="s">
        <v>22</v>
      </c>
      <c r="H29" s="25">
        <f>+D29*F29</f>
        <v>283459.95</v>
      </c>
      <c r="I29" s="2" t="s">
        <v>23</v>
      </c>
    </row>
    <row r="30" spans="2:11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629911</v>
      </c>
      <c r="G30" s="11" t="s">
        <v>22</v>
      </c>
      <c r="H30" s="25">
        <f>+D30*F30</f>
        <v>239366.18</v>
      </c>
      <c r="I30" s="2" t="s">
        <v>23</v>
      </c>
    </row>
    <row r="31" spans="2:11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691573</v>
      </c>
      <c r="G31" s="11" t="s">
        <v>22</v>
      </c>
      <c r="H31" s="25">
        <f>+D31*F31</f>
        <v>380365.15</v>
      </c>
      <c r="I31" s="2" t="s">
        <v>23</v>
      </c>
    </row>
    <row r="32" spans="2:11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10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10" ht="17.100000000000001" customHeight="1" x14ac:dyDescent="0.2">
      <c r="B34" s="2" t="s">
        <v>27</v>
      </c>
      <c r="C34" s="2"/>
      <c r="D34" s="2"/>
      <c r="E34" s="12" t="s">
        <v>28</v>
      </c>
      <c r="F34" s="26">
        <v>17457</v>
      </c>
      <c r="G34" s="2"/>
      <c r="H34" s="2"/>
      <c r="I34" s="2"/>
    </row>
    <row r="35" spans="2:10" ht="17.100000000000001" customHeight="1" x14ac:dyDescent="0.2">
      <c r="B35" s="2" t="s">
        <v>29</v>
      </c>
      <c r="C35" s="2"/>
      <c r="D35" s="2"/>
      <c r="E35" s="12" t="s">
        <v>28</v>
      </c>
      <c r="F35" s="26">
        <f>MROUND($E$23*'15-07-2025'!F35+'15-07-2025'!F35,1)</f>
        <v>54573</v>
      </c>
      <c r="G35" s="2"/>
      <c r="H35" s="2"/>
      <c r="I35" s="2"/>
    </row>
    <row r="36" spans="2:10" ht="17.100000000000001" customHeight="1" x14ac:dyDescent="0.2">
      <c r="B36" s="2" t="s">
        <v>30</v>
      </c>
      <c r="C36" s="2"/>
      <c r="D36" s="2"/>
      <c r="E36" s="12" t="s">
        <v>28</v>
      </c>
      <c r="F36" s="26">
        <f>MROUND($E$23*'15-07-2025'!F36+'15-07-2025'!F36,1)</f>
        <v>49553</v>
      </c>
      <c r="G36" s="8"/>
      <c r="H36" s="6"/>
      <c r="I36" s="2"/>
      <c r="J36" t="s">
        <v>484</v>
      </c>
    </row>
    <row r="37" spans="2:10" ht="17.100000000000001" customHeight="1" x14ac:dyDescent="0.2">
      <c r="B37" s="2" t="s">
        <v>31</v>
      </c>
      <c r="C37" s="2"/>
      <c r="D37" s="2"/>
      <c r="E37" s="12" t="s">
        <v>28</v>
      </c>
      <c r="F37" s="26">
        <f>MROUND($E$23*'15-07-2025'!F37+'15-07-2025'!F37,1)</f>
        <v>41895</v>
      </c>
      <c r="G37" s="8"/>
      <c r="H37" s="6"/>
      <c r="I37" s="2"/>
    </row>
    <row r="38" spans="2:10" ht="17.100000000000001" customHeight="1" x14ac:dyDescent="0.2">
      <c r="B38" s="22" t="s">
        <v>379</v>
      </c>
      <c r="C38" s="2"/>
      <c r="D38" s="2"/>
      <c r="E38" s="12" t="s">
        <v>380</v>
      </c>
      <c r="F38" s="26">
        <v>1.5</v>
      </c>
      <c r="G38" s="13" t="s">
        <v>381</v>
      </c>
      <c r="H38" s="6"/>
      <c r="I38" s="2"/>
    </row>
    <row r="39" spans="2:10" ht="17.100000000000001" customHeight="1" x14ac:dyDescent="0.2">
      <c r="B39" s="22" t="s">
        <v>382</v>
      </c>
      <c r="C39" s="2"/>
      <c r="D39" s="2"/>
      <c r="E39" s="12" t="s">
        <v>380</v>
      </c>
      <c r="F39" s="26">
        <v>1</v>
      </c>
      <c r="G39" s="13" t="s">
        <v>381</v>
      </c>
      <c r="H39" s="6"/>
      <c r="I39" s="2"/>
    </row>
    <row r="40" spans="2:10" ht="17.100000000000001" customHeight="1" x14ac:dyDescent="0.2">
      <c r="B40" s="2" t="s">
        <v>32</v>
      </c>
      <c r="C40" s="2"/>
      <c r="D40" s="2"/>
      <c r="E40" s="12" t="s">
        <v>33</v>
      </c>
      <c r="F40" s="26">
        <v>317423.75</v>
      </c>
      <c r="G40" t="s">
        <v>748</v>
      </c>
      <c r="H40" s="2"/>
      <c r="I40" s="2"/>
    </row>
    <row r="41" spans="2:10" ht="17.100000000000001" customHeight="1" x14ac:dyDescent="0.2">
      <c r="B41" s="2" t="s">
        <v>32</v>
      </c>
      <c r="C41" s="2"/>
      <c r="D41" s="2"/>
      <c r="E41" s="13"/>
      <c r="F41" s="20" t="s">
        <v>65</v>
      </c>
      <c r="G41" s="2"/>
      <c r="H41" s="2"/>
      <c r="I41" s="2"/>
    </row>
    <row r="42" spans="2:10" ht="17.100000000000001" customHeight="1" x14ac:dyDescent="0.2">
      <c r="B42" s="2" t="s">
        <v>34</v>
      </c>
      <c r="C42" s="2"/>
      <c r="D42" s="2"/>
      <c r="E42" s="13"/>
      <c r="F42" s="20" t="s">
        <v>35</v>
      </c>
      <c r="G42" s="2"/>
      <c r="H42" s="2"/>
      <c r="I42" s="2"/>
    </row>
    <row r="43" spans="2:10" ht="17.100000000000001" customHeight="1" x14ac:dyDescent="0.2">
      <c r="B43" s="2" t="s">
        <v>36</v>
      </c>
      <c r="C43" s="2"/>
      <c r="D43" s="2"/>
      <c r="E43" s="12" t="s">
        <v>37</v>
      </c>
      <c r="F43" s="26">
        <f>MROUND(IF(E19&gt;0,E19*'15-07-2025'!F43+'15-07-2025'!F43,'15-07-2025'!F43),1)</f>
        <v>2176334</v>
      </c>
      <c r="G43" s="8" t="s">
        <v>38</v>
      </c>
      <c r="H43" s="2"/>
      <c r="I43" s="2"/>
    </row>
    <row r="44" spans="2:10" ht="17.100000000000001" customHeight="1" x14ac:dyDescent="0.2">
      <c r="B44" s="2" t="s">
        <v>39</v>
      </c>
      <c r="C44" s="2"/>
      <c r="D44" s="2"/>
      <c r="E44" s="12" t="s">
        <v>37</v>
      </c>
      <c r="F44" s="26">
        <f>MROUND(+IF(E20=0,'15-07-2025'!F44,IF(AND(E19&gt;0,E20&gt;0)=TRUE,(E20*50%*'15-07-2025'!F44+E19*50%*'15-07-2025'!F44+'15-07-2025'!F44),'15-07-2025'!F44*(1+E20))),1)</f>
        <v>2266131</v>
      </c>
      <c r="G44" s="8" t="s">
        <v>38</v>
      </c>
      <c r="H44" s="2"/>
      <c r="I44" s="2"/>
    </row>
    <row r="45" spans="2:10" ht="17.100000000000001" customHeight="1" x14ac:dyDescent="0.2">
      <c r="B45" s="2" t="s">
        <v>40</v>
      </c>
      <c r="C45" s="2"/>
      <c r="D45" s="2"/>
      <c r="E45" s="12" t="s">
        <v>41</v>
      </c>
      <c r="F45" s="26">
        <v>2939</v>
      </c>
      <c r="G45" s="8" t="s">
        <v>38</v>
      </c>
      <c r="H45" s="2"/>
      <c r="I45" s="2"/>
    </row>
    <row r="46" spans="2:10" ht="17.100000000000001" customHeight="1" x14ac:dyDescent="0.2">
      <c r="B46" s="2" t="s">
        <v>42</v>
      </c>
      <c r="C46" s="2"/>
      <c r="D46" s="2"/>
      <c r="E46" s="12" t="s">
        <v>28</v>
      </c>
      <c r="F46" s="26">
        <f>MROUND((F43+F44)/50,1)</f>
        <v>88849</v>
      </c>
      <c r="G46" s="8" t="s">
        <v>38</v>
      </c>
      <c r="H46" s="2"/>
      <c r="I46" s="2"/>
    </row>
    <row r="47" spans="2:10" ht="17.100000000000001" customHeight="1" x14ac:dyDescent="0.2">
      <c r="B47" s="2" t="s">
        <v>43</v>
      </c>
      <c r="C47" s="2"/>
      <c r="D47" s="2"/>
      <c r="E47" s="12" t="s">
        <v>28</v>
      </c>
      <c r="F47" s="26">
        <v>12969</v>
      </c>
      <c r="G47" s="22"/>
      <c r="H47" s="2"/>
      <c r="I47" s="2"/>
    </row>
    <row r="48" spans="2:10" ht="17.100000000000001" customHeight="1" x14ac:dyDescent="0.2">
      <c r="B48" s="2" t="s">
        <v>44</v>
      </c>
      <c r="C48" s="2"/>
      <c r="D48" s="2"/>
      <c r="E48" s="12" t="s">
        <v>508</v>
      </c>
      <c r="F48" s="6" t="s">
        <v>507</v>
      </c>
      <c r="G48" s="40" t="s">
        <v>509</v>
      </c>
      <c r="H48" s="2"/>
      <c r="I48" s="2"/>
    </row>
    <row r="49" spans="1:9" ht="17.100000000000001" customHeight="1" x14ac:dyDescent="0.2">
      <c r="B49" s="2" t="s">
        <v>45</v>
      </c>
      <c r="C49" s="2"/>
      <c r="D49" s="2"/>
      <c r="E49" s="12" t="s">
        <v>46</v>
      </c>
      <c r="F49" s="6" t="s">
        <v>47</v>
      </c>
      <c r="G49" s="2"/>
      <c r="H49" s="2"/>
      <c r="I49" s="2"/>
    </row>
    <row r="50" spans="1:9" ht="4.3499999999999996" customHeight="1" x14ac:dyDescent="0.2">
      <c r="B50" s="2"/>
      <c r="C50" s="2"/>
      <c r="D50" s="2"/>
      <c r="E50" s="2"/>
      <c r="F50" s="2"/>
      <c r="G50" s="2"/>
      <c r="H50" s="2"/>
      <c r="I50" s="2"/>
    </row>
    <row r="51" spans="1:9" ht="17.100000000000001" customHeight="1" x14ac:dyDescent="0.2">
      <c r="B51" s="7" t="s">
        <v>48</v>
      </c>
      <c r="C51" s="2"/>
      <c r="D51" s="2"/>
      <c r="E51" s="2"/>
      <c r="F51" s="2"/>
      <c r="G51" s="2"/>
      <c r="H51" s="2"/>
      <c r="I51" s="2"/>
    </row>
    <row r="52" spans="1:9" ht="17.100000000000001" customHeight="1" x14ac:dyDescent="0.2">
      <c r="A52" s="14"/>
      <c r="B52" s="22" t="s">
        <v>49</v>
      </c>
      <c r="C52" s="2"/>
      <c r="D52" s="2"/>
      <c r="E52" s="12" t="s">
        <v>23</v>
      </c>
      <c r="F52" s="26">
        <f>MROUND($E$23*'15-07-2025'!F52+'15-07-2025'!F52,1)</f>
        <v>180342</v>
      </c>
      <c r="G52" s="8" t="s">
        <v>38</v>
      </c>
      <c r="H52" s="2"/>
      <c r="I52" s="2"/>
    </row>
    <row r="53" spans="1:9" ht="17.100000000000001" customHeight="1" x14ac:dyDescent="0.2">
      <c r="A53" s="14"/>
      <c r="B53" s="22" t="s">
        <v>50</v>
      </c>
      <c r="C53" s="2"/>
      <c r="D53" s="2"/>
      <c r="E53" s="12" t="s">
        <v>51</v>
      </c>
      <c r="F53" s="26">
        <f>MROUND($E$23*'15-07-2025'!F53+'15-07-2025'!F53,1)</f>
        <v>7060</v>
      </c>
      <c r="G53" s="8" t="s">
        <v>38</v>
      </c>
      <c r="H53" s="2"/>
      <c r="I53" s="2"/>
    </row>
    <row r="54" spans="1:9" ht="17.100000000000001" customHeight="1" x14ac:dyDescent="0.2">
      <c r="A54" s="14"/>
      <c r="B54" s="22" t="s">
        <v>52</v>
      </c>
      <c r="C54" s="2"/>
      <c r="D54" s="2"/>
      <c r="E54" s="12" t="s">
        <v>51</v>
      </c>
      <c r="F54" s="26">
        <f>MROUND($E$23*'15-07-2025'!F54+'15-07-2025'!F54,1)</f>
        <v>12979</v>
      </c>
      <c r="G54" s="8" t="s">
        <v>38</v>
      </c>
      <c r="H54" s="6"/>
      <c r="I54" s="2"/>
    </row>
    <row r="55" spans="1:9" ht="17.100000000000001" customHeight="1" x14ac:dyDescent="0.2">
      <c r="A55" s="14"/>
      <c r="B55" s="22" t="s">
        <v>53</v>
      </c>
      <c r="C55" s="2"/>
      <c r="D55" s="2"/>
      <c r="E55" s="12" t="s">
        <v>51</v>
      </c>
      <c r="F55" s="26">
        <f>MROUND($E$23*'15-07-2025'!F55+'15-07-2025'!F55,1)</f>
        <v>9689</v>
      </c>
      <c r="G55" s="8" t="s">
        <v>38</v>
      </c>
      <c r="H55" s="6"/>
      <c r="I55" s="2"/>
    </row>
    <row r="56" spans="1:9" ht="17.100000000000001" customHeight="1" x14ac:dyDescent="0.2">
      <c r="A56" s="14"/>
      <c r="B56" s="22" t="s">
        <v>326</v>
      </c>
      <c r="C56" s="2"/>
      <c r="D56" s="2"/>
      <c r="E56" s="12" t="s">
        <v>51</v>
      </c>
      <c r="F56" s="26">
        <f>MROUND($E$23*'15-07-2025'!F56+'15-07-2025'!F56,1)</f>
        <v>11840</v>
      </c>
      <c r="G56" s="8" t="s">
        <v>38</v>
      </c>
      <c r="H56" s="6"/>
      <c r="I56" s="2"/>
    </row>
    <row r="57" spans="1:9" ht="17.100000000000001" customHeight="1" x14ac:dyDescent="0.2">
      <c r="A57" s="14"/>
      <c r="B57" s="22" t="s">
        <v>54</v>
      </c>
      <c r="C57" s="2"/>
      <c r="D57" s="2"/>
      <c r="E57" s="12" t="s">
        <v>51</v>
      </c>
      <c r="F57" s="26">
        <f>MROUND($E$23*'15-07-2025'!F57+'15-07-2025'!F57,1)</f>
        <v>24377</v>
      </c>
      <c r="G57" s="8" t="s">
        <v>38</v>
      </c>
      <c r="H57" s="2"/>
      <c r="I57" s="2"/>
    </row>
    <row r="58" spans="1:9" ht="17.100000000000001" customHeight="1" x14ac:dyDescent="0.2">
      <c r="A58" s="14"/>
      <c r="B58" s="22" t="s">
        <v>55</v>
      </c>
      <c r="C58" s="2"/>
      <c r="D58" s="2"/>
      <c r="E58" s="12" t="s">
        <v>23</v>
      </c>
      <c r="F58" s="26">
        <f>MROUND($E$23*'15-07-2025'!F58+'15-07-2025'!F58,1)</f>
        <v>14787</v>
      </c>
      <c r="G58" s="8" t="s">
        <v>38</v>
      </c>
      <c r="H58" s="45" t="s">
        <v>56</v>
      </c>
      <c r="I58" s="45"/>
    </row>
    <row r="59" spans="1:9" ht="17.100000000000001" customHeight="1" x14ac:dyDescent="0.2">
      <c r="A59" s="14"/>
      <c r="B59" s="22" t="s">
        <v>57</v>
      </c>
      <c r="C59" s="2"/>
      <c r="D59" s="2"/>
      <c r="E59" s="12" t="s">
        <v>23</v>
      </c>
      <c r="F59" s="26">
        <f>MROUND($E$23*'15-07-2025'!F59+'15-07-2025'!F59,1)</f>
        <v>21221</v>
      </c>
      <c r="G59" s="8" t="s">
        <v>38</v>
      </c>
      <c r="H59" s="45" t="s">
        <v>58</v>
      </c>
      <c r="I59" s="45"/>
    </row>
    <row r="60" spans="1:9" ht="17.100000000000001" customHeight="1" x14ac:dyDescent="0.2">
      <c r="A60" s="14"/>
      <c r="B60" s="22" t="s">
        <v>59</v>
      </c>
      <c r="C60" s="2"/>
      <c r="D60" s="2"/>
      <c r="E60" s="12" t="s">
        <v>23</v>
      </c>
      <c r="F60" s="26">
        <f>MROUND($E$23*'15-07-2025'!F60+'15-07-2025'!F60,1)</f>
        <v>38407</v>
      </c>
      <c r="G60" s="8" t="s">
        <v>38</v>
      </c>
      <c r="H60" s="45" t="s">
        <v>60</v>
      </c>
      <c r="I60" s="45"/>
    </row>
    <row r="61" spans="1:9" ht="17.100000000000001" customHeight="1" x14ac:dyDescent="0.2">
      <c r="A61" s="14"/>
      <c r="B61" s="22" t="s">
        <v>61</v>
      </c>
      <c r="C61" s="2"/>
      <c r="D61" s="2"/>
      <c r="E61" s="12" t="s">
        <v>62</v>
      </c>
      <c r="F61" s="26">
        <f>MROUND($E$23*'15-07-2025'!F61+'15-07-2025'!F61,1)</f>
        <v>13333</v>
      </c>
      <c r="G61" s="8" t="s">
        <v>38</v>
      </c>
    </row>
    <row r="62" spans="1:9" ht="17.100000000000001" customHeight="1" x14ac:dyDescent="0.2">
      <c r="A62" s="14"/>
      <c r="B62" s="22" t="s">
        <v>63</v>
      </c>
      <c r="C62" s="2"/>
      <c r="D62" s="2"/>
      <c r="E62" s="12" t="s">
        <v>62</v>
      </c>
      <c r="F62" s="26">
        <f>MROUND($E$23*'15-07-2025'!F62+'15-07-2025'!F62,1)</f>
        <v>9838</v>
      </c>
      <c r="G62" s="8" t="s">
        <v>38</v>
      </c>
      <c r="H62" s="21" t="s">
        <v>64</v>
      </c>
      <c r="I62" s="21"/>
    </row>
    <row r="63" spans="1:9" ht="15" customHeight="1" x14ac:dyDescent="0.2">
      <c r="B63" s="22" t="s">
        <v>66</v>
      </c>
      <c r="C63" s="2"/>
      <c r="D63" s="2"/>
      <c r="E63" s="12" t="s">
        <v>23</v>
      </c>
      <c r="F63" s="26">
        <f>MROUND($E$23*'15-07-2025'!F63+'15-07-2025'!F63,1)</f>
        <v>31220</v>
      </c>
      <c r="G63" s="8" t="s">
        <v>38</v>
      </c>
      <c r="H63" s="15"/>
      <c r="I63" s="15"/>
    </row>
    <row r="64" spans="1:9" ht="15" customHeight="1" x14ac:dyDescent="0.2">
      <c r="B64" s="37" t="s">
        <v>384</v>
      </c>
      <c r="C64" s="15"/>
      <c r="D64" s="15"/>
      <c r="E64" s="12" t="s">
        <v>23</v>
      </c>
      <c r="F64" s="26">
        <f>MROUND($E$23*'15-07-2025'!F64+'15-07-2025'!F64,1)</f>
        <v>8712</v>
      </c>
      <c r="G64" s="8" t="s">
        <v>38</v>
      </c>
      <c r="H64" s="15"/>
      <c r="I64" s="15"/>
    </row>
    <row r="65" spans="2:9" ht="15" customHeight="1" x14ac:dyDescent="0.25">
      <c r="B65" s="47" t="s">
        <v>600</v>
      </c>
      <c r="C65" s="46"/>
      <c r="D65" s="46"/>
      <c r="E65" s="12" t="s">
        <v>601</v>
      </c>
      <c r="F65" s="42">
        <v>6</v>
      </c>
      <c r="G65" s="8" t="s">
        <v>38</v>
      </c>
      <c r="H65" s="15"/>
      <c r="I65" s="15"/>
    </row>
    <row r="66" spans="2:9" ht="15" customHeight="1" x14ac:dyDescent="0.25">
      <c r="B66" s="47" t="s">
        <v>602</v>
      </c>
      <c r="C66" s="46"/>
      <c r="D66" s="46"/>
      <c r="E66" s="12" t="s">
        <v>601</v>
      </c>
      <c r="F66" s="42">
        <v>10</v>
      </c>
      <c r="G66" s="8" t="s">
        <v>38</v>
      </c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ht="15" customHeight="1" x14ac:dyDescent="0.2">
      <c r="B151" s="15"/>
      <c r="C151" s="15"/>
      <c r="D151" s="15"/>
      <c r="E151" s="15"/>
      <c r="F151" s="15"/>
      <c r="G151" s="15"/>
      <c r="H151" s="15"/>
      <c r="I151" s="15"/>
    </row>
    <row r="152" spans="2:9" ht="15" customHeight="1" x14ac:dyDescent="0.2">
      <c r="B152" s="15"/>
      <c r="C152" s="15"/>
      <c r="D152" s="15"/>
      <c r="E152" s="15"/>
      <c r="F152" s="15"/>
      <c r="G152" s="15"/>
      <c r="H152" s="15"/>
      <c r="I152" s="15"/>
    </row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customFormat="1" ht="15" customHeight="1" x14ac:dyDescent="0.2"/>
    <row r="162" customFormat="1" ht="15" customHeight="1" x14ac:dyDescent="0.2"/>
    <row r="163" customFormat="1" ht="15" customHeight="1" x14ac:dyDescent="0.2"/>
    <row r="164" customFormat="1" ht="15" customHeight="1" x14ac:dyDescent="0.2"/>
    <row r="165" customFormat="1" ht="15" customHeight="1" x14ac:dyDescent="0.2"/>
    <row r="166" customFormat="1" ht="15" customHeight="1" x14ac:dyDescent="0.2"/>
    <row r="167" customFormat="1" ht="15" customHeight="1" x14ac:dyDescent="0.2"/>
    <row r="168" customFormat="1" ht="15" customHeight="1" x14ac:dyDescent="0.2"/>
    <row r="169" customFormat="1" ht="15" customHeight="1" x14ac:dyDescent="0.2"/>
    <row r="170" customFormat="1" ht="15" customHeight="1" x14ac:dyDescent="0.2"/>
    <row r="171" customFormat="1" ht="15" customHeight="1" x14ac:dyDescent="0.2"/>
    <row r="172" customFormat="1" ht="15" customHeight="1" x14ac:dyDescent="0.2"/>
    <row r="173" customFormat="1" ht="15" customHeight="1" x14ac:dyDescent="0.2"/>
    <row r="174" customFormat="1" ht="15" customHeight="1" x14ac:dyDescent="0.2"/>
    <row r="175" customFormat="1" ht="15" customHeight="1" x14ac:dyDescent="0.2"/>
    <row r="176" customFormat="1" ht="15" customHeight="1" x14ac:dyDescent="0.2"/>
    <row r="177" customFormat="1" ht="15" customHeight="1" x14ac:dyDescent="0.2"/>
    <row r="178" customFormat="1" ht="15" customHeight="1" x14ac:dyDescent="0.2"/>
    <row r="179" customFormat="1" ht="15" customHeight="1" x14ac:dyDescent="0.2"/>
    <row r="180" customFormat="1" ht="15" customHeight="1" x14ac:dyDescent="0.2"/>
    <row r="181" customFormat="1" ht="15" customHeight="1" x14ac:dyDescent="0.2"/>
    <row r="182" customFormat="1" ht="15" customHeight="1" x14ac:dyDescent="0.2"/>
    <row r="183" customFormat="1" ht="15" customHeight="1" x14ac:dyDescent="0.2"/>
    <row r="184" customFormat="1" ht="15" customHeight="1" x14ac:dyDescent="0.2"/>
    <row r="185" customFormat="1" ht="15" customHeight="1" x14ac:dyDescent="0.2"/>
    <row r="186" customFormat="1" ht="15" customHeight="1" x14ac:dyDescent="0.2"/>
    <row r="187" customFormat="1" ht="15" customHeight="1" x14ac:dyDescent="0.2"/>
    <row r="188" customFormat="1" ht="15" customHeight="1" x14ac:dyDescent="0.2"/>
    <row r="189" customFormat="1" ht="15" customHeight="1" x14ac:dyDescent="0.2"/>
    <row r="190" customFormat="1" ht="15" customHeight="1" x14ac:dyDescent="0.2"/>
    <row r="191" customFormat="1" ht="15" customHeight="1" x14ac:dyDescent="0.2"/>
    <row r="192" customFormat="1" ht="15" customHeight="1" x14ac:dyDescent="0.2"/>
    <row r="193" customFormat="1" ht="15" customHeight="1" x14ac:dyDescent="0.2"/>
    <row r="194" customFormat="1" ht="15" customHeight="1" x14ac:dyDescent="0.2"/>
    <row r="195" customFormat="1" ht="15" customHeight="1" x14ac:dyDescent="0.2"/>
    <row r="196" customFormat="1" ht="15" customHeight="1" x14ac:dyDescent="0.2"/>
    <row r="197" customFormat="1" ht="15" customHeight="1" x14ac:dyDescent="0.2"/>
    <row r="198" customFormat="1" ht="15" customHeight="1" x14ac:dyDescent="0.2"/>
    <row r="199" customFormat="1" ht="15" customHeight="1" x14ac:dyDescent="0.2"/>
    <row r="200" customFormat="1" ht="15" customHeight="1" x14ac:dyDescent="0.2"/>
    <row r="201" customFormat="1" ht="15" customHeight="1" x14ac:dyDescent="0.2"/>
    <row r="202" customFormat="1" ht="15" customHeight="1" x14ac:dyDescent="0.2"/>
    <row r="203" customFormat="1" ht="15" customHeight="1" x14ac:dyDescent="0.2"/>
    <row r="204" customFormat="1" ht="15" customHeight="1" x14ac:dyDescent="0.2"/>
    <row r="205" customFormat="1" ht="15" customHeight="1" x14ac:dyDescent="0.2"/>
    <row r="206" customFormat="1" ht="15" customHeight="1" x14ac:dyDescent="0.2"/>
  </sheetData>
  <mergeCells count="5">
    <mergeCell ref="H58:I58"/>
    <mergeCell ref="H59:I59"/>
    <mergeCell ref="H60:I60"/>
    <mergeCell ref="B65:D65"/>
    <mergeCell ref="B66:D66"/>
  </mergeCells>
  <pageMargins left="0.7" right="0.7" top="0.75" bottom="0.75" header="0.3" footer="0.3"/>
  <pageSetup paperSize="9" scale="72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B7F1E-A332-44DC-8CC2-AD3D39A1AAB6}">
  <sheetPr>
    <pageSetUpPr fitToPage="1"/>
  </sheetPr>
  <dimension ref="A1:I203"/>
  <sheetViews>
    <sheetView workbookViewId="0">
      <selection activeCell="B1" sqref="B1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</cols>
  <sheetData>
    <row r="1" spans="2:9" ht="15" customHeight="1" x14ac:dyDescent="0.2"/>
    <row r="2" spans="2:9" ht="15" customHeight="1" x14ac:dyDescent="0.2"/>
    <row r="3" spans="2:9" ht="15" customHeight="1" x14ac:dyDescent="0.2">
      <c r="B3" s="1"/>
      <c r="C3" s="1"/>
      <c r="D3" s="1"/>
      <c r="E3" s="1"/>
      <c r="F3" s="1"/>
      <c r="G3" s="1"/>
      <c r="H3" s="1"/>
      <c r="I3" s="1"/>
    </row>
    <row r="4" spans="2:9" ht="5.0999999999999996" customHeight="1" x14ac:dyDescent="0.2"/>
    <row r="5" spans="2:9" ht="15" customHeight="1" x14ac:dyDescent="0.2">
      <c r="B5" s="2"/>
      <c r="C5" s="2"/>
      <c r="D5" s="2"/>
      <c r="E5" s="2"/>
      <c r="F5" s="2"/>
      <c r="G5" s="27" t="s">
        <v>131</v>
      </c>
      <c r="H5" s="2"/>
      <c r="I5" s="2"/>
    </row>
    <row r="6" spans="2:9" ht="15" customHeight="1" x14ac:dyDescent="0.2">
      <c r="B6" s="3" t="s">
        <v>0</v>
      </c>
      <c r="C6" s="4" t="s">
        <v>1</v>
      </c>
      <c r="D6" s="2"/>
      <c r="E6" s="2"/>
      <c r="F6" s="2"/>
      <c r="G6" s="2"/>
      <c r="H6" s="2"/>
      <c r="I6" s="2"/>
    </row>
    <row r="7" spans="2:9" ht="3.95" customHeight="1" x14ac:dyDescent="0.2">
      <c r="B7" s="5"/>
      <c r="C7" s="2"/>
      <c r="D7" s="2"/>
      <c r="E7" s="2"/>
      <c r="F7" s="2"/>
      <c r="G7" s="2"/>
      <c r="H7" s="2"/>
      <c r="I7" s="2"/>
    </row>
    <row r="8" spans="2:9" ht="15" customHeight="1" x14ac:dyDescent="0.2">
      <c r="B8" s="3" t="s">
        <v>2</v>
      </c>
      <c r="C8" s="4" t="s">
        <v>71</v>
      </c>
      <c r="D8" s="2"/>
      <c r="E8" s="2"/>
      <c r="F8" s="2"/>
      <c r="G8" s="2"/>
      <c r="H8" s="2"/>
      <c r="I8" s="2"/>
    </row>
    <row r="9" spans="2:9" ht="15" customHeight="1" x14ac:dyDescent="0.2">
      <c r="B9" s="3"/>
      <c r="C9" s="6" t="s">
        <v>3</v>
      </c>
      <c r="D9" s="2"/>
      <c r="E9" s="2"/>
      <c r="F9" s="2"/>
      <c r="G9" s="2"/>
      <c r="H9" s="2"/>
      <c r="I9" s="2"/>
    </row>
    <row r="10" spans="2:9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9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9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9" ht="15" customHeight="1" x14ac:dyDescent="0.2">
      <c r="B13" s="2" t="s">
        <v>6</v>
      </c>
      <c r="C13" s="2"/>
      <c r="D13" s="2"/>
      <c r="E13" s="2"/>
      <c r="F13" s="29" t="s">
        <v>140</v>
      </c>
      <c r="G13" s="16"/>
      <c r="H13" s="13" t="s">
        <v>142</v>
      </c>
      <c r="I13" s="4" t="s">
        <v>141</v>
      </c>
    </row>
    <row r="14" spans="2:9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9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9" ht="17.100000000000001" customHeight="1" x14ac:dyDescent="0.2">
      <c r="B16" s="2" t="s">
        <v>8</v>
      </c>
      <c r="C16" s="2"/>
      <c r="D16" s="2"/>
      <c r="E16" s="17" t="s">
        <v>136</v>
      </c>
      <c r="F16" s="20" t="s">
        <v>139</v>
      </c>
      <c r="G16" s="2"/>
      <c r="H16" s="2"/>
      <c r="I16" s="2"/>
    </row>
    <row r="17" spans="2:9" ht="17.100000000000001" customHeight="1" x14ac:dyDescent="0.2">
      <c r="B17" s="2" t="s">
        <v>9</v>
      </c>
      <c r="C17" s="2"/>
      <c r="D17" s="2"/>
      <c r="E17" s="17" t="s">
        <v>68</v>
      </c>
      <c r="G17" s="2"/>
      <c r="H17" s="6"/>
      <c r="I17" s="2"/>
    </row>
    <row r="18" spans="2:9" ht="17.100000000000001" customHeight="1" x14ac:dyDescent="0.2">
      <c r="B18" s="2" t="s">
        <v>10</v>
      </c>
      <c r="C18" s="2"/>
      <c r="D18" s="2"/>
      <c r="E18" s="17" t="s">
        <v>68</v>
      </c>
      <c r="G18" s="2"/>
      <c r="H18" s="2"/>
      <c r="I18" s="2"/>
    </row>
    <row r="19" spans="2:9" ht="17.100000000000001" customHeight="1" x14ac:dyDescent="0.2">
      <c r="B19" s="2" t="s">
        <v>11</v>
      </c>
      <c r="C19" s="2"/>
      <c r="D19" s="2"/>
      <c r="E19" s="17" t="s">
        <v>132</v>
      </c>
      <c r="G19" s="2"/>
      <c r="H19" s="9"/>
    </row>
    <row r="20" spans="2:9" ht="17.100000000000001" customHeight="1" x14ac:dyDescent="0.2">
      <c r="B20" s="2" t="s">
        <v>12</v>
      </c>
      <c r="C20" s="2"/>
      <c r="D20" s="2"/>
      <c r="E20" s="17" t="s">
        <v>133</v>
      </c>
      <c r="F20" t="s">
        <v>134</v>
      </c>
      <c r="G20" s="2"/>
      <c r="H20" s="9"/>
    </row>
    <row r="21" spans="2:9" ht="12.95" customHeight="1" x14ac:dyDescent="0.2">
      <c r="B21" s="2"/>
      <c r="C21" s="2"/>
      <c r="D21" s="2"/>
      <c r="E21" s="2"/>
      <c r="G21" s="2"/>
      <c r="H21" s="2"/>
      <c r="I21" s="2"/>
    </row>
    <row r="22" spans="2:9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9" ht="17.100000000000001" customHeight="1" x14ac:dyDescent="0.2">
      <c r="B23" s="2" t="s">
        <v>14</v>
      </c>
      <c r="C23" s="2"/>
      <c r="D23" s="2"/>
      <c r="E23" s="18" t="s">
        <v>137</v>
      </c>
      <c r="F23" s="2"/>
      <c r="G23" s="2"/>
      <c r="H23" s="2"/>
      <c r="I23" s="2"/>
    </row>
    <row r="24" spans="2:9" ht="17.100000000000001" customHeight="1" x14ac:dyDescent="0.2">
      <c r="B24" s="2" t="s">
        <v>15</v>
      </c>
      <c r="C24" s="2"/>
      <c r="D24" s="2"/>
      <c r="E24" s="19" t="s">
        <v>138</v>
      </c>
      <c r="F24" s="2"/>
      <c r="G24" s="2"/>
      <c r="H24" s="2"/>
      <c r="I24" s="2"/>
    </row>
    <row r="25" spans="2:9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v>13520</v>
      </c>
      <c r="I25" s="2"/>
    </row>
    <row r="26" spans="2:9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v>14865</v>
      </c>
      <c r="I26" s="2"/>
    </row>
    <row r="27" spans="2:9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9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</row>
    <row r="29" spans="2:9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13520</v>
      </c>
      <c r="G29" s="11" t="s">
        <v>22</v>
      </c>
      <c r="H29" s="25">
        <f>+D29*F29</f>
        <v>6084</v>
      </c>
      <c r="I29" s="2" t="s">
        <v>23</v>
      </c>
    </row>
    <row r="30" spans="2:9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13520</v>
      </c>
      <c r="G30" s="11" t="s">
        <v>22</v>
      </c>
      <c r="H30" s="25">
        <f>+D30*F30</f>
        <v>5137.6000000000004</v>
      </c>
      <c r="I30" s="2" t="s">
        <v>23</v>
      </c>
    </row>
    <row r="31" spans="2:9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14865</v>
      </c>
      <c r="G31" s="11" t="s">
        <v>22</v>
      </c>
      <c r="H31" s="25">
        <f>+D31*F31</f>
        <v>8175.7500000000009</v>
      </c>
      <c r="I31" s="2" t="s">
        <v>23</v>
      </c>
    </row>
    <row r="32" spans="2:9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9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9" ht="17.100000000000001" customHeight="1" x14ac:dyDescent="0.2">
      <c r="B34" s="2" t="s">
        <v>27</v>
      </c>
      <c r="C34" s="2"/>
      <c r="D34" s="2"/>
      <c r="E34" s="12" t="s">
        <v>28</v>
      </c>
      <c r="F34" s="26">
        <v>460</v>
      </c>
      <c r="G34" s="2"/>
      <c r="H34" s="2"/>
      <c r="I34" s="2"/>
    </row>
    <row r="35" spans="2:9" ht="17.100000000000001" customHeight="1" x14ac:dyDescent="0.2">
      <c r="B35" s="2" t="s">
        <v>29</v>
      </c>
      <c r="C35" s="2"/>
      <c r="D35" s="2"/>
      <c r="E35" s="12" t="s">
        <v>28</v>
      </c>
      <c r="F35" s="26">
        <v>1080</v>
      </c>
      <c r="G35" s="2"/>
      <c r="H35" s="2"/>
      <c r="I35" s="2"/>
    </row>
    <row r="36" spans="2:9" ht="17.100000000000001" customHeight="1" x14ac:dyDescent="0.2">
      <c r="B36" s="2" t="s">
        <v>30</v>
      </c>
      <c r="C36" s="2"/>
      <c r="D36" s="2"/>
      <c r="E36" s="12" t="s">
        <v>28</v>
      </c>
      <c r="F36" s="26">
        <v>955</v>
      </c>
      <c r="G36" s="8"/>
      <c r="H36" s="6"/>
      <c r="I36" s="2"/>
    </row>
    <row r="37" spans="2:9" ht="17.100000000000001" customHeight="1" x14ac:dyDescent="0.2">
      <c r="B37" s="2" t="s">
        <v>31</v>
      </c>
      <c r="C37" s="2"/>
      <c r="D37" s="2"/>
      <c r="E37" s="12" t="s">
        <v>28</v>
      </c>
      <c r="F37" s="26">
        <v>835</v>
      </c>
      <c r="G37" s="8"/>
      <c r="H37" s="6"/>
      <c r="I37" s="2"/>
    </row>
    <row r="38" spans="2:9" ht="17.100000000000001" customHeight="1" x14ac:dyDescent="0.2">
      <c r="B38" s="2" t="s">
        <v>32</v>
      </c>
      <c r="C38" s="2"/>
      <c r="D38" s="2"/>
      <c r="E38" s="12" t="s">
        <v>33</v>
      </c>
      <c r="F38" s="26">
        <v>5775</v>
      </c>
      <c r="G38" s="21" t="s">
        <v>135</v>
      </c>
      <c r="H38" s="2"/>
      <c r="I38" s="2"/>
    </row>
    <row r="39" spans="2:9" ht="17.100000000000001" customHeight="1" x14ac:dyDescent="0.2">
      <c r="B39" s="2" t="s">
        <v>32</v>
      </c>
      <c r="C39" s="2"/>
      <c r="D39" s="2"/>
      <c r="E39" s="13"/>
      <c r="F39" s="20" t="s">
        <v>65</v>
      </c>
      <c r="G39" s="2"/>
      <c r="H39" s="2"/>
      <c r="I39" s="2"/>
    </row>
    <row r="40" spans="2:9" ht="17.100000000000001" customHeight="1" x14ac:dyDescent="0.2">
      <c r="B40" s="2" t="s">
        <v>34</v>
      </c>
      <c r="C40" s="2"/>
      <c r="D40" s="2"/>
      <c r="E40" s="13"/>
      <c r="F40" s="20" t="s">
        <v>35</v>
      </c>
      <c r="G40" s="2"/>
      <c r="H40" s="2"/>
      <c r="I40" s="2"/>
    </row>
    <row r="41" spans="2:9" ht="17.100000000000001" customHeight="1" x14ac:dyDescent="0.2">
      <c r="B41" s="2" t="s">
        <v>36</v>
      </c>
      <c r="C41" s="2"/>
      <c r="D41" s="2"/>
      <c r="E41" s="12" t="s">
        <v>37</v>
      </c>
      <c r="F41" s="26">
        <v>42850</v>
      </c>
      <c r="G41" s="8" t="s">
        <v>38</v>
      </c>
      <c r="H41" s="2"/>
      <c r="I41" s="2"/>
    </row>
    <row r="42" spans="2:9" ht="17.100000000000001" customHeight="1" x14ac:dyDescent="0.2">
      <c r="B42" s="2" t="s">
        <v>39</v>
      </c>
      <c r="C42" s="2"/>
      <c r="D42" s="2"/>
      <c r="E42" s="12" t="s">
        <v>37</v>
      </c>
      <c r="F42" s="26">
        <v>37650</v>
      </c>
      <c r="G42" s="8" t="s">
        <v>38</v>
      </c>
      <c r="H42" s="2"/>
      <c r="I42" s="2"/>
    </row>
    <row r="43" spans="2:9" ht="17.100000000000001" customHeight="1" x14ac:dyDescent="0.2">
      <c r="B43" s="2" t="s">
        <v>40</v>
      </c>
      <c r="C43" s="2"/>
      <c r="D43" s="2"/>
      <c r="E43" s="12" t="s">
        <v>41</v>
      </c>
      <c r="F43" s="26">
        <v>93</v>
      </c>
      <c r="G43" s="8" t="s">
        <v>38</v>
      </c>
      <c r="H43" s="2"/>
      <c r="I43" s="2"/>
    </row>
    <row r="44" spans="2:9" ht="17.100000000000001" customHeight="1" x14ac:dyDescent="0.2">
      <c r="B44" s="2" t="s">
        <v>42</v>
      </c>
      <c r="C44" s="2"/>
      <c r="D44" s="2"/>
      <c r="E44" s="12" t="s">
        <v>28</v>
      </c>
      <c r="F44" s="26">
        <v>1610</v>
      </c>
      <c r="G44" s="8" t="s">
        <v>38</v>
      </c>
      <c r="H44" s="2"/>
      <c r="I44" s="2"/>
    </row>
    <row r="45" spans="2:9" ht="17.100000000000001" customHeight="1" x14ac:dyDescent="0.2">
      <c r="B45" s="2" t="s">
        <v>43</v>
      </c>
      <c r="C45" s="2"/>
      <c r="D45" s="2"/>
      <c r="E45" s="12" t="s">
        <v>28</v>
      </c>
      <c r="F45" s="26">
        <v>210</v>
      </c>
      <c r="G45" s="2"/>
      <c r="H45" s="2"/>
      <c r="I45" s="2"/>
    </row>
    <row r="46" spans="2:9" ht="17.100000000000001" customHeight="1" x14ac:dyDescent="0.2">
      <c r="B46" s="2" t="s">
        <v>44</v>
      </c>
      <c r="C46" s="2"/>
      <c r="D46" s="2"/>
      <c r="E46" s="12" t="s">
        <v>41</v>
      </c>
      <c r="F46" s="8" t="s">
        <v>130</v>
      </c>
      <c r="G46" s="20"/>
      <c r="H46" s="2"/>
      <c r="I46" s="2"/>
    </row>
    <row r="47" spans="2:9" ht="17.100000000000001" customHeight="1" x14ac:dyDescent="0.2">
      <c r="B47" s="2" t="s">
        <v>45</v>
      </c>
      <c r="C47" s="2"/>
      <c r="D47" s="2"/>
      <c r="E47" s="12" t="s">
        <v>46</v>
      </c>
      <c r="F47" s="6" t="s">
        <v>47</v>
      </c>
      <c r="G47" s="2"/>
      <c r="H47" s="2"/>
      <c r="I47" s="2"/>
    </row>
    <row r="48" spans="2:9" ht="4.3499999999999996" customHeight="1" x14ac:dyDescent="0.2">
      <c r="B48" s="2"/>
      <c r="C48" s="2"/>
      <c r="D48" s="2"/>
      <c r="E48" s="2"/>
      <c r="F48" s="2"/>
      <c r="G48" s="2"/>
      <c r="H48" s="2"/>
      <c r="I48" s="2"/>
    </row>
    <row r="49" spans="1:9" ht="17.100000000000001" customHeight="1" x14ac:dyDescent="0.2">
      <c r="B49" s="7" t="s">
        <v>48</v>
      </c>
      <c r="C49" s="2"/>
      <c r="D49" s="2"/>
      <c r="E49" s="2"/>
      <c r="F49" s="2"/>
      <c r="G49" s="2"/>
      <c r="H49" s="2"/>
      <c r="I49" s="2"/>
    </row>
    <row r="50" spans="1:9" ht="17.100000000000001" customHeight="1" x14ac:dyDescent="0.2">
      <c r="A50" s="14"/>
      <c r="B50" s="22" t="s">
        <v>49</v>
      </c>
      <c r="C50" s="2"/>
      <c r="D50" s="2"/>
      <c r="E50" s="12" t="s">
        <v>23</v>
      </c>
      <c r="F50" s="26">
        <v>3200</v>
      </c>
      <c r="G50" s="8" t="s">
        <v>38</v>
      </c>
      <c r="H50" s="2"/>
      <c r="I50" s="2"/>
    </row>
    <row r="51" spans="1:9" ht="17.100000000000001" customHeight="1" x14ac:dyDescent="0.2">
      <c r="A51" s="14"/>
      <c r="B51" s="22" t="s">
        <v>50</v>
      </c>
      <c r="C51" s="2"/>
      <c r="D51" s="2"/>
      <c r="E51" s="12" t="s">
        <v>51</v>
      </c>
      <c r="F51" s="26">
        <v>139</v>
      </c>
      <c r="G51" s="8" t="s">
        <v>38</v>
      </c>
      <c r="H51" s="2"/>
      <c r="I51" s="2"/>
    </row>
    <row r="52" spans="1:9" ht="17.100000000000001" customHeight="1" x14ac:dyDescent="0.2">
      <c r="A52" s="14"/>
      <c r="B52" s="22" t="s">
        <v>52</v>
      </c>
      <c r="C52" s="2"/>
      <c r="D52" s="2"/>
      <c r="E52" s="12" t="s">
        <v>51</v>
      </c>
      <c r="F52" s="26">
        <v>258</v>
      </c>
      <c r="G52" s="8" t="s">
        <v>38</v>
      </c>
      <c r="H52" s="6"/>
      <c r="I52" s="2"/>
    </row>
    <row r="53" spans="1:9" ht="17.100000000000001" customHeight="1" x14ac:dyDescent="0.2">
      <c r="A53" s="14"/>
      <c r="B53" s="22" t="s">
        <v>53</v>
      </c>
      <c r="C53" s="2"/>
      <c r="D53" s="2"/>
      <c r="E53" s="12" t="s">
        <v>51</v>
      </c>
      <c r="F53" s="26">
        <v>190</v>
      </c>
      <c r="G53" s="8" t="s">
        <v>38</v>
      </c>
      <c r="H53" s="6"/>
      <c r="I53" s="2"/>
    </row>
    <row r="54" spans="1:9" ht="17.100000000000001" customHeight="1" x14ac:dyDescent="0.2">
      <c r="A54" s="14"/>
      <c r="B54" s="22" t="s">
        <v>54</v>
      </c>
      <c r="C54" s="2"/>
      <c r="D54" s="2"/>
      <c r="E54" s="12" t="s">
        <v>51</v>
      </c>
      <c r="F54" s="26">
        <v>481</v>
      </c>
      <c r="G54" s="8" t="s">
        <v>38</v>
      </c>
      <c r="H54" s="2"/>
      <c r="I54" s="2"/>
    </row>
    <row r="55" spans="1:9" ht="17.100000000000001" customHeight="1" x14ac:dyDescent="0.2">
      <c r="A55" s="14"/>
      <c r="B55" s="22" t="s">
        <v>55</v>
      </c>
      <c r="C55" s="2"/>
      <c r="D55" s="2"/>
      <c r="E55" s="12" t="s">
        <v>23</v>
      </c>
      <c r="F55" s="26">
        <v>292</v>
      </c>
      <c r="G55" s="8" t="s">
        <v>38</v>
      </c>
      <c r="H55" s="45" t="s">
        <v>56</v>
      </c>
      <c r="I55" s="45"/>
    </row>
    <row r="56" spans="1:9" ht="17.100000000000001" customHeight="1" x14ac:dyDescent="0.2">
      <c r="A56" s="14"/>
      <c r="B56" s="22" t="s">
        <v>57</v>
      </c>
      <c r="C56" s="2"/>
      <c r="D56" s="2"/>
      <c r="E56" s="12" t="s">
        <v>23</v>
      </c>
      <c r="F56" s="26">
        <v>421</v>
      </c>
      <c r="G56" s="8" t="s">
        <v>38</v>
      </c>
      <c r="H56" s="45" t="s">
        <v>58</v>
      </c>
      <c r="I56" s="45"/>
    </row>
    <row r="57" spans="1:9" ht="17.100000000000001" customHeight="1" x14ac:dyDescent="0.2">
      <c r="A57" s="14"/>
      <c r="B57" s="22" t="s">
        <v>59</v>
      </c>
      <c r="C57" s="2"/>
      <c r="D57" s="2"/>
      <c r="E57" s="12" t="s">
        <v>23</v>
      </c>
      <c r="F57" s="26">
        <v>762</v>
      </c>
      <c r="G57" s="8" t="s">
        <v>38</v>
      </c>
      <c r="H57" s="45" t="s">
        <v>60</v>
      </c>
      <c r="I57" s="45"/>
    </row>
    <row r="58" spans="1:9" ht="17.100000000000001" customHeight="1" x14ac:dyDescent="0.2">
      <c r="A58" s="14"/>
      <c r="B58" s="22" t="s">
        <v>61</v>
      </c>
      <c r="C58" s="2"/>
      <c r="D58" s="2"/>
      <c r="E58" s="12" t="s">
        <v>62</v>
      </c>
      <c r="F58" s="26">
        <v>130</v>
      </c>
      <c r="G58" s="8" t="s">
        <v>38</v>
      </c>
      <c r="H58" s="21"/>
      <c r="I58" s="21"/>
    </row>
    <row r="59" spans="1:9" ht="17.100000000000001" customHeight="1" x14ac:dyDescent="0.2">
      <c r="A59" s="14"/>
      <c r="B59" s="22" t="s">
        <v>63</v>
      </c>
      <c r="C59" s="2"/>
      <c r="D59" s="2"/>
      <c r="E59" s="12" t="s">
        <v>62</v>
      </c>
      <c r="F59" s="26">
        <v>214</v>
      </c>
      <c r="G59" s="8" t="s">
        <v>38</v>
      </c>
      <c r="H59" s="21" t="s">
        <v>64</v>
      </c>
      <c r="I59" s="21"/>
    </row>
    <row r="60" spans="1:9" ht="15" customHeight="1" x14ac:dyDescent="0.2">
      <c r="B60" s="22" t="s">
        <v>66</v>
      </c>
      <c r="C60" s="2"/>
      <c r="D60" s="2"/>
      <c r="E60" s="12" t="s">
        <v>23</v>
      </c>
      <c r="F60" s="26">
        <v>702</v>
      </c>
      <c r="G60" s="8" t="s">
        <v>38</v>
      </c>
      <c r="H60" s="15"/>
      <c r="I60" s="15"/>
    </row>
    <row r="61" spans="1:9" ht="15" customHeight="1" x14ac:dyDescent="0.2">
      <c r="B61" s="15"/>
      <c r="C61" s="15"/>
      <c r="D61" s="15"/>
      <c r="E61" s="15"/>
      <c r="F61" s="15"/>
      <c r="G61" s="15"/>
      <c r="H61" s="15"/>
      <c r="I61" s="15"/>
    </row>
    <row r="62" spans="1:9" ht="15" customHeight="1" x14ac:dyDescent="0.2">
      <c r="B62" s="15"/>
      <c r="C62" s="15"/>
      <c r="D62" s="15"/>
      <c r="E62" s="15"/>
      <c r="F62" s="15"/>
      <c r="G62" s="15"/>
      <c r="H62" s="15"/>
      <c r="I62" s="15"/>
    </row>
    <row r="63" spans="1:9" ht="15" customHeight="1" x14ac:dyDescent="0.2">
      <c r="B63" s="15"/>
      <c r="C63" s="15"/>
      <c r="D63" s="15"/>
      <c r="E63" s="15"/>
      <c r="F63" s="15"/>
      <c r="G63" s="15"/>
      <c r="H63" s="15"/>
      <c r="I63" s="15"/>
    </row>
    <row r="64" spans="1:9" ht="15" customHeight="1" x14ac:dyDescent="0.2">
      <c r="B64" s="15"/>
      <c r="C64" s="15"/>
      <c r="D64" s="15"/>
      <c r="E64" s="15"/>
      <c r="F64" s="15"/>
      <c r="G64" s="15"/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/>
    <row r="151" spans="2:9" ht="15" customHeight="1" x14ac:dyDescent="0.2"/>
    <row r="152" spans="2:9" ht="15" customHeight="1" x14ac:dyDescent="0.2"/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</sheetData>
  <sheetProtection selectLockedCells="1" selectUnlockedCells="1"/>
  <mergeCells count="3">
    <mergeCell ref="H55:I55"/>
    <mergeCell ref="H56:I56"/>
    <mergeCell ref="H57:I57"/>
  </mergeCells>
  <phoneticPr fontId="10" type="noConversion"/>
  <pageMargins left="0.54" right="0.42986111111111114" top="0.46" bottom="0.27013888888888887" header="0.4" footer="0.31"/>
  <pageSetup paperSize="9" scale="85" firstPageNumber="0" orientation="portrait" copies="9" r:id="rId1"/>
  <headerFooter alignWithMargins="0"/>
  <ignoredErrors>
    <ignoredError sqref="E16:E20 E23:E24" numberStoredAsText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E026-BB9D-4A10-8148-8382F176BB3F}">
  <sheetPr>
    <pageSetUpPr fitToPage="1"/>
  </sheetPr>
  <dimension ref="A1:I203"/>
  <sheetViews>
    <sheetView workbookViewId="0">
      <selection activeCell="B1" sqref="B1"/>
    </sheetView>
  </sheetViews>
  <sheetFormatPr baseColWidth="10" defaultRowHeight="12.75" x14ac:dyDescent="0.2"/>
  <cols>
    <col min="1" max="1" width="3.42578125" customWidth="1"/>
    <col min="2" max="8" width="12.28515625" customWidth="1"/>
    <col min="9" max="9" width="19.140625" customWidth="1"/>
  </cols>
  <sheetData>
    <row r="1" spans="2:9" ht="15" customHeight="1" x14ac:dyDescent="0.2"/>
    <row r="2" spans="2:9" ht="15" customHeight="1" x14ac:dyDescent="0.2"/>
    <row r="3" spans="2:9" ht="15" customHeight="1" x14ac:dyDescent="0.2">
      <c r="B3" s="1"/>
      <c r="C3" s="1"/>
      <c r="D3" s="1"/>
      <c r="E3" s="1"/>
      <c r="F3" s="1"/>
      <c r="G3" s="1"/>
      <c r="H3" s="1"/>
      <c r="I3" s="1"/>
    </row>
    <row r="4" spans="2:9" ht="5.0999999999999996" customHeight="1" x14ac:dyDescent="0.2"/>
    <row r="5" spans="2:9" ht="15" customHeight="1" x14ac:dyDescent="0.2">
      <c r="B5" s="2"/>
      <c r="C5" s="2"/>
      <c r="D5" s="2"/>
      <c r="E5" s="2"/>
      <c r="F5" s="2"/>
      <c r="G5" s="27" t="s">
        <v>143</v>
      </c>
      <c r="H5" s="2"/>
      <c r="I5" s="2"/>
    </row>
    <row r="6" spans="2:9" ht="15" customHeight="1" x14ac:dyDescent="0.2">
      <c r="B6" s="3" t="s">
        <v>0</v>
      </c>
      <c r="C6" s="4" t="s">
        <v>1</v>
      </c>
      <c r="D6" s="2"/>
      <c r="E6" s="2"/>
      <c r="F6" s="2"/>
      <c r="G6" s="2"/>
      <c r="H6" s="2"/>
      <c r="I6" s="2"/>
    </row>
    <row r="7" spans="2:9" ht="3.95" customHeight="1" x14ac:dyDescent="0.2">
      <c r="B7" s="5"/>
      <c r="C7" s="2"/>
      <c r="D7" s="2"/>
      <c r="E7" s="2"/>
      <c r="F7" s="2"/>
      <c r="G7" s="2"/>
      <c r="H7" s="2"/>
      <c r="I7" s="2"/>
    </row>
    <row r="8" spans="2:9" ht="15" customHeight="1" x14ac:dyDescent="0.2">
      <c r="B8" s="3" t="s">
        <v>2</v>
      </c>
      <c r="C8" s="4" t="s">
        <v>71</v>
      </c>
      <c r="D8" s="2"/>
      <c r="E8" s="2"/>
      <c r="F8" s="2"/>
      <c r="G8" s="2"/>
      <c r="H8" s="2"/>
      <c r="I8" s="2"/>
    </row>
    <row r="9" spans="2:9" ht="15" customHeight="1" x14ac:dyDescent="0.2">
      <c r="B9" s="3"/>
      <c r="C9" s="6" t="s">
        <v>3</v>
      </c>
      <c r="D9" s="2"/>
      <c r="E9" s="2"/>
      <c r="F9" s="2"/>
      <c r="G9" s="2"/>
      <c r="H9" s="2"/>
      <c r="I9" s="2"/>
    </row>
    <row r="10" spans="2:9" ht="3.95" customHeight="1" x14ac:dyDescent="0.2">
      <c r="B10" s="5"/>
      <c r="C10" s="2"/>
      <c r="D10" s="2"/>
      <c r="E10" s="2"/>
      <c r="F10" s="2"/>
      <c r="G10" s="2"/>
      <c r="H10" s="2"/>
      <c r="I10" s="2"/>
    </row>
    <row r="11" spans="2:9" ht="15" customHeight="1" x14ac:dyDescent="0.2">
      <c r="B11" s="3" t="s">
        <v>4</v>
      </c>
      <c r="C11" s="4" t="s">
        <v>5</v>
      </c>
      <c r="D11" s="2"/>
      <c r="E11" s="2"/>
      <c r="F11" s="2"/>
      <c r="G11" s="2"/>
      <c r="H11" s="2"/>
      <c r="I11" s="2"/>
    </row>
    <row r="12" spans="2:9" ht="9.9499999999999993" customHeight="1" x14ac:dyDescent="0.2">
      <c r="B12" s="2"/>
      <c r="C12" s="2"/>
      <c r="D12" s="2"/>
      <c r="E12" s="2"/>
      <c r="F12" s="2"/>
      <c r="G12" s="2"/>
      <c r="H12" s="2"/>
      <c r="I12" s="2"/>
    </row>
    <row r="13" spans="2:9" ht="15" customHeight="1" x14ac:dyDescent="0.2">
      <c r="B13" s="2" t="s">
        <v>6</v>
      </c>
      <c r="C13" s="2"/>
      <c r="D13" s="2"/>
      <c r="E13" s="2"/>
      <c r="F13" s="29" t="s">
        <v>144</v>
      </c>
      <c r="G13" s="16"/>
      <c r="H13" s="13" t="s">
        <v>142</v>
      </c>
      <c r="I13" s="4" t="s">
        <v>145</v>
      </c>
    </row>
    <row r="14" spans="2:9" ht="6" customHeight="1" x14ac:dyDescent="0.2">
      <c r="B14" s="2"/>
      <c r="C14" s="2"/>
      <c r="D14" s="2"/>
      <c r="E14" s="2"/>
      <c r="F14" s="2"/>
      <c r="G14" s="2"/>
      <c r="H14" s="2"/>
      <c r="I14" s="2"/>
    </row>
    <row r="15" spans="2:9" ht="17.100000000000001" customHeight="1" x14ac:dyDescent="0.2">
      <c r="B15" s="7" t="s">
        <v>7</v>
      </c>
      <c r="C15" s="2"/>
      <c r="D15" s="2"/>
      <c r="E15" s="2"/>
      <c r="F15" s="2"/>
      <c r="G15" s="2"/>
      <c r="H15" s="2"/>
      <c r="I15" s="2"/>
    </row>
    <row r="16" spans="2:9" ht="17.100000000000001" customHeight="1" x14ac:dyDescent="0.2">
      <c r="B16" s="2" t="s">
        <v>8</v>
      </c>
      <c r="C16" s="2"/>
      <c r="D16" s="2"/>
      <c r="E16" s="17" t="s">
        <v>67</v>
      </c>
      <c r="F16" s="20"/>
      <c r="G16" s="2"/>
      <c r="H16" s="2"/>
      <c r="I16" s="2"/>
    </row>
    <row r="17" spans="2:9" ht="17.100000000000001" customHeight="1" x14ac:dyDescent="0.2">
      <c r="B17" s="2" t="s">
        <v>9</v>
      </c>
      <c r="C17" s="2"/>
      <c r="D17" s="2"/>
      <c r="E17" s="17" t="s">
        <v>146</v>
      </c>
      <c r="F17" t="s">
        <v>147</v>
      </c>
      <c r="G17" s="2"/>
      <c r="H17" s="6"/>
      <c r="I17" s="2"/>
    </row>
    <row r="18" spans="2:9" ht="17.100000000000001" customHeight="1" x14ac:dyDescent="0.2">
      <c r="B18" s="2" t="s">
        <v>10</v>
      </c>
      <c r="C18" s="2"/>
      <c r="D18" s="2"/>
      <c r="E18" s="17" t="s">
        <v>146</v>
      </c>
      <c r="F18" t="s">
        <v>147</v>
      </c>
      <c r="G18" s="2"/>
      <c r="H18" s="2"/>
      <c r="I18" s="2"/>
    </row>
    <row r="19" spans="2:9" ht="17.100000000000001" customHeight="1" x14ac:dyDescent="0.2">
      <c r="B19" s="2" t="s">
        <v>11</v>
      </c>
      <c r="C19" s="2"/>
      <c r="D19" s="2"/>
      <c r="E19" s="17" t="s">
        <v>67</v>
      </c>
      <c r="G19" s="2"/>
      <c r="H19" s="9"/>
    </row>
    <row r="20" spans="2:9" ht="17.100000000000001" customHeight="1" x14ac:dyDescent="0.2">
      <c r="B20" s="2" t="s">
        <v>12</v>
      </c>
      <c r="C20" s="2"/>
      <c r="D20" s="2"/>
      <c r="E20" s="17" t="s">
        <v>148</v>
      </c>
      <c r="F20" t="s">
        <v>149</v>
      </c>
      <c r="G20" s="2"/>
      <c r="H20" s="9"/>
    </row>
    <row r="21" spans="2:9" ht="12.95" customHeight="1" x14ac:dyDescent="0.2">
      <c r="B21" s="2"/>
      <c r="C21" s="2"/>
      <c r="D21" s="2"/>
      <c r="E21" s="2"/>
      <c r="G21" s="2"/>
      <c r="H21" s="2"/>
      <c r="I21" s="2"/>
    </row>
    <row r="22" spans="2:9" ht="17.100000000000001" customHeight="1" x14ac:dyDescent="0.2">
      <c r="B22" s="7" t="s">
        <v>13</v>
      </c>
      <c r="C22" s="2"/>
      <c r="D22" s="2"/>
      <c r="E22" s="2"/>
      <c r="G22" s="2"/>
      <c r="H22" s="2"/>
      <c r="I22" s="2"/>
    </row>
    <row r="23" spans="2:9" ht="17.100000000000001" customHeight="1" x14ac:dyDescent="0.2">
      <c r="B23" s="2" t="s">
        <v>14</v>
      </c>
      <c r="C23" s="2"/>
      <c r="D23" s="2"/>
      <c r="E23" s="18" t="s">
        <v>150</v>
      </c>
      <c r="F23" s="2"/>
      <c r="G23" s="2"/>
      <c r="H23" s="2"/>
      <c r="I23" s="2"/>
    </row>
    <row r="24" spans="2:9" ht="17.100000000000001" customHeight="1" x14ac:dyDescent="0.2">
      <c r="B24" s="2" t="s">
        <v>15</v>
      </c>
      <c r="C24" s="2"/>
      <c r="D24" s="2"/>
      <c r="E24" s="19" t="s">
        <v>151</v>
      </c>
      <c r="F24" s="2"/>
      <c r="G24" s="2"/>
      <c r="H24" s="2"/>
      <c r="I24" s="2"/>
    </row>
    <row r="25" spans="2:9" ht="17.100000000000001" customHeight="1" x14ac:dyDescent="0.2">
      <c r="B25" s="2" t="s">
        <v>16</v>
      </c>
      <c r="C25" s="2"/>
      <c r="D25" s="2"/>
      <c r="E25" s="2"/>
      <c r="F25" s="2"/>
      <c r="G25" s="8" t="s">
        <v>17</v>
      </c>
      <c r="H25" s="23">
        <v>14130</v>
      </c>
      <c r="I25" s="2"/>
    </row>
    <row r="26" spans="2:9" ht="17.100000000000001" customHeight="1" x14ac:dyDescent="0.2">
      <c r="B26" s="2" t="s">
        <v>18</v>
      </c>
      <c r="C26" s="2"/>
      <c r="D26" s="2"/>
      <c r="E26" s="2"/>
      <c r="F26" s="2"/>
      <c r="G26" s="8" t="s">
        <v>17</v>
      </c>
      <c r="H26" s="23">
        <v>15540</v>
      </c>
      <c r="I26" s="2"/>
    </row>
    <row r="27" spans="2:9" ht="4.3499999999999996" customHeight="1" x14ac:dyDescent="0.2">
      <c r="B27" s="2"/>
      <c r="C27" s="2"/>
      <c r="D27" s="2"/>
      <c r="E27" s="2"/>
      <c r="F27" s="2"/>
      <c r="G27" s="2"/>
      <c r="H27" s="2"/>
      <c r="I27" s="2"/>
    </row>
    <row r="28" spans="2:9" ht="17.100000000000001" customHeight="1" x14ac:dyDescent="0.25">
      <c r="B28" s="7" t="s">
        <v>19</v>
      </c>
      <c r="C28" s="2"/>
      <c r="D28" s="2"/>
      <c r="E28" s="2"/>
      <c r="F28" s="2"/>
      <c r="G28" s="2"/>
      <c r="H28" s="2"/>
      <c r="I28" s="2"/>
    </row>
    <row r="29" spans="2:9" ht="17.100000000000001" customHeight="1" x14ac:dyDescent="0.2">
      <c r="B29" s="2" t="s">
        <v>20</v>
      </c>
      <c r="C29" s="2"/>
      <c r="D29" s="10">
        <v>0.45</v>
      </c>
      <c r="E29" s="5" t="s">
        <v>21</v>
      </c>
      <c r="F29" s="24">
        <f>H25</f>
        <v>14130</v>
      </c>
      <c r="G29" s="11" t="s">
        <v>22</v>
      </c>
      <c r="H29" s="25">
        <f>+D29*F29</f>
        <v>6358.5</v>
      </c>
      <c r="I29" s="2" t="s">
        <v>23</v>
      </c>
    </row>
    <row r="30" spans="2:9" ht="17.100000000000001" customHeight="1" x14ac:dyDescent="0.2">
      <c r="B30" s="2" t="s">
        <v>24</v>
      </c>
      <c r="C30" s="2"/>
      <c r="D30" s="10">
        <v>0.38</v>
      </c>
      <c r="E30" s="5" t="s">
        <v>21</v>
      </c>
      <c r="F30" s="24">
        <f>H25</f>
        <v>14130</v>
      </c>
      <c r="G30" s="11" t="s">
        <v>22</v>
      </c>
      <c r="H30" s="25">
        <f>+D30*F30</f>
        <v>5369.4</v>
      </c>
      <c r="I30" s="2" t="s">
        <v>23</v>
      </c>
    </row>
    <row r="31" spans="2:9" ht="17.100000000000001" customHeight="1" x14ac:dyDescent="0.2">
      <c r="B31" s="2" t="s">
        <v>25</v>
      </c>
      <c r="C31" s="2"/>
      <c r="D31" s="10">
        <v>0.55000000000000004</v>
      </c>
      <c r="E31" s="5" t="s">
        <v>21</v>
      </c>
      <c r="F31" s="24">
        <f>H26</f>
        <v>15540</v>
      </c>
      <c r="G31" s="11" t="s">
        <v>22</v>
      </c>
      <c r="H31" s="25">
        <f>+D31*F31</f>
        <v>8547</v>
      </c>
      <c r="I31" s="2" t="s">
        <v>23</v>
      </c>
    </row>
    <row r="32" spans="2:9" ht="4.3499999999999996" customHeight="1" x14ac:dyDescent="0.2">
      <c r="B32" s="2"/>
      <c r="C32" s="2"/>
      <c r="D32" s="2"/>
      <c r="E32" s="2"/>
      <c r="F32" s="2"/>
      <c r="G32" s="2"/>
      <c r="H32" s="2"/>
      <c r="I32" s="2"/>
    </row>
    <row r="33" spans="2:9" ht="17.100000000000001" customHeight="1" x14ac:dyDescent="0.2">
      <c r="B33" s="7" t="s">
        <v>26</v>
      </c>
      <c r="C33" s="2"/>
      <c r="D33" s="2"/>
      <c r="E33" s="2"/>
      <c r="F33" s="2"/>
      <c r="G33" s="2"/>
      <c r="H33" s="2"/>
      <c r="I33" s="2"/>
    </row>
    <row r="34" spans="2:9" ht="17.100000000000001" customHeight="1" x14ac:dyDescent="0.2">
      <c r="B34" s="2" t="s">
        <v>27</v>
      </c>
      <c r="C34" s="2"/>
      <c r="D34" s="2"/>
      <c r="E34" s="12" t="s">
        <v>28</v>
      </c>
      <c r="F34" s="26">
        <v>516</v>
      </c>
      <c r="G34" s="2"/>
      <c r="H34" s="2"/>
      <c r="I34" s="2"/>
    </row>
    <row r="35" spans="2:9" ht="17.100000000000001" customHeight="1" x14ac:dyDescent="0.2">
      <c r="B35" s="2" t="s">
        <v>29</v>
      </c>
      <c r="C35" s="2"/>
      <c r="D35" s="2"/>
      <c r="E35" s="12" t="s">
        <v>28</v>
      </c>
      <c r="F35" s="26">
        <v>1130</v>
      </c>
      <c r="G35" s="2"/>
      <c r="H35" s="2"/>
      <c r="I35" s="2"/>
    </row>
    <row r="36" spans="2:9" ht="17.100000000000001" customHeight="1" x14ac:dyDescent="0.2">
      <c r="B36" s="2" t="s">
        <v>30</v>
      </c>
      <c r="C36" s="2"/>
      <c r="D36" s="2"/>
      <c r="E36" s="12" t="s">
        <v>28</v>
      </c>
      <c r="F36" s="26">
        <v>1000</v>
      </c>
      <c r="G36" s="8"/>
      <c r="H36" s="6"/>
      <c r="I36" s="2"/>
    </row>
    <row r="37" spans="2:9" ht="17.100000000000001" customHeight="1" x14ac:dyDescent="0.2">
      <c r="B37" s="2" t="s">
        <v>31</v>
      </c>
      <c r="C37" s="2"/>
      <c r="D37" s="2"/>
      <c r="E37" s="12" t="s">
        <v>28</v>
      </c>
      <c r="F37" s="26">
        <v>870</v>
      </c>
      <c r="G37" s="8"/>
      <c r="H37" s="6"/>
      <c r="I37" s="2"/>
    </row>
    <row r="38" spans="2:9" ht="17.100000000000001" customHeight="1" x14ac:dyDescent="0.2">
      <c r="B38" s="2" t="s">
        <v>32</v>
      </c>
      <c r="C38" s="2"/>
      <c r="D38" s="2"/>
      <c r="E38" s="12" t="s">
        <v>33</v>
      </c>
      <c r="F38" s="26">
        <v>5775</v>
      </c>
      <c r="G38" s="21" t="s">
        <v>135</v>
      </c>
      <c r="H38" s="2"/>
      <c r="I38" s="2"/>
    </row>
    <row r="39" spans="2:9" ht="17.100000000000001" customHeight="1" x14ac:dyDescent="0.2">
      <c r="B39" s="2" t="s">
        <v>32</v>
      </c>
      <c r="C39" s="2"/>
      <c r="D39" s="2"/>
      <c r="E39" s="13"/>
      <c r="F39" s="20" t="s">
        <v>65</v>
      </c>
      <c r="G39" s="2"/>
      <c r="H39" s="2"/>
      <c r="I39" s="2"/>
    </row>
    <row r="40" spans="2:9" ht="17.100000000000001" customHeight="1" x14ac:dyDescent="0.2">
      <c r="B40" s="2" t="s">
        <v>34</v>
      </c>
      <c r="C40" s="2"/>
      <c r="D40" s="2"/>
      <c r="E40" s="13"/>
      <c r="F40" s="20" t="s">
        <v>35</v>
      </c>
      <c r="G40" s="2"/>
      <c r="H40" s="2"/>
      <c r="I40" s="2"/>
    </row>
    <row r="41" spans="2:9" ht="17.100000000000001" customHeight="1" x14ac:dyDescent="0.2">
      <c r="B41" s="2" t="s">
        <v>36</v>
      </c>
      <c r="C41" s="2"/>
      <c r="D41" s="2"/>
      <c r="E41" s="12" t="s">
        <v>37</v>
      </c>
      <c r="F41" s="26">
        <v>42850</v>
      </c>
      <c r="G41" s="8" t="s">
        <v>38</v>
      </c>
      <c r="H41" s="2"/>
      <c r="I41" s="2"/>
    </row>
    <row r="42" spans="2:9" ht="17.100000000000001" customHeight="1" x14ac:dyDescent="0.2">
      <c r="B42" s="2" t="s">
        <v>39</v>
      </c>
      <c r="C42" s="2"/>
      <c r="D42" s="2"/>
      <c r="E42" s="12" t="s">
        <v>37</v>
      </c>
      <c r="F42" s="26">
        <v>40150</v>
      </c>
      <c r="G42" s="8" t="s">
        <v>38</v>
      </c>
      <c r="H42" s="2"/>
      <c r="I42" s="2"/>
    </row>
    <row r="43" spans="2:9" ht="17.100000000000001" customHeight="1" x14ac:dyDescent="0.2">
      <c r="B43" s="2" t="s">
        <v>40</v>
      </c>
      <c r="C43" s="2"/>
      <c r="D43" s="2"/>
      <c r="E43" s="12" t="s">
        <v>41</v>
      </c>
      <c r="F43" s="26">
        <v>93</v>
      </c>
      <c r="G43" s="8" t="s">
        <v>38</v>
      </c>
      <c r="H43" s="2"/>
      <c r="I43" s="2"/>
    </row>
    <row r="44" spans="2:9" ht="17.100000000000001" customHeight="1" x14ac:dyDescent="0.2">
      <c r="B44" s="2" t="s">
        <v>42</v>
      </c>
      <c r="C44" s="2"/>
      <c r="D44" s="2"/>
      <c r="E44" s="12" t="s">
        <v>28</v>
      </c>
      <c r="F44" s="26">
        <v>1660</v>
      </c>
      <c r="G44" s="8" t="s">
        <v>38</v>
      </c>
      <c r="H44" s="2"/>
      <c r="I44" s="2"/>
    </row>
    <row r="45" spans="2:9" ht="17.100000000000001" customHeight="1" x14ac:dyDescent="0.2">
      <c r="B45" s="2" t="s">
        <v>43</v>
      </c>
      <c r="C45" s="2"/>
      <c r="D45" s="2"/>
      <c r="E45" s="12" t="s">
        <v>28</v>
      </c>
      <c r="F45" s="26">
        <v>210</v>
      </c>
      <c r="G45" s="2"/>
      <c r="H45" s="2"/>
      <c r="I45" s="2"/>
    </row>
    <row r="46" spans="2:9" ht="17.100000000000001" customHeight="1" x14ac:dyDescent="0.2">
      <c r="B46" s="2" t="s">
        <v>44</v>
      </c>
      <c r="C46" s="2"/>
      <c r="D46" s="2"/>
      <c r="E46" s="12" t="s">
        <v>41</v>
      </c>
      <c r="F46" s="8" t="s">
        <v>130</v>
      </c>
      <c r="G46" s="20"/>
      <c r="H46" s="2"/>
      <c r="I46" s="2"/>
    </row>
    <row r="47" spans="2:9" ht="17.100000000000001" customHeight="1" x14ac:dyDescent="0.2">
      <c r="B47" s="2" t="s">
        <v>45</v>
      </c>
      <c r="C47" s="2"/>
      <c r="D47" s="2"/>
      <c r="E47" s="12" t="s">
        <v>46</v>
      </c>
      <c r="F47" s="6" t="s">
        <v>47</v>
      </c>
      <c r="G47" s="2"/>
      <c r="H47" s="2"/>
      <c r="I47" s="2"/>
    </row>
    <row r="48" spans="2:9" ht="4.3499999999999996" customHeight="1" x14ac:dyDescent="0.2">
      <c r="B48" s="2"/>
      <c r="C48" s="2"/>
      <c r="D48" s="2"/>
      <c r="E48" s="2"/>
      <c r="F48" s="2"/>
      <c r="G48" s="2"/>
      <c r="H48" s="2"/>
      <c r="I48" s="2"/>
    </row>
    <row r="49" spans="1:9" ht="17.100000000000001" customHeight="1" x14ac:dyDescent="0.2">
      <c r="B49" s="7" t="s">
        <v>48</v>
      </c>
      <c r="C49" s="2"/>
      <c r="D49" s="2"/>
      <c r="E49" s="2"/>
      <c r="F49" s="2"/>
      <c r="G49" s="2"/>
      <c r="H49" s="2"/>
      <c r="I49" s="2"/>
    </row>
    <row r="50" spans="1:9" ht="17.100000000000001" customHeight="1" x14ac:dyDescent="0.2">
      <c r="A50" s="14"/>
      <c r="B50" s="22" t="s">
        <v>49</v>
      </c>
      <c r="C50" s="2"/>
      <c r="D50" s="2"/>
      <c r="E50" s="12" t="s">
        <v>23</v>
      </c>
      <c r="F50" s="26">
        <v>3345</v>
      </c>
      <c r="G50" s="8" t="s">
        <v>38</v>
      </c>
      <c r="H50" s="2"/>
      <c r="I50" s="2"/>
    </row>
    <row r="51" spans="1:9" ht="17.100000000000001" customHeight="1" x14ac:dyDescent="0.2">
      <c r="A51" s="14"/>
      <c r="B51" s="22" t="s">
        <v>50</v>
      </c>
      <c r="C51" s="2"/>
      <c r="D51" s="2"/>
      <c r="E51" s="12" t="s">
        <v>51</v>
      </c>
      <c r="F51" s="26">
        <v>145</v>
      </c>
      <c r="G51" s="8" t="s">
        <v>38</v>
      </c>
      <c r="H51" s="2"/>
      <c r="I51" s="2"/>
    </row>
    <row r="52" spans="1:9" ht="17.100000000000001" customHeight="1" x14ac:dyDescent="0.2">
      <c r="A52" s="14"/>
      <c r="B52" s="22" t="s">
        <v>52</v>
      </c>
      <c r="C52" s="2"/>
      <c r="D52" s="2"/>
      <c r="E52" s="12" t="s">
        <v>51</v>
      </c>
      <c r="F52" s="26">
        <v>270</v>
      </c>
      <c r="G52" s="8" t="s">
        <v>38</v>
      </c>
      <c r="H52" s="6"/>
      <c r="I52" s="2"/>
    </row>
    <row r="53" spans="1:9" ht="17.100000000000001" customHeight="1" x14ac:dyDescent="0.2">
      <c r="A53" s="14"/>
      <c r="B53" s="22" t="s">
        <v>53</v>
      </c>
      <c r="C53" s="2"/>
      <c r="D53" s="2"/>
      <c r="E53" s="12" t="s">
        <v>51</v>
      </c>
      <c r="F53" s="26">
        <v>199</v>
      </c>
      <c r="G53" s="8" t="s">
        <v>38</v>
      </c>
      <c r="H53" s="6"/>
      <c r="I53" s="2"/>
    </row>
    <row r="54" spans="1:9" ht="17.100000000000001" customHeight="1" x14ac:dyDescent="0.2">
      <c r="A54" s="14"/>
      <c r="B54" s="22" t="s">
        <v>54</v>
      </c>
      <c r="C54" s="2"/>
      <c r="D54" s="2"/>
      <c r="E54" s="12" t="s">
        <v>51</v>
      </c>
      <c r="F54" s="26">
        <v>503</v>
      </c>
      <c r="G54" s="8" t="s">
        <v>38</v>
      </c>
      <c r="H54" s="2"/>
      <c r="I54" s="2"/>
    </row>
    <row r="55" spans="1:9" ht="17.100000000000001" customHeight="1" x14ac:dyDescent="0.2">
      <c r="A55" s="14"/>
      <c r="B55" s="22" t="s">
        <v>55</v>
      </c>
      <c r="C55" s="2"/>
      <c r="D55" s="2"/>
      <c r="E55" s="12" t="s">
        <v>23</v>
      </c>
      <c r="F55" s="26">
        <v>305</v>
      </c>
      <c r="G55" s="8" t="s">
        <v>38</v>
      </c>
      <c r="H55" s="45" t="s">
        <v>56</v>
      </c>
      <c r="I55" s="45"/>
    </row>
    <row r="56" spans="1:9" ht="17.100000000000001" customHeight="1" x14ac:dyDescent="0.2">
      <c r="A56" s="14"/>
      <c r="B56" s="22" t="s">
        <v>57</v>
      </c>
      <c r="C56" s="2"/>
      <c r="D56" s="2"/>
      <c r="E56" s="12" t="s">
        <v>23</v>
      </c>
      <c r="F56" s="26">
        <v>440</v>
      </c>
      <c r="G56" s="8" t="s">
        <v>38</v>
      </c>
      <c r="H56" s="45" t="s">
        <v>58</v>
      </c>
      <c r="I56" s="45"/>
    </row>
    <row r="57" spans="1:9" ht="17.100000000000001" customHeight="1" x14ac:dyDescent="0.2">
      <c r="A57" s="14"/>
      <c r="B57" s="22" t="s">
        <v>59</v>
      </c>
      <c r="C57" s="2"/>
      <c r="D57" s="2"/>
      <c r="E57" s="12" t="s">
        <v>23</v>
      </c>
      <c r="F57" s="26">
        <v>797</v>
      </c>
      <c r="G57" s="8" t="s">
        <v>38</v>
      </c>
      <c r="H57" s="45" t="s">
        <v>60</v>
      </c>
      <c r="I57" s="45"/>
    </row>
    <row r="58" spans="1:9" ht="17.100000000000001" customHeight="1" x14ac:dyDescent="0.2">
      <c r="A58" s="14"/>
      <c r="B58" s="22" t="s">
        <v>61</v>
      </c>
      <c r="C58" s="2"/>
      <c r="D58" s="2"/>
      <c r="E58" s="12" t="s">
        <v>62</v>
      </c>
      <c r="F58" s="26">
        <v>130</v>
      </c>
      <c r="G58" s="8" t="s">
        <v>38</v>
      </c>
      <c r="H58" s="21"/>
      <c r="I58" s="21"/>
    </row>
    <row r="59" spans="1:9" ht="17.100000000000001" customHeight="1" x14ac:dyDescent="0.2">
      <c r="A59" s="14"/>
      <c r="B59" s="22" t="s">
        <v>63</v>
      </c>
      <c r="C59" s="2"/>
      <c r="D59" s="2"/>
      <c r="E59" s="12" t="s">
        <v>62</v>
      </c>
      <c r="F59" s="26">
        <v>214</v>
      </c>
      <c r="G59" s="8" t="s">
        <v>38</v>
      </c>
      <c r="H59" s="21" t="s">
        <v>64</v>
      </c>
      <c r="I59" s="21"/>
    </row>
    <row r="60" spans="1:9" ht="15" customHeight="1" x14ac:dyDescent="0.2">
      <c r="B60" s="22" t="s">
        <v>66</v>
      </c>
      <c r="C60" s="2"/>
      <c r="D60" s="2"/>
      <c r="E60" s="12" t="s">
        <v>23</v>
      </c>
      <c r="F60" s="26">
        <v>734</v>
      </c>
      <c r="G60" s="8" t="s">
        <v>38</v>
      </c>
      <c r="H60" s="15"/>
      <c r="I60" s="15"/>
    </row>
    <row r="61" spans="1:9" ht="15" customHeight="1" x14ac:dyDescent="0.2">
      <c r="B61" s="15"/>
      <c r="C61" s="15"/>
      <c r="D61" s="15"/>
      <c r="E61" s="15"/>
      <c r="F61" s="15"/>
      <c r="G61" s="15"/>
      <c r="H61" s="15"/>
      <c r="I61" s="15"/>
    </row>
    <row r="62" spans="1:9" ht="15" customHeight="1" x14ac:dyDescent="0.2">
      <c r="B62" s="15"/>
      <c r="C62" s="15"/>
      <c r="D62" s="15"/>
      <c r="E62" s="15"/>
      <c r="F62" s="15"/>
      <c r="G62" s="15"/>
      <c r="H62" s="15"/>
      <c r="I62" s="15"/>
    </row>
    <row r="63" spans="1:9" ht="15" customHeight="1" x14ac:dyDescent="0.2">
      <c r="B63" s="15"/>
      <c r="C63" s="15"/>
      <c r="D63" s="15"/>
      <c r="E63" s="15"/>
      <c r="F63" s="15"/>
      <c r="G63" s="15"/>
      <c r="H63" s="15"/>
      <c r="I63" s="15"/>
    </row>
    <row r="64" spans="1:9" ht="15" customHeight="1" x14ac:dyDescent="0.2">
      <c r="B64" s="15"/>
      <c r="C64" s="15"/>
      <c r="D64" s="15"/>
      <c r="E64" s="15"/>
      <c r="F64" s="15"/>
      <c r="G64" s="15"/>
      <c r="H64" s="15"/>
      <c r="I64" s="15"/>
    </row>
    <row r="65" spans="2:9" ht="15" customHeight="1" x14ac:dyDescent="0.2">
      <c r="B65" s="15"/>
      <c r="C65" s="15"/>
      <c r="D65" s="15"/>
      <c r="E65" s="15"/>
      <c r="F65" s="15"/>
      <c r="G65" s="15"/>
      <c r="H65" s="15"/>
      <c r="I65" s="15"/>
    </row>
    <row r="66" spans="2:9" ht="15" customHeight="1" x14ac:dyDescent="0.2">
      <c r="B66" s="15"/>
      <c r="C66" s="15"/>
      <c r="D66" s="15"/>
      <c r="E66" s="15"/>
      <c r="F66" s="15"/>
      <c r="G66" s="15"/>
      <c r="H66" s="15"/>
      <c r="I66" s="15"/>
    </row>
    <row r="67" spans="2:9" ht="15" customHeight="1" x14ac:dyDescent="0.2">
      <c r="B67" s="15"/>
      <c r="C67" s="15"/>
      <c r="D67" s="15"/>
      <c r="E67" s="15"/>
      <c r="F67" s="15"/>
      <c r="G67" s="15"/>
      <c r="H67" s="15"/>
      <c r="I67" s="15"/>
    </row>
    <row r="68" spans="2:9" ht="15" customHeight="1" x14ac:dyDescent="0.2">
      <c r="B68" s="15"/>
      <c r="C68" s="15"/>
      <c r="D68" s="15"/>
      <c r="E68" s="15"/>
      <c r="F68" s="15"/>
      <c r="G68" s="15"/>
      <c r="H68" s="15"/>
      <c r="I68" s="15"/>
    </row>
    <row r="69" spans="2:9" ht="15" customHeight="1" x14ac:dyDescent="0.2">
      <c r="B69" s="15"/>
      <c r="C69" s="15"/>
      <c r="D69" s="15"/>
      <c r="E69" s="15"/>
      <c r="F69" s="15"/>
      <c r="G69" s="15"/>
      <c r="H69" s="15"/>
      <c r="I69" s="15"/>
    </row>
    <row r="70" spans="2:9" ht="15" customHeight="1" x14ac:dyDescent="0.2">
      <c r="B70" s="15"/>
      <c r="C70" s="15"/>
      <c r="D70" s="15"/>
      <c r="E70" s="15"/>
      <c r="F70" s="15"/>
      <c r="G70" s="15"/>
      <c r="H70" s="15"/>
      <c r="I70" s="15"/>
    </row>
    <row r="71" spans="2:9" ht="15" customHeight="1" x14ac:dyDescent="0.2">
      <c r="B71" s="15"/>
      <c r="C71" s="15"/>
      <c r="D71" s="15"/>
      <c r="E71" s="15"/>
      <c r="F71" s="15"/>
      <c r="G71" s="15"/>
      <c r="H71" s="15"/>
      <c r="I71" s="15"/>
    </row>
    <row r="72" spans="2:9" ht="15" customHeight="1" x14ac:dyDescent="0.2">
      <c r="B72" s="15"/>
      <c r="C72" s="15"/>
      <c r="D72" s="15"/>
      <c r="E72" s="15"/>
      <c r="F72" s="15"/>
      <c r="G72" s="15"/>
      <c r="H72" s="15"/>
      <c r="I72" s="15"/>
    </row>
    <row r="73" spans="2:9" ht="15" customHeight="1" x14ac:dyDescent="0.2">
      <c r="B73" s="15"/>
      <c r="C73" s="15"/>
      <c r="D73" s="15"/>
      <c r="E73" s="15"/>
      <c r="F73" s="15"/>
      <c r="G73" s="15"/>
      <c r="H73" s="15"/>
      <c r="I73" s="15"/>
    </row>
    <row r="74" spans="2:9" ht="15" customHeight="1" x14ac:dyDescent="0.2">
      <c r="B74" s="15"/>
      <c r="C74" s="15"/>
      <c r="D74" s="15"/>
      <c r="E74" s="15"/>
      <c r="F74" s="15"/>
      <c r="G74" s="15"/>
      <c r="H74" s="15"/>
      <c r="I74" s="15"/>
    </row>
    <row r="75" spans="2:9" ht="15" customHeight="1" x14ac:dyDescent="0.2">
      <c r="B75" s="15"/>
      <c r="C75" s="15"/>
      <c r="D75" s="15"/>
      <c r="E75" s="15"/>
      <c r="F75" s="15"/>
      <c r="G75" s="15"/>
      <c r="H75" s="15"/>
      <c r="I75" s="15"/>
    </row>
    <row r="76" spans="2:9" ht="15" customHeight="1" x14ac:dyDescent="0.2">
      <c r="B76" s="15"/>
      <c r="C76" s="15"/>
      <c r="D76" s="15"/>
      <c r="E76" s="15"/>
      <c r="F76" s="15"/>
      <c r="G76" s="15"/>
      <c r="H76" s="15"/>
      <c r="I76" s="15"/>
    </row>
    <row r="77" spans="2:9" ht="15" customHeight="1" x14ac:dyDescent="0.2">
      <c r="B77" s="15"/>
      <c r="C77" s="15"/>
      <c r="D77" s="15"/>
      <c r="E77" s="15"/>
      <c r="F77" s="15"/>
      <c r="G77" s="15"/>
      <c r="H77" s="15"/>
      <c r="I77" s="15"/>
    </row>
    <row r="78" spans="2:9" ht="15" customHeight="1" x14ac:dyDescent="0.2">
      <c r="B78" s="15"/>
      <c r="C78" s="15"/>
      <c r="D78" s="15"/>
      <c r="E78" s="15"/>
      <c r="F78" s="15"/>
      <c r="G78" s="15"/>
      <c r="H78" s="15"/>
      <c r="I78" s="15"/>
    </row>
    <row r="79" spans="2:9" ht="15" customHeight="1" x14ac:dyDescent="0.2">
      <c r="B79" s="15"/>
      <c r="C79" s="15"/>
      <c r="D79" s="15"/>
      <c r="E79" s="15"/>
      <c r="F79" s="15"/>
      <c r="G79" s="15"/>
      <c r="H79" s="15"/>
      <c r="I79" s="15"/>
    </row>
    <row r="80" spans="2:9" ht="15" customHeight="1" x14ac:dyDescent="0.2">
      <c r="B80" s="15"/>
      <c r="C80" s="15"/>
      <c r="D80" s="15"/>
      <c r="E80" s="15"/>
      <c r="F80" s="15"/>
      <c r="G80" s="15"/>
      <c r="H80" s="15"/>
      <c r="I80" s="15"/>
    </row>
    <row r="81" spans="2:9" ht="15" customHeight="1" x14ac:dyDescent="0.2">
      <c r="B81" s="15"/>
      <c r="C81" s="15"/>
      <c r="D81" s="15"/>
      <c r="E81" s="15"/>
      <c r="F81" s="15"/>
      <c r="G81" s="15"/>
      <c r="H81" s="15"/>
      <c r="I81" s="15"/>
    </row>
    <row r="82" spans="2:9" ht="15" customHeight="1" x14ac:dyDescent="0.2">
      <c r="B82" s="15"/>
      <c r="C82" s="15"/>
      <c r="D82" s="15"/>
      <c r="E82" s="15"/>
      <c r="F82" s="15"/>
      <c r="G82" s="15"/>
      <c r="H82" s="15"/>
      <c r="I82" s="15"/>
    </row>
    <row r="83" spans="2:9" ht="15" customHeight="1" x14ac:dyDescent="0.2">
      <c r="B83" s="15"/>
      <c r="C83" s="15"/>
      <c r="D83" s="15"/>
      <c r="E83" s="15"/>
      <c r="F83" s="15"/>
      <c r="G83" s="15"/>
      <c r="H83" s="15"/>
      <c r="I83" s="15"/>
    </row>
    <row r="84" spans="2:9" ht="15" customHeight="1" x14ac:dyDescent="0.2">
      <c r="B84" s="15"/>
      <c r="C84" s="15"/>
      <c r="D84" s="15"/>
      <c r="E84" s="15"/>
      <c r="F84" s="15"/>
      <c r="G84" s="15"/>
      <c r="H84" s="15"/>
      <c r="I84" s="15"/>
    </row>
    <row r="85" spans="2:9" ht="15" customHeight="1" x14ac:dyDescent="0.2">
      <c r="B85" s="15"/>
      <c r="C85" s="15"/>
      <c r="D85" s="15"/>
      <c r="E85" s="15"/>
      <c r="F85" s="15"/>
      <c r="G85" s="15"/>
      <c r="H85" s="15"/>
      <c r="I85" s="15"/>
    </row>
    <row r="86" spans="2:9" ht="15" customHeight="1" x14ac:dyDescent="0.2">
      <c r="B86" s="15"/>
      <c r="C86" s="15"/>
      <c r="D86" s="15"/>
      <c r="E86" s="15"/>
      <c r="F86" s="15"/>
      <c r="G86" s="15"/>
      <c r="H86" s="15"/>
      <c r="I86" s="15"/>
    </row>
    <row r="87" spans="2:9" ht="15" customHeight="1" x14ac:dyDescent="0.2">
      <c r="B87" s="15"/>
      <c r="C87" s="15"/>
      <c r="D87" s="15"/>
      <c r="E87" s="15"/>
      <c r="F87" s="15"/>
      <c r="G87" s="15"/>
      <c r="H87" s="15"/>
      <c r="I87" s="15"/>
    </row>
    <row r="88" spans="2:9" ht="15" customHeight="1" x14ac:dyDescent="0.2">
      <c r="B88" s="15"/>
      <c r="C88" s="15"/>
      <c r="D88" s="15"/>
      <c r="E88" s="15"/>
      <c r="F88" s="15"/>
      <c r="G88" s="15"/>
      <c r="H88" s="15"/>
      <c r="I88" s="15"/>
    </row>
    <row r="89" spans="2:9" ht="15" customHeight="1" x14ac:dyDescent="0.2">
      <c r="B89" s="15"/>
      <c r="C89" s="15"/>
      <c r="D89" s="15"/>
      <c r="E89" s="15"/>
      <c r="F89" s="15"/>
      <c r="G89" s="15"/>
      <c r="H89" s="15"/>
      <c r="I89" s="15"/>
    </row>
    <row r="90" spans="2:9" ht="15" customHeight="1" x14ac:dyDescent="0.2">
      <c r="B90" s="15"/>
      <c r="C90" s="15"/>
      <c r="D90" s="15"/>
      <c r="E90" s="15"/>
      <c r="F90" s="15"/>
      <c r="G90" s="15"/>
      <c r="H90" s="15"/>
      <c r="I90" s="15"/>
    </row>
    <row r="91" spans="2:9" ht="15" customHeight="1" x14ac:dyDescent="0.2">
      <c r="B91" s="15"/>
      <c r="C91" s="15"/>
      <c r="D91" s="15"/>
      <c r="E91" s="15"/>
      <c r="F91" s="15"/>
      <c r="G91" s="15"/>
      <c r="H91" s="15"/>
      <c r="I91" s="15"/>
    </row>
    <row r="92" spans="2:9" ht="15" customHeight="1" x14ac:dyDescent="0.2">
      <c r="B92" s="15"/>
      <c r="C92" s="15"/>
      <c r="D92" s="15"/>
      <c r="E92" s="15"/>
      <c r="F92" s="15"/>
      <c r="G92" s="15"/>
      <c r="H92" s="15"/>
      <c r="I92" s="15"/>
    </row>
    <row r="93" spans="2:9" ht="15" customHeight="1" x14ac:dyDescent="0.2">
      <c r="B93" s="15"/>
      <c r="C93" s="15"/>
      <c r="D93" s="15"/>
      <c r="E93" s="15"/>
      <c r="F93" s="15"/>
      <c r="G93" s="15"/>
      <c r="H93" s="15"/>
      <c r="I93" s="15"/>
    </row>
    <row r="94" spans="2:9" ht="15" customHeight="1" x14ac:dyDescent="0.2">
      <c r="B94" s="15"/>
      <c r="C94" s="15"/>
      <c r="D94" s="15"/>
      <c r="E94" s="15"/>
      <c r="F94" s="15"/>
      <c r="G94" s="15"/>
      <c r="H94" s="15"/>
      <c r="I94" s="15"/>
    </row>
    <row r="95" spans="2:9" ht="15" customHeight="1" x14ac:dyDescent="0.2">
      <c r="B95" s="15"/>
      <c r="C95" s="15"/>
      <c r="D95" s="15"/>
      <c r="E95" s="15"/>
      <c r="F95" s="15"/>
      <c r="G95" s="15"/>
      <c r="H95" s="15"/>
      <c r="I95" s="15"/>
    </row>
    <row r="96" spans="2:9" ht="15" customHeight="1" x14ac:dyDescent="0.2">
      <c r="B96" s="15"/>
      <c r="C96" s="15"/>
      <c r="D96" s="15"/>
      <c r="E96" s="15"/>
      <c r="F96" s="15"/>
      <c r="G96" s="15"/>
      <c r="H96" s="15"/>
      <c r="I96" s="15"/>
    </row>
    <row r="97" spans="2:9" ht="15" customHeight="1" x14ac:dyDescent="0.2">
      <c r="B97" s="15"/>
      <c r="C97" s="15"/>
      <c r="D97" s="15"/>
      <c r="E97" s="15"/>
      <c r="F97" s="15"/>
      <c r="G97" s="15"/>
      <c r="H97" s="15"/>
      <c r="I97" s="15"/>
    </row>
    <row r="98" spans="2:9" ht="15" customHeight="1" x14ac:dyDescent="0.2">
      <c r="B98" s="15"/>
      <c r="C98" s="15"/>
      <c r="D98" s="15"/>
      <c r="E98" s="15"/>
      <c r="F98" s="15"/>
      <c r="G98" s="15"/>
      <c r="H98" s="15"/>
      <c r="I98" s="15"/>
    </row>
    <row r="99" spans="2:9" ht="15" customHeight="1" x14ac:dyDescent="0.2">
      <c r="B99" s="15"/>
      <c r="C99" s="15"/>
      <c r="D99" s="15"/>
      <c r="E99" s="15"/>
      <c r="F99" s="15"/>
      <c r="G99" s="15"/>
      <c r="H99" s="15"/>
      <c r="I99" s="15"/>
    </row>
    <row r="100" spans="2:9" ht="15" customHeight="1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ht="15" customHeight="1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ht="15" customHeight="1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ht="15" customHeight="1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ht="15" customHeight="1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ht="15" customHeight="1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ht="1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ht="1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ht="1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ht="1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ht="1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ht="1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ht="1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5" customHeight="1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ht="15" customHeight="1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ht="15" customHeight="1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ht="15" customHeight="1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ht="15" customHeight="1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ht="15" customHeight="1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ht="15" customHeight="1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ht="15" customHeight="1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ht="15" customHeight="1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ht="15" customHeight="1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ht="15" customHeight="1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ht="15" customHeight="1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ht="15" customHeight="1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ht="15" customHeight="1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ht="15" customHeight="1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ht="15" customHeight="1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ht="15" customHeight="1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ht="15" customHeight="1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ht="15" customHeight="1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ht="15" customHeight="1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ht="15" customHeight="1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ht="15" customHeight="1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ht="15" customHeight="1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ht="15" customHeight="1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ht="15" customHeight="1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ht="15" customHeight="1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ht="15" customHeight="1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ht="15" customHeight="1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ht="15" customHeight="1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ht="15" customHeight="1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ht="15" customHeight="1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ht="15" customHeight="1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ht="15" customHeight="1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ht="15" customHeight="1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ht="15" customHeight="1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ht="15" customHeight="1" x14ac:dyDescent="0.2"/>
    <row r="151" spans="2:9" ht="15" customHeight="1" x14ac:dyDescent="0.2"/>
    <row r="152" spans="2:9" ht="15" customHeight="1" x14ac:dyDescent="0.2"/>
    <row r="153" spans="2:9" ht="15" customHeight="1" x14ac:dyDescent="0.2"/>
    <row r="154" spans="2:9" ht="15" customHeight="1" x14ac:dyDescent="0.2"/>
    <row r="155" spans="2:9" ht="15" customHeight="1" x14ac:dyDescent="0.2"/>
    <row r="156" spans="2:9" ht="15" customHeight="1" x14ac:dyDescent="0.2"/>
    <row r="157" spans="2:9" ht="15" customHeight="1" x14ac:dyDescent="0.2"/>
    <row r="158" spans="2:9" ht="15" customHeight="1" x14ac:dyDescent="0.2"/>
    <row r="159" spans="2:9" ht="15" customHeight="1" x14ac:dyDescent="0.2"/>
    <row r="160" spans="2:9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</sheetData>
  <sheetProtection selectLockedCells="1" selectUnlockedCells="1"/>
  <mergeCells count="3">
    <mergeCell ref="H55:I55"/>
    <mergeCell ref="H56:I56"/>
    <mergeCell ref="H57:I57"/>
  </mergeCells>
  <phoneticPr fontId="10" type="noConversion"/>
  <pageMargins left="0.54" right="0.42986111111111114" top="0.46" bottom="0.27013888888888887" header="0.4" footer="0.31"/>
  <pageSetup paperSize="9" scale="85" firstPageNumber="0" orientation="portrait" copies="9" r:id="rId1"/>
  <headerFooter alignWithMargins="0"/>
  <ignoredErrors>
    <ignoredError sqref="E17:E20 E23:E24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79</vt:i4>
      </vt:variant>
      <vt:variant>
        <vt:lpstr>Rangos con nombre</vt:lpstr>
      </vt:variant>
      <vt:variant>
        <vt:i4>10</vt:i4>
      </vt:variant>
    </vt:vector>
  </HeadingPairs>
  <TitlesOfParts>
    <vt:vector size="89" baseType="lpstr">
      <vt:lpstr>16-01-2018</vt:lpstr>
      <vt:lpstr>05-03-2018</vt:lpstr>
      <vt:lpstr>01-04-2018</vt:lpstr>
      <vt:lpstr>10-05-2018</vt:lpstr>
      <vt:lpstr>06-06-2018</vt:lpstr>
      <vt:lpstr>02-07-2018</vt:lpstr>
      <vt:lpstr>10-08-2018</vt:lpstr>
      <vt:lpstr>05-09-2018</vt:lpstr>
      <vt:lpstr>03-10-2018</vt:lpstr>
      <vt:lpstr>04-02-2019</vt:lpstr>
      <vt:lpstr>13-03-2019</vt:lpstr>
      <vt:lpstr>02-05-2019</vt:lpstr>
      <vt:lpstr>04-09-2019</vt:lpstr>
      <vt:lpstr>01-11-2019</vt:lpstr>
      <vt:lpstr>07-12-2019</vt:lpstr>
      <vt:lpstr>01-02-2020</vt:lpstr>
      <vt:lpstr>20-05-2020</vt:lpstr>
      <vt:lpstr>10-08-2020</vt:lpstr>
      <vt:lpstr>08-09-2020</vt:lpstr>
      <vt:lpstr>16-11-2020</vt:lpstr>
      <vt:lpstr>10-12-2020</vt:lpstr>
      <vt:lpstr>15-01-2021</vt:lpstr>
      <vt:lpstr>12-02-2021</vt:lpstr>
      <vt:lpstr>05-03-2021</vt:lpstr>
      <vt:lpstr>06-04-2021</vt:lpstr>
      <vt:lpstr>10-05-2021</vt:lpstr>
      <vt:lpstr>07-07-2021</vt:lpstr>
      <vt:lpstr>06-08-2021</vt:lpstr>
      <vt:lpstr>23-08-2021</vt:lpstr>
      <vt:lpstr>09-09-2021</vt:lpstr>
      <vt:lpstr>07-10-2021</vt:lpstr>
      <vt:lpstr>08-11-2021</vt:lpstr>
      <vt:lpstr>12-01-2022</vt:lpstr>
      <vt:lpstr>15-02-2022</vt:lpstr>
      <vt:lpstr>15-03-2022</vt:lpstr>
      <vt:lpstr>14-04-2022</vt:lpstr>
      <vt:lpstr>17-05-2022</vt:lpstr>
      <vt:lpstr>10-06-2022</vt:lpstr>
      <vt:lpstr>19-07-2022</vt:lpstr>
      <vt:lpstr>05-08-2022</vt:lpstr>
      <vt:lpstr>13-09-2022</vt:lpstr>
      <vt:lpstr>24-10-2022</vt:lpstr>
      <vt:lpstr>16-11-2022</vt:lpstr>
      <vt:lpstr>14-12-2022</vt:lpstr>
      <vt:lpstr>04-01-2023</vt:lpstr>
      <vt:lpstr>10-02-2023</vt:lpstr>
      <vt:lpstr>14-03-2023</vt:lpstr>
      <vt:lpstr>14-04-2023</vt:lpstr>
      <vt:lpstr>12-05-2023</vt:lpstr>
      <vt:lpstr>09-06-2023</vt:lpstr>
      <vt:lpstr>10-07-2023</vt:lpstr>
      <vt:lpstr>17-08-2023</vt:lpstr>
      <vt:lpstr>12-09-2023</vt:lpstr>
      <vt:lpstr>10-10-2023</vt:lpstr>
      <vt:lpstr>23-10-2023</vt:lpstr>
      <vt:lpstr>02-11-2023</vt:lpstr>
      <vt:lpstr>15-12-2023</vt:lpstr>
      <vt:lpstr>17-01-2024</vt:lpstr>
      <vt:lpstr>20-02-2024</vt:lpstr>
      <vt:lpstr>13-03-2024</vt:lpstr>
      <vt:lpstr>18-04-2024</vt:lpstr>
      <vt:lpstr>26-04-2024</vt:lpstr>
      <vt:lpstr>13-05-2024</vt:lpstr>
      <vt:lpstr>11-06-2024</vt:lpstr>
      <vt:lpstr>18-07-2024</vt:lpstr>
      <vt:lpstr>19-08-2024</vt:lpstr>
      <vt:lpstr>13-09-2024</vt:lpstr>
      <vt:lpstr>10-10-2024</vt:lpstr>
      <vt:lpstr>11-11-2024</vt:lpstr>
      <vt:lpstr>22-11-2024</vt:lpstr>
      <vt:lpstr>10-12-2024</vt:lpstr>
      <vt:lpstr>10-01-2025</vt:lpstr>
      <vt:lpstr>24-02-2025</vt:lpstr>
      <vt:lpstr>10-03-2025</vt:lpstr>
      <vt:lpstr>24-04-2025</vt:lpstr>
      <vt:lpstr>13-05-2025</vt:lpstr>
      <vt:lpstr>09-06-2025</vt:lpstr>
      <vt:lpstr>15-07-2025</vt:lpstr>
      <vt:lpstr>13-08-2025</vt:lpstr>
      <vt:lpstr>'05-08-2022'!Área_de_impresión</vt:lpstr>
      <vt:lpstr>'10-06-2022'!Área_de_impresión</vt:lpstr>
      <vt:lpstr>'13-03-2024'!Área_de_impresión</vt:lpstr>
      <vt:lpstr>'13-09-2022'!Área_de_impresión</vt:lpstr>
      <vt:lpstr>'14-04-2022'!Área_de_impresión</vt:lpstr>
      <vt:lpstr>'15-02-2022'!Área_de_impresión</vt:lpstr>
      <vt:lpstr>'15-03-2022'!Área_de_impresión</vt:lpstr>
      <vt:lpstr>'17-05-2022'!Área_de_impresión</vt:lpstr>
      <vt:lpstr>'19-07-2022'!Área_de_impresión</vt:lpstr>
      <vt:lpstr>'20-02-2024'!Área_de_impresión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aalderete</cp:lastModifiedBy>
  <cp:lastPrinted>2025-08-13T20:31:42Z</cp:lastPrinted>
  <dcterms:created xsi:type="dcterms:W3CDTF">2012-06-05T13:33:20Z</dcterms:created>
  <dcterms:modified xsi:type="dcterms:W3CDTF">2025-08-13T20:31:53Z</dcterms:modified>
</cp:coreProperties>
</file>