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mot\Documents\Projects\Git\Wishbone-Forces\Old\"/>
    </mc:Choice>
  </mc:AlternateContent>
  <xr:revisionPtr revIDLastSave="0" documentId="13_ncr:1_{12BDC8D0-6F03-488F-BBAC-20C6A78C8F8B}" xr6:coauthVersionLast="47" xr6:coauthVersionMax="47" xr10:uidLastSave="{00000000-0000-0000-0000-000000000000}"/>
  <bookViews>
    <workbookView xWindow="-23148" yWindow="7956" windowWidth="23256" windowHeight="12576" xr2:uid="{00000000-000D-0000-FFFF-FFFF00000000}"/>
  </bookViews>
  <sheets>
    <sheet name="OutputFor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" l="1"/>
  <c r="I32" i="1"/>
  <c r="J32" i="1"/>
  <c r="K32" i="1"/>
  <c r="K33" i="1" s="1"/>
  <c r="K37" i="1" s="1"/>
  <c r="L32" i="1"/>
  <c r="L33" i="1" s="1"/>
  <c r="L37" i="1" s="1"/>
  <c r="G32" i="1"/>
  <c r="N41" i="1"/>
  <c r="M41" i="1"/>
  <c r="J41" i="1"/>
  <c r="I41" i="1"/>
  <c r="H41" i="1"/>
  <c r="G41" i="1"/>
  <c r="L36" i="1"/>
  <c r="K36" i="1"/>
  <c r="J36" i="1"/>
  <c r="I36" i="1"/>
  <c r="H36" i="1"/>
  <c r="G36" i="1"/>
  <c r="L34" i="1"/>
  <c r="K34" i="1"/>
  <c r="J34" i="1"/>
  <c r="I34" i="1"/>
  <c r="H34" i="1"/>
  <c r="G34" i="1"/>
  <c r="J33" i="1"/>
  <c r="J37" i="1" s="1"/>
  <c r="I33" i="1"/>
  <c r="I37" i="1" s="1"/>
  <c r="H33" i="1"/>
  <c r="H37" i="1" s="1"/>
  <c r="G33" i="1"/>
  <c r="G37" i="1" s="1"/>
  <c r="H35" i="1" l="1"/>
  <c r="I35" i="1"/>
  <c r="J35" i="1"/>
  <c r="K35" i="1"/>
  <c r="K38" i="1" s="1"/>
  <c r="L35" i="1"/>
  <c r="L38" i="1" s="1"/>
  <c r="G35" i="1"/>
  <c r="G38" i="1" s="1"/>
  <c r="J38" i="1"/>
  <c r="I38" i="1"/>
  <c r="H38" i="1"/>
</calcChain>
</file>

<file path=xl/sharedStrings.xml><?xml version="1.0" encoding="utf-8"?>
<sst xmlns="http://schemas.openxmlformats.org/spreadsheetml/2006/main" count="65" uniqueCount="53">
  <si>
    <t>Scenario</t>
  </si>
  <si>
    <t>F_0x</t>
  </si>
  <si>
    <t>F_0y</t>
  </si>
  <si>
    <t>F_0z</t>
  </si>
  <si>
    <t>F_1x</t>
  </si>
  <si>
    <t>F_front_upper - rod end</t>
  </si>
  <si>
    <t>F_rear_upper - rod end</t>
  </si>
  <si>
    <t>F_front_lower - rod end</t>
  </si>
  <si>
    <t>F_rear_lower - rod end</t>
  </si>
  <si>
    <t>F_damper</t>
  </si>
  <si>
    <t>F_steering</t>
  </si>
  <si>
    <t>UBJ - spherical</t>
  </si>
  <si>
    <t>LBJ - spherical</t>
  </si>
  <si>
    <t>Self weight</t>
  </si>
  <si>
    <t>Brake</t>
  </si>
  <si>
    <t>Bump</t>
  </si>
  <si>
    <t>Brake Bump</t>
  </si>
  <si>
    <t xml:space="preserve">Corner Outside </t>
  </si>
  <si>
    <t>Corner Outside Brake</t>
  </si>
  <si>
    <t>Corner Outside Bump</t>
  </si>
  <si>
    <t>Corner Outside Brake Bump</t>
  </si>
  <si>
    <t xml:space="preserve">Corner Inside </t>
  </si>
  <si>
    <t>Corner Inside Brake</t>
  </si>
  <si>
    <t>Corner Inner Bump</t>
  </si>
  <si>
    <t>Corner Inner Brake Bump</t>
  </si>
  <si>
    <t>Accelerate and below</t>
  </si>
  <si>
    <t>Max compression</t>
  </si>
  <si>
    <t>Max tension</t>
  </si>
  <si>
    <t>^ Forces go here ^</t>
  </si>
  <si>
    <t>E / Pa</t>
  </si>
  <si>
    <t>Yield Stress / Pa</t>
  </si>
  <si>
    <t>Upper</t>
  </si>
  <si>
    <t>Lower</t>
  </si>
  <si>
    <t>Damper</t>
  </si>
  <si>
    <t>Track rod</t>
  </si>
  <si>
    <t>Key</t>
  </si>
  <si>
    <t>Length/mm</t>
  </si>
  <si>
    <t>Input</t>
  </si>
  <si>
    <t>Buckle safety factor</t>
  </si>
  <si>
    <t>Intermediate</t>
  </si>
  <si>
    <t>Tensile yield safety factor</t>
  </si>
  <si>
    <t>Buckle</t>
  </si>
  <si>
    <t>Required I/m^4</t>
  </si>
  <si>
    <t>Output</t>
  </si>
  <si>
    <t>Bearing safety factor</t>
  </si>
  <si>
    <t>Tension</t>
  </si>
  <si>
    <t>Required area/m^2</t>
  </si>
  <si>
    <t>Overall</t>
  </si>
  <si>
    <t>Rod ends and spherical bearings - load requirements</t>
  </si>
  <si>
    <t>Outer diameter/mm</t>
  </si>
  <si>
    <t>Outer radius/m</t>
  </si>
  <si>
    <t>Required thickness/mm</t>
  </si>
  <si>
    <t>Critical Thickness/mm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</si>
</sst>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17" fillId="33" borderId="0" xfId="0" applyFont="1" applyFill="1"/>
    <xf numFmtId="11" fontId="0" fillId="34" borderId="0" xfId="0" applyNumberFormat="1" applyFill="1"/>
    <xf numFmtId="0" fontId="0" fillId="34" borderId="0" xfId="0" applyFill="1"/>
    <xf numFmtId="0" fontId="0" fillId="35" borderId="0" xfId="0" applyFill="1"/>
    <xf numFmtId="11" fontId="0" fillId="35" borderId="0" xfId="0" applyNumberFormat="1" applyFill="1"/>
    <xf numFmtId="0" fontId="0" fillId="36" borderId="0" xfId="0" applyFill="1"/>
    <xf numFmtId="2" fontId="0" fillId="35" borderId="0" xfId="0" applyNumberFormat="1" applyFill="1"/>
    <xf numFmtId="2" fontId="0" fillId="36" borderId="0" xfId="0" applyNumberFormat="1" applyFill="1"/>
    <xf numFmtId="0" fontId="17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topLeftCell="A13" workbookViewId="0">
      <selection activeCell="J24" sqref="J24"/>
    </sheetView>
  </sheetViews>
  <sheetFormatPr defaultRowHeight="14.4" x14ac:dyDescent="0.3"/>
  <cols>
    <col min="1" max="1" width="3" bestFit="1" customWidth="1"/>
    <col min="2" max="2" width="23.77734375" bestFit="1" customWidth="1"/>
    <col min="3" max="3" width="8.5546875" bestFit="1" customWidth="1"/>
    <col min="4" max="4" width="5.6640625" bestFit="1" customWidth="1"/>
    <col min="5" max="5" width="7.33203125" bestFit="1" customWidth="1"/>
    <col min="6" max="6" width="20.21875" bestFit="1" customWidth="1"/>
    <col min="7" max="7" width="20.6640625" bestFit="1" customWidth="1"/>
    <col min="8" max="8" width="19.88671875" bestFit="1" customWidth="1"/>
    <col min="9" max="9" width="20.6640625" bestFit="1" customWidth="1"/>
    <col min="10" max="10" width="19.88671875" bestFit="1" customWidth="1"/>
    <col min="11" max="12" width="12.6640625" bestFit="1" customWidth="1"/>
    <col min="13" max="13" width="12.88671875" bestFit="1" customWidth="1"/>
    <col min="14" max="14" width="12.44140625" bestFit="1" customWidth="1"/>
  </cols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>
        <v>0</v>
      </c>
      <c r="B2" t="s">
        <v>13</v>
      </c>
      <c r="C2">
        <v>0</v>
      </c>
      <c r="D2">
        <v>0</v>
      </c>
      <c r="E2">
        <v>750</v>
      </c>
      <c r="F2">
        <v>0</v>
      </c>
      <c r="G2">
        <v>59.135406112003601</v>
      </c>
      <c r="H2">
        <v>-200.25132491294599</v>
      </c>
      <c r="I2">
        <v>182.591149437768</v>
      </c>
      <c r="J2">
        <v>743.212781566697</v>
      </c>
      <c r="K2">
        <v>-1068.1737277131399</v>
      </c>
      <c r="L2" s="1">
        <v>-9.1612915170680105E-12</v>
      </c>
      <c r="M2">
        <v>244.85769893052901</v>
      </c>
      <c r="N2">
        <v>595.44235304784195</v>
      </c>
    </row>
    <row r="3" spans="1:14" x14ac:dyDescent="0.3">
      <c r="A3">
        <v>1</v>
      </c>
      <c r="B3" t="s">
        <v>14</v>
      </c>
      <c r="C3">
        <v>-750</v>
      </c>
      <c r="D3">
        <v>0</v>
      </c>
      <c r="E3">
        <v>750</v>
      </c>
      <c r="F3">
        <v>0</v>
      </c>
      <c r="G3">
        <v>782.97989744399797</v>
      </c>
      <c r="H3">
        <v>-572.50061513668697</v>
      </c>
      <c r="I3">
        <v>-2167.8651733656202</v>
      </c>
      <c r="J3">
        <v>2122.4985309691501</v>
      </c>
      <c r="K3">
        <v>-1068.2826776264901</v>
      </c>
      <c r="L3">
        <v>198.952618202011</v>
      </c>
      <c r="M3">
        <v>1249.0025217602399</v>
      </c>
      <c r="N3">
        <v>4128.2324555988698</v>
      </c>
    </row>
    <row r="4" spans="1:14" x14ac:dyDescent="0.3">
      <c r="A4">
        <v>2</v>
      </c>
      <c r="B4" t="s">
        <v>15</v>
      </c>
      <c r="C4">
        <v>0</v>
      </c>
      <c r="D4">
        <v>0</v>
      </c>
      <c r="E4">
        <v>750</v>
      </c>
      <c r="F4">
        <v>-200</v>
      </c>
      <c r="G4">
        <v>-111.76858773235701</v>
      </c>
      <c r="H4">
        <v>-130.72552415847699</v>
      </c>
      <c r="I4">
        <v>16.682174690643201</v>
      </c>
      <c r="J4">
        <v>636.38667119867</v>
      </c>
      <c r="K4">
        <v>-1068.30499605913</v>
      </c>
      <c r="L4">
        <v>239.70814036853201</v>
      </c>
      <c r="M4">
        <v>96.946732237505202</v>
      </c>
      <c r="N4">
        <v>622.24019855165795</v>
      </c>
    </row>
    <row r="5" spans="1:14" x14ac:dyDescent="0.3">
      <c r="A5">
        <v>3</v>
      </c>
      <c r="B5" t="s">
        <v>16</v>
      </c>
      <c r="C5">
        <v>-1500</v>
      </c>
      <c r="D5">
        <v>0</v>
      </c>
      <c r="E5">
        <v>750</v>
      </c>
      <c r="F5">
        <v>-200</v>
      </c>
      <c r="G5">
        <v>1335.92039493163</v>
      </c>
      <c r="H5">
        <v>-875.22410460596097</v>
      </c>
      <c r="I5">
        <v>-4684.2304709161399</v>
      </c>
      <c r="J5">
        <v>3394.9581700035701</v>
      </c>
      <c r="K5">
        <v>-1068.5228958858299</v>
      </c>
      <c r="L5">
        <v>637.61337677257302</v>
      </c>
      <c r="M5">
        <v>2041.0290817325899</v>
      </c>
      <c r="N5">
        <v>7781.76874180507</v>
      </c>
    </row>
    <row r="6" spans="1:14" x14ac:dyDescent="0.3">
      <c r="A6">
        <v>4</v>
      </c>
      <c r="B6" t="s">
        <v>17</v>
      </c>
      <c r="C6">
        <v>0</v>
      </c>
      <c r="D6">
        <v>1500</v>
      </c>
      <c r="E6">
        <v>750</v>
      </c>
      <c r="F6">
        <v>0</v>
      </c>
      <c r="G6">
        <v>439.70980188227799</v>
      </c>
      <c r="H6">
        <v>-1488.9974753428</v>
      </c>
      <c r="I6">
        <v>-1425.5946832877401</v>
      </c>
      <c r="J6">
        <v>4602.3698967318996</v>
      </c>
      <c r="K6">
        <v>-1199.8738790150101</v>
      </c>
      <c r="L6" s="1">
        <v>-9.0908400598998995E-11</v>
      </c>
      <c r="M6">
        <v>1820.67457323588</v>
      </c>
      <c r="N6">
        <v>5864.3057079115097</v>
      </c>
    </row>
    <row r="7" spans="1:14" x14ac:dyDescent="0.3">
      <c r="A7">
        <v>5</v>
      </c>
      <c r="B7" t="s">
        <v>18</v>
      </c>
      <c r="C7">
        <v>-1060</v>
      </c>
      <c r="D7">
        <v>1060</v>
      </c>
      <c r="E7">
        <v>750</v>
      </c>
      <c r="F7">
        <v>0</v>
      </c>
      <c r="G7">
        <v>1351.10819353888</v>
      </c>
      <c r="H7">
        <v>-1637.0776013995901</v>
      </c>
      <c r="I7">
        <v>-4275.8384419170598</v>
      </c>
      <c r="J7">
        <v>5419.7410021055703</v>
      </c>
      <c r="K7">
        <v>-1161.3958171773299</v>
      </c>
      <c r="L7">
        <v>281.18636705878799</v>
      </c>
      <c r="M7">
        <v>2749.7001208574202</v>
      </c>
      <c r="N7">
        <v>9334.3447114888095</v>
      </c>
    </row>
    <row r="8" spans="1:14" x14ac:dyDescent="0.3">
      <c r="A8">
        <v>6</v>
      </c>
      <c r="B8" t="s">
        <v>19</v>
      </c>
      <c r="C8">
        <v>0</v>
      </c>
      <c r="D8">
        <v>1500</v>
      </c>
      <c r="E8">
        <v>750</v>
      </c>
      <c r="F8">
        <v>-200</v>
      </c>
      <c r="G8">
        <v>268.80580803791599</v>
      </c>
      <c r="H8">
        <v>-1419.47167458833</v>
      </c>
      <c r="I8">
        <v>-1591.5036580348701</v>
      </c>
      <c r="J8">
        <v>4495.5437863638699</v>
      </c>
      <c r="K8">
        <v>-1200.0051473609999</v>
      </c>
      <c r="L8">
        <v>239.70814036845101</v>
      </c>
      <c r="M8">
        <v>1616.85560928224</v>
      </c>
      <c r="N8">
        <v>5910.1436970086697</v>
      </c>
    </row>
    <row r="9" spans="1:14" x14ac:dyDescent="0.3">
      <c r="A9">
        <v>7</v>
      </c>
      <c r="B9" t="s">
        <v>20</v>
      </c>
      <c r="C9">
        <v>-1060</v>
      </c>
      <c r="D9">
        <v>1060</v>
      </c>
      <c r="E9">
        <v>750</v>
      </c>
      <c r="F9">
        <v>-200</v>
      </c>
      <c r="G9">
        <v>1180.20419969452</v>
      </c>
      <c r="H9">
        <v>-1567.55180064512</v>
      </c>
      <c r="I9">
        <v>-4441.7474166641796</v>
      </c>
      <c r="J9">
        <v>5312.9148917375396</v>
      </c>
      <c r="K9">
        <v>-1161.52708552332</v>
      </c>
      <c r="L9">
        <v>520.89450742733004</v>
      </c>
      <c r="M9">
        <v>2530.9317284931799</v>
      </c>
      <c r="N9">
        <v>9388.9929324024397</v>
      </c>
    </row>
    <row r="10" spans="1:14" x14ac:dyDescent="0.3">
      <c r="A10">
        <v>8</v>
      </c>
      <c r="B10" t="s">
        <v>21</v>
      </c>
      <c r="C10">
        <v>0</v>
      </c>
      <c r="D10">
        <v>-1500</v>
      </c>
      <c r="E10">
        <v>750</v>
      </c>
      <c r="F10">
        <v>0</v>
      </c>
      <c r="G10">
        <v>-321.438989658271</v>
      </c>
      <c r="H10">
        <v>1088.4948255168999</v>
      </c>
      <c r="I10">
        <v>1790.7769821632801</v>
      </c>
      <c r="J10">
        <v>-3115.9443335985002</v>
      </c>
      <c r="K10">
        <v>-936.473576411267</v>
      </c>
      <c r="L10" s="1">
        <v>7.2585817564863003E-11</v>
      </c>
      <c r="M10">
        <v>1330.95917537482</v>
      </c>
      <c r="N10">
        <v>4735.04864403802</v>
      </c>
    </row>
    <row r="11" spans="1:14" x14ac:dyDescent="0.3">
      <c r="A11">
        <v>9</v>
      </c>
      <c r="B11" t="s">
        <v>22</v>
      </c>
      <c r="C11">
        <v>-1060</v>
      </c>
      <c r="D11">
        <v>-1060</v>
      </c>
      <c r="E11">
        <v>750</v>
      </c>
      <c r="F11">
        <v>0</v>
      </c>
      <c r="G11">
        <v>813.22971418356201</v>
      </c>
      <c r="H11">
        <v>184.35029120792899</v>
      </c>
      <c r="I11">
        <v>-2002.93579833166</v>
      </c>
      <c r="J11">
        <v>-34.534387327915503</v>
      </c>
      <c r="K11">
        <v>-975.259603337351</v>
      </c>
      <c r="L11">
        <v>281.18636705890401</v>
      </c>
      <c r="M11">
        <v>698.74093397262595</v>
      </c>
      <c r="N11">
        <v>1973.60649845751</v>
      </c>
    </row>
    <row r="12" spans="1:14" x14ac:dyDescent="0.3">
      <c r="A12">
        <v>10</v>
      </c>
      <c r="B12" t="s">
        <v>23</v>
      </c>
      <c r="C12">
        <v>0</v>
      </c>
      <c r="D12">
        <v>-1500</v>
      </c>
      <c r="E12">
        <v>750</v>
      </c>
      <c r="F12">
        <v>-200</v>
      </c>
      <c r="G12">
        <v>-492.34298350263202</v>
      </c>
      <c r="H12">
        <v>1158.02062627137</v>
      </c>
      <c r="I12">
        <v>1624.86800741616</v>
      </c>
      <c r="J12">
        <v>-3222.7704439665299</v>
      </c>
      <c r="K12">
        <v>-936.60484475726003</v>
      </c>
      <c r="L12">
        <v>239.70814036861401</v>
      </c>
      <c r="M12">
        <v>1539.79638887957</v>
      </c>
      <c r="N12">
        <v>4684.68047103956</v>
      </c>
    </row>
    <row r="13" spans="1:14" x14ac:dyDescent="0.3">
      <c r="A13">
        <v>11</v>
      </c>
      <c r="B13" t="s">
        <v>24</v>
      </c>
      <c r="C13">
        <v>-1060</v>
      </c>
      <c r="D13">
        <v>-1060</v>
      </c>
      <c r="E13">
        <v>750</v>
      </c>
      <c r="F13">
        <v>-200</v>
      </c>
      <c r="G13">
        <v>642.32572033920098</v>
      </c>
      <c r="H13">
        <v>253.876091962397</v>
      </c>
      <c r="I13">
        <v>-2168.8447730787898</v>
      </c>
      <c r="J13">
        <v>-141.360497695943</v>
      </c>
      <c r="K13">
        <v>-975.39087168334299</v>
      </c>
      <c r="L13">
        <v>520.894507427446</v>
      </c>
      <c r="M13">
        <v>501.77619694052498</v>
      </c>
      <c r="N13">
        <v>2049.7898472729298</v>
      </c>
    </row>
    <row r="14" spans="1:14" x14ac:dyDescent="0.3">
      <c r="A14">
        <v>12</v>
      </c>
      <c r="B14" t="s">
        <v>25</v>
      </c>
      <c r="C14">
        <v>0</v>
      </c>
      <c r="D14">
        <v>0</v>
      </c>
      <c r="E14">
        <v>750</v>
      </c>
      <c r="F14">
        <v>0</v>
      </c>
      <c r="G14">
        <v>59.135406112003601</v>
      </c>
      <c r="H14">
        <v>-200.25132491294599</v>
      </c>
      <c r="I14">
        <v>182.591149437768</v>
      </c>
      <c r="J14">
        <v>743.212781566697</v>
      </c>
      <c r="K14">
        <v>-1068.1737277131399</v>
      </c>
      <c r="L14" s="1">
        <v>-9.1612915170680105E-12</v>
      </c>
      <c r="M14">
        <v>244.85769893052901</v>
      </c>
      <c r="N14">
        <v>595.44235304784195</v>
      </c>
    </row>
    <row r="15" spans="1:14" x14ac:dyDescent="0.3">
      <c r="A15">
        <v>13</v>
      </c>
      <c r="B15" t="s">
        <v>25</v>
      </c>
      <c r="C15">
        <v>750</v>
      </c>
      <c r="D15">
        <v>0</v>
      </c>
      <c r="E15">
        <v>750</v>
      </c>
      <c r="F15">
        <v>0</v>
      </c>
      <c r="G15">
        <v>-664.70908521999104</v>
      </c>
      <c r="H15">
        <v>171.997965310795</v>
      </c>
      <c r="I15">
        <v>2533.04747224116</v>
      </c>
      <c r="J15">
        <v>-636.07296783575396</v>
      </c>
      <c r="K15">
        <v>-1068.0647777997899</v>
      </c>
      <c r="L15">
        <v>-198.95261820202899</v>
      </c>
      <c r="M15">
        <v>793.31437571462402</v>
      </c>
      <c r="N15">
        <v>3092.79491279372</v>
      </c>
    </row>
    <row r="16" spans="1:14" x14ac:dyDescent="0.3">
      <c r="A16">
        <v>14</v>
      </c>
      <c r="B16" t="s">
        <v>25</v>
      </c>
      <c r="C16">
        <v>0</v>
      </c>
      <c r="D16">
        <v>0</v>
      </c>
      <c r="E16">
        <v>750</v>
      </c>
      <c r="F16">
        <v>-200</v>
      </c>
      <c r="G16">
        <v>-111.76858773235701</v>
      </c>
      <c r="H16">
        <v>-130.72552415847699</v>
      </c>
      <c r="I16">
        <v>16.682174690643201</v>
      </c>
      <c r="J16">
        <v>636.38667119867</v>
      </c>
      <c r="K16">
        <v>-1068.30499605913</v>
      </c>
      <c r="L16">
        <v>239.70814036853201</v>
      </c>
      <c r="M16">
        <v>96.946732237505202</v>
      </c>
      <c r="N16">
        <v>622.24019855165795</v>
      </c>
    </row>
    <row r="17" spans="1:14" x14ac:dyDescent="0.3">
      <c r="A17">
        <v>15</v>
      </c>
      <c r="B17" t="s">
        <v>25</v>
      </c>
      <c r="C17">
        <v>1500</v>
      </c>
      <c r="D17">
        <v>0</v>
      </c>
      <c r="E17">
        <v>750</v>
      </c>
      <c r="F17">
        <v>-200</v>
      </c>
      <c r="G17">
        <v>-1559.4575703963401</v>
      </c>
      <c r="H17">
        <v>613.77305628900501</v>
      </c>
      <c r="I17">
        <v>4717.5948202974296</v>
      </c>
      <c r="J17">
        <v>-2122.1848276062301</v>
      </c>
      <c r="K17">
        <v>-1068.08709623243</v>
      </c>
      <c r="L17">
        <v>-158.197096035507</v>
      </c>
      <c r="M17">
        <v>2032.4308784842201</v>
      </c>
      <c r="N17">
        <v>6619.1209788217302</v>
      </c>
    </row>
    <row r="18" spans="1:14" x14ac:dyDescent="0.3">
      <c r="A18">
        <v>16</v>
      </c>
      <c r="B18" t="s">
        <v>25</v>
      </c>
      <c r="C18">
        <v>0</v>
      </c>
      <c r="D18">
        <v>1500</v>
      </c>
      <c r="E18">
        <v>750</v>
      </c>
      <c r="F18">
        <v>0</v>
      </c>
      <c r="G18">
        <v>439.70980188227799</v>
      </c>
      <c r="H18">
        <v>-1488.9974753428</v>
      </c>
      <c r="I18">
        <v>-1425.5946832877401</v>
      </c>
      <c r="J18">
        <v>4602.3698967318996</v>
      </c>
      <c r="K18">
        <v>-1199.8738790150101</v>
      </c>
      <c r="L18" s="1">
        <v>-9.0908400598998995E-11</v>
      </c>
      <c r="M18">
        <v>1820.67457323588</v>
      </c>
      <c r="N18">
        <v>5864.3057079115097</v>
      </c>
    </row>
    <row r="19" spans="1:14" x14ac:dyDescent="0.3">
      <c r="A19">
        <v>17</v>
      </c>
      <c r="B19" t="s">
        <v>25</v>
      </c>
      <c r="C19">
        <v>1060</v>
      </c>
      <c r="D19">
        <v>1060</v>
      </c>
      <c r="E19">
        <v>750</v>
      </c>
      <c r="F19">
        <v>0</v>
      </c>
      <c r="G19">
        <v>-694.95890195955496</v>
      </c>
      <c r="H19">
        <v>-584.85294103382103</v>
      </c>
      <c r="I19">
        <v>2368.1180972072002</v>
      </c>
      <c r="J19">
        <v>1520.95995046131</v>
      </c>
      <c r="K19">
        <v>-1161.08785208893</v>
      </c>
      <c r="L19">
        <v>-281.18636705892197</v>
      </c>
      <c r="M19">
        <v>513.39898419568306</v>
      </c>
      <c r="N19">
        <v>1336.4547696890399</v>
      </c>
    </row>
    <row r="20" spans="1:14" x14ac:dyDescent="0.3">
      <c r="A20">
        <v>18</v>
      </c>
      <c r="B20" t="s">
        <v>25</v>
      </c>
      <c r="C20">
        <v>0</v>
      </c>
      <c r="D20">
        <v>1500</v>
      </c>
      <c r="E20">
        <v>750</v>
      </c>
      <c r="F20">
        <v>-200</v>
      </c>
      <c r="G20">
        <v>268.80580803791599</v>
      </c>
      <c r="H20">
        <v>-1419.47167458833</v>
      </c>
      <c r="I20">
        <v>-1591.5036580348701</v>
      </c>
      <c r="J20">
        <v>4495.5437863638699</v>
      </c>
      <c r="K20">
        <v>-1200.0051473609999</v>
      </c>
      <c r="L20">
        <v>239.70814036845101</v>
      </c>
      <c r="M20">
        <v>1616.85560928224</v>
      </c>
      <c r="N20">
        <v>5910.1436970086697</v>
      </c>
    </row>
    <row r="21" spans="1:14" x14ac:dyDescent="0.3">
      <c r="A21">
        <v>19</v>
      </c>
      <c r="B21" t="s">
        <v>25</v>
      </c>
      <c r="C21">
        <v>1060</v>
      </c>
      <c r="D21">
        <v>1060</v>
      </c>
      <c r="E21">
        <v>750</v>
      </c>
      <c r="F21">
        <v>-200</v>
      </c>
      <c r="G21">
        <v>-865.86289580391599</v>
      </c>
      <c r="H21">
        <v>-515.32714027935299</v>
      </c>
      <c r="I21">
        <v>2202.2091224600699</v>
      </c>
      <c r="J21">
        <v>1414.13384009328</v>
      </c>
      <c r="K21">
        <v>-1161.2191204349199</v>
      </c>
      <c r="L21">
        <v>-41.478226690380197</v>
      </c>
      <c r="M21">
        <v>631.60494796823195</v>
      </c>
      <c r="N21">
        <v>1242.9232003530999</v>
      </c>
    </row>
    <row r="22" spans="1:14" x14ac:dyDescent="0.3">
      <c r="A22">
        <v>20</v>
      </c>
      <c r="B22" t="s">
        <v>25</v>
      </c>
      <c r="C22">
        <v>0</v>
      </c>
      <c r="D22">
        <v>-1500</v>
      </c>
      <c r="E22">
        <v>750</v>
      </c>
      <c r="F22">
        <v>0</v>
      </c>
      <c r="G22">
        <v>-321.438989658271</v>
      </c>
      <c r="H22">
        <v>1088.4948255168999</v>
      </c>
      <c r="I22">
        <v>1790.7769821632801</v>
      </c>
      <c r="J22">
        <v>-3115.9443335985002</v>
      </c>
      <c r="K22">
        <v>-936.473576411267</v>
      </c>
      <c r="L22" s="1">
        <v>7.2585817564863003E-11</v>
      </c>
      <c r="M22">
        <v>1330.95917537482</v>
      </c>
      <c r="N22">
        <v>4735.04864403802</v>
      </c>
    </row>
    <row r="23" spans="1:14" x14ac:dyDescent="0.3">
      <c r="A23">
        <v>21</v>
      </c>
      <c r="B23" t="s">
        <v>25</v>
      </c>
      <c r="C23">
        <v>1060</v>
      </c>
      <c r="D23">
        <v>-1060</v>
      </c>
      <c r="E23">
        <v>750</v>
      </c>
      <c r="F23">
        <v>0</v>
      </c>
      <c r="G23">
        <v>-1232.8373813148701</v>
      </c>
      <c r="H23">
        <v>1236.5749515737</v>
      </c>
      <c r="I23">
        <v>4641.0207407926</v>
      </c>
      <c r="J23">
        <v>-3933.3154389721699</v>
      </c>
      <c r="K23">
        <v>-974.95163824894996</v>
      </c>
      <c r="L23">
        <v>-281.18636705880601</v>
      </c>
      <c r="M23">
        <v>2270.42873909625</v>
      </c>
      <c r="N23">
        <v>8252.5289400097699</v>
      </c>
    </row>
    <row r="24" spans="1:14" x14ac:dyDescent="0.3">
      <c r="A24">
        <v>22</v>
      </c>
      <c r="B24" t="s">
        <v>25</v>
      </c>
      <c r="C24">
        <v>0</v>
      </c>
      <c r="D24">
        <v>-1500</v>
      </c>
      <c r="E24">
        <v>750</v>
      </c>
      <c r="F24">
        <v>-200</v>
      </c>
      <c r="G24">
        <v>-492.34298350263202</v>
      </c>
      <c r="H24">
        <v>1158.02062627137</v>
      </c>
      <c r="I24">
        <v>1624.86800741616</v>
      </c>
      <c r="J24">
        <v>-3222.7704439665299</v>
      </c>
      <c r="K24">
        <v>-936.60484475726003</v>
      </c>
      <c r="L24">
        <v>239.70814036861401</v>
      </c>
      <c r="M24">
        <v>1539.79638887957</v>
      </c>
      <c r="N24">
        <v>4684.68047103956</v>
      </c>
    </row>
    <row r="25" spans="1:14" x14ac:dyDescent="0.3">
      <c r="A25">
        <v>23</v>
      </c>
      <c r="B25" t="s">
        <v>25</v>
      </c>
      <c r="C25">
        <v>1060</v>
      </c>
      <c r="D25">
        <v>-1060</v>
      </c>
      <c r="E25">
        <v>750</v>
      </c>
      <c r="F25">
        <v>-200</v>
      </c>
      <c r="G25">
        <v>-1403.7413751592301</v>
      </c>
      <c r="H25">
        <v>1306.1007523281701</v>
      </c>
      <c r="I25">
        <v>4475.1117660454702</v>
      </c>
      <c r="J25">
        <v>-4040.1415493402001</v>
      </c>
      <c r="K25">
        <v>-975.08290659494196</v>
      </c>
      <c r="L25">
        <v>-41.478226690264698</v>
      </c>
      <c r="M25">
        <v>2491.7802375000801</v>
      </c>
      <c r="N25">
        <v>8194.2845539849095</v>
      </c>
    </row>
    <row r="26" spans="1:14" x14ac:dyDescent="0.3">
      <c r="A26">
        <v>24</v>
      </c>
      <c r="B26" t="s">
        <v>26</v>
      </c>
      <c r="C26">
        <v>-1500</v>
      </c>
      <c r="D26">
        <v>-1500</v>
      </c>
      <c r="E26">
        <v>750</v>
      </c>
      <c r="F26">
        <v>-200</v>
      </c>
      <c r="G26">
        <v>-1559.4575703963401</v>
      </c>
      <c r="H26">
        <v>-1637.0776013995901</v>
      </c>
      <c r="I26">
        <v>-4684.2304709161399</v>
      </c>
      <c r="J26">
        <v>-4040.1415493402001</v>
      </c>
      <c r="K26">
        <v>-1200.0051473609999</v>
      </c>
      <c r="L26">
        <v>-281.18636705892197</v>
      </c>
      <c r="M26">
        <v>96.946732237505202</v>
      </c>
      <c r="N26">
        <v>595.44235304784195</v>
      </c>
    </row>
    <row r="27" spans="1:14" x14ac:dyDescent="0.3">
      <c r="A27">
        <v>25</v>
      </c>
      <c r="B27" t="s">
        <v>27</v>
      </c>
      <c r="C27">
        <v>1500</v>
      </c>
      <c r="D27">
        <v>1500</v>
      </c>
      <c r="E27">
        <v>750</v>
      </c>
      <c r="F27">
        <v>0</v>
      </c>
      <c r="G27">
        <v>1351.10819353888</v>
      </c>
      <c r="H27">
        <v>1306.1007523281701</v>
      </c>
      <c r="I27">
        <v>4717.5948202974296</v>
      </c>
      <c r="J27">
        <v>5419.7410021055703</v>
      </c>
      <c r="K27">
        <v>-936.473576411267</v>
      </c>
      <c r="L27">
        <v>637.61337677257302</v>
      </c>
      <c r="M27">
        <v>2749.7001208574202</v>
      </c>
      <c r="N27">
        <v>9388.9929324024397</v>
      </c>
    </row>
    <row r="28" spans="1:14" x14ac:dyDescent="0.3">
      <c r="G28" s="10" t="s">
        <v>28</v>
      </c>
      <c r="H28" s="10"/>
      <c r="I28" s="10"/>
      <c r="J28" s="10"/>
      <c r="K28" s="10"/>
      <c r="L28" s="10"/>
      <c r="M28" s="10"/>
      <c r="N28" s="10"/>
    </row>
    <row r="29" spans="1:14" x14ac:dyDescent="0.3">
      <c r="B29" s="2" t="s">
        <v>29</v>
      </c>
      <c r="C29" s="3">
        <v>210000000000</v>
      </c>
    </row>
    <row r="30" spans="1:14" x14ac:dyDescent="0.3">
      <c r="B30" s="2" t="s">
        <v>30</v>
      </c>
      <c r="C30" s="3">
        <v>240000000</v>
      </c>
      <c r="G30" s="10" t="s">
        <v>31</v>
      </c>
      <c r="H30" s="10"/>
      <c r="I30" s="10" t="s">
        <v>32</v>
      </c>
      <c r="J30" s="10"/>
      <c r="K30" s="2" t="s">
        <v>33</v>
      </c>
      <c r="L30" s="2" t="s">
        <v>34</v>
      </c>
      <c r="N30" s="2" t="s">
        <v>35</v>
      </c>
    </row>
    <row r="31" spans="1:14" x14ac:dyDescent="0.3">
      <c r="F31" s="2" t="s">
        <v>36</v>
      </c>
      <c r="G31" s="4">
        <v>427</v>
      </c>
      <c r="H31" s="4">
        <v>212</v>
      </c>
      <c r="I31" s="4">
        <v>512</v>
      </c>
      <c r="J31" s="4">
        <v>340</v>
      </c>
      <c r="K31" s="4">
        <v>366</v>
      </c>
      <c r="L31" s="4">
        <v>394</v>
      </c>
      <c r="N31" s="4" t="s">
        <v>37</v>
      </c>
    </row>
    <row r="32" spans="1:14" x14ac:dyDescent="0.3">
      <c r="F32" s="2" t="s">
        <v>49</v>
      </c>
      <c r="G32" s="4">
        <f>25.4*5/8</f>
        <v>15.875</v>
      </c>
      <c r="H32" s="4">
        <f t="shared" ref="H32:L32" si="0">25.4*5/8</f>
        <v>15.875</v>
      </c>
      <c r="I32" s="4">
        <f t="shared" si="0"/>
        <v>15.875</v>
      </c>
      <c r="J32" s="4">
        <f t="shared" si="0"/>
        <v>15.875</v>
      </c>
      <c r="K32" s="4">
        <f t="shared" si="0"/>
        <v>15.875</v>
      </c>
      <c r="L32" s="4">
        <f t="shared" si="0"/>
        <v>15.875</v>
      </c>
      <c r="N32" s="4"/>
    </row>
    <row r="33" spans="2:14" x14ac:dyDescent="0.3">
      <c r="B33" s="2" t="s">
        <v>38</v>
      </c>
      <c r="C33" s="4">
        <v>2</v>
      </c>
      <c r="F33" s="2" t="s">
        <v>50</v>
      </c>
      <c r="G33" s="5">
        <f>G32/2000</f>
        <v>7.9375000000000001E-3</v>
      </c>
      <c r="H33" s="5">
        <f t="shared" ref="H33:L33" si="1">H32/2000</f>
        <v>7.9375000000000001E-3</v>
      </c>
      <c r="I33" s="5">
        <f t="shared" si="1"/>
        <v>7.9375000000000001E-3</v>
      </c>
      <c r="J33" s="5">
        <f t="shared" si="1"/>
        <v>7.9375000000000001E-3</v>
      </c>
      <c r="K33" s="5">
        <f t="shared" si="1"/>
        <v>7.9375000000000001E-3</v>
      </c>
      <c r="L33" s="5">
        <f t="shared" si="1"/>
        <v>7.9375000000000001E-3</v>
      </c>
      <c r="N33" s="5" t="s">
        <v>39</v>
      </c>
    </row>
    <row r="34" spans="2:14" x14ac:dyDescent="0.3">
      <c r="B34" s="2" t="s">
        <v>40</v>
      </c>
      <c r="C34" s="4">
        <v>2</v>
      </c>
      <c r="E34" s="2" t="s">
        <v>41</v>
      </c>
      <c r="F34" s="2" t="s">
        <v>42</v>
      </c>
      <c r="G34" s="6">
        <f>-G26*(G31/1000)^2/(PI()^2*$C29/$C33)</f>
        <v>2.743723029846406E-10</v>
      </c>
      <c r="H34" s="6">
        <f t="shared" ref="H34:L34" si="2">-H26*(H31/1000)^2/(PI()^2*$C29/$C33)</f>
        <v>7.0998952924869715E-11</v>
      </c>
      <c r="I34" s="6">
        <f t="shared" si="2"/>
        <v>1.1849202794913647E-9</v>
      </c>
      <c r="J34" s="6">
        <f t="shared" si="2"/>
        <v>4.5067697522301772E-10</v>
      </c>
      <c r="K34" s="6">
        <f t="shared" si="2"/>
        <v>1.5511587080155247E-10</v>
      </c>
      <c r="L34" s="6">
        <f t="shared" si="2"/>
        <v>4.2120901712699626E-11</v>
      </c>
      <c r="N34" s="7" t="s">
        <v>43</v>
      </c>
    </row>
    <row r="35" spans="2:14" x14ac:dyDescent="0.3">
      <c r="B35" s="2" t="s">
        <v>44</v>
      </c>
      <c r="C35" s="4">
        <v>2</v>
      </c>
      <c r="F35" s="2" t="s">
        <v>51</v>
      </c>
      <c r="G35" s="8">
        <f>IF(G34&gt;0,(G33-((-G34+PI() * (G33)^4/4)*4/PI())^0.25)*1000,"Tension only")</f>
        <v>0.18071672246859799</v>
      </c>
      <c r="H35" s="8">
        <f t="shared" ref="H35:L35" si="3">IF(H34&gt;0,(H33-((-H34+PI() * (H33)^4/4)*4/PI())^0.25)*1000,"Tension only")</f>
        <v>4.5582025186684944E-2</v>
      </c>
      <c r="I35" s="8">
        <f t="shared" si="3"/>
        <v>0.89431179910125314</v>
      </c>
      <c r="J35" s="8">
        <f t="shared" si="3"/>
        <v>0.30386398894015082</v>
      </c>
      <c r="K35" s="8">
        <f t="shared" si="3"/>
        <v>0.10062885043120653</v>
      </c>
      <c r="L35" s="8">
        <f t="shared" si="3"/>
        <v>2.6946897185780444E-2</v>
      </c>
    </row>
    <row r="36" spans="2:14" x14ac:dyDescent="0.3">
      <c r="E36" s="2" t="s">
        <v>45</v>
      </c>
      <c r="F36" s="2" t="s">
        <v>46</v>
      </c>
      <c r="G36" s="6">
        <f t="shared" ref="G36:L36" si="4">G27/$C30*$C34</f>
        <v>1.1259234946157332E-5</v>
      </c>
      <c r="H36" s="6">
        <f t="shared" si="4"/>
        <v>1.0884172936068084E-5</v>
      </c>
      <c r="I36" s="6">
        <f t="shared" si="4"/>
        <v>3.9313290169145244E-5</v>
      </c>
      <c r="J36" s="6">
        <f t="shared" si="4"/>
        <v>4.5164508350879752E-5</v>
      </c>
      <c r="K36" s="6">
        <f t="shared" si="4"/>
        <v>-7.8039464700938912E-6</v>
      </c>
      <c r="L36" s="6">
        <f t="shared" si="4"/>
        <v>5.3134448064381082E-6</v>
      </c>
    </row>
    <row r="37" spans="2:14" x14ac:dyDescent="0.3">
      <c r="F37" s="2" t="s">
        <v>51</v>
      </c>
      <c r="G37" s="8">
        <f>(G33-(G33^2-G36/PI())^0.5)*1000</f>
        <v>0.2290643314760612</v>
      </c>
      <c r="H37" s="8">
        <f t="shared" ref="H37:L37" si="5">(H33-(H33^2-H36/PI())^0.5)*1000</f>
        <v>0.22132436685663032</v>
      </c>
      <c r="I37" s="8">
        <f t="shared" si="5"/>
        <v>0.8318615817613515</v>
      </c>
      <c r="J37" s="8">
        <f t="shared" si="5"/>
        <v>0.96415096691090596</v>
      </c>
      <c r="K37" s="8">
        <f t="shared" si="5"/>
        <v>-0.15496436894719795</v>
      </c>
      <c r="L37" s="8">
        <f t="shared" si="5"/>
        <v>0.10726473926748331</v>
      </c>
    </row>
    <row r="38" spans="2:14" x14ac:dyDescent="0.3">
      <c r="E38" s="2" t="s">
        <v>47</v>
      </c>
      <c r="F38" s="2" t="s">
        <v>52</v>
      </c>
      <c r="G38" s="9">
        <f t="shared" ref="G38:L38" si="6">MAX(G37,G35)</f>
        <v>0.2290643314760612</v>
      </c>
      <c r="H38" s="9">
        <f t="shared" si="6"/>
        <v>0.22132436685663032</v>
      </c>
      <c r="I38" s="9">
        <f t="shared" si="6"/>
        <v>0.89431179910125314</v>
      </c>
      <c r="J38" s="9">
        <f t="shared" si="6"/>
        <v>0.96415096691090596</v>
      </c>
      <c r="K38" s="9">
        <f t="shared" si="6"/>
        <v>0.10062885043120653</v>
      </c>
      <c r="L38" s="9">
        <f t="shared" si="6"/>
        <v>0.10726473926748331</v>
      </c>
    </row>
    <row r="40" spans="2:14" x14ac:dyDescent="0.3">
      <c r="G40" s="10" t="s">
        <v>48</v>
      </c>
      <c r="H40" s="10"/>
      <c r="I40" s="10"/>
      <c r="J40" s="10"/>
      <c r="K40" s="10"/>
      <c r="L40" s="10"/>
      <c r="M40" s="10"/>
      <c r="N40" s="10"/>
    </row>
    <row r="41" spans="2:14" x14ac:dyDescent="0.3">
      <c r="G41" s="7">
        <f>MAX(ABS(G26),ABS(G27))*$C35</f>
        <v>3118.9151407926802</v>
      </c>
      <c r="H41" s="7">
        <f t="shared" ref="H41:J41" si="7">MAX(ABS(H26),ABS(H27))*$C35</f>
        <v>3274.1552027991802</v>
      </c>
      <c r="I41" s="7">
        <f t="shared" si="7"/>
        <v>9435.1896405948592</v>
      </c>
      <c r="J41" s="7">
        <f t="shared" si="7"/>
        <v>10839.482004211141</v>
      </c>
      <c r="K41" s="7"/>
      <c r="L41" s="7"/>
      <c r="M41" s="7">
        <f>MAX(ABS(M26),ABS(M27))*$C35</f>
        <v>5499.4002417148404</v>
      </c>
      <c r="N41" s="7">
        <f>MAX(ABS(N26),ABS(N27))*$C35</f>
        <v>18777.985864804879</v>
      </c>
    </row>
  </sheetData>
  <mergeCells count="4">
    <mergeCell ref="G28:N28"/>
    <mergeCell ref="G30:H30"/>
    <mergeCell ref="I30:J30"/>
    <mergeCell ref="G40:N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OutputForces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De Goede</dc:creator>
  <cp:lastModifiedBy>Timothy De Goede</cp:lastModifiedBy>
  <dcterms:created xsi:type="dcterms:W3CDTF">2022-12-28T21:05:12Z</dcterms:created>
  <dcterms:modified xsi:type="dcterms:W3CDTF">2023-01-04T12:33:10Z</dcterms:modified>
</cp:coreProperties>
</file>