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D5EB0CBD-68BF-4695-864A-F1DC31DD0DC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 s="1"/>
  <c r="I33" i="1"/>
  <c r="L33" i="1"/>
  <c r="L34" i="1" s="1"/>
  <c r="L38" i="1" s="1"/>
  <c r="N43" i="1"/>
  <c r="M43" i="1"/>
  <c r="J43" i="1"/>
  <c r="I43" i="1"/>
  <c r="H43" i="1"/>
  <c r="G43" i="1"/>
  <c r="L37" i="1"/>
  <c r="K37" i="1"/>
  <c r="J37" i="1"/>
  <c r="I37" i="1"/>
  <c r="H37" i="1"/>
  <c r="G37" i="1"/>
  <c r="L35" i="1"/>
  <c r="K35" i="1"/>
  <c r="J35" i="1"/>
  <c r="I35" i="1"/>
  <c r="H35" i="1"/>
  <c r="H36" i="1" s="1"/>
  <c r="G35" i="1"/>
  <c r="K34" i="1"/>
  <c r="K38" i="1" s="1"/>
  <c r="I34" i="1"/>
  <c r="I38" i="1" s="1"/>
  <c r="H34" i="1"/>
  <c r="H38" i="1" s="1"/>
  <c r="G34" i="1"/>
  <c r="G38" i="1" s="1"/>
  <c r="H33" i="1"/>
  <c r="G33" i="1"/>
  <c r="I36" i="1" l="1"/>
  <c r="L36" i="1"/>
  <c r="L39" i="1" s="1"/>
  <c r="L40" i="1" s="1"/>
  <c r="I39" i="1"/>
  <c r="I40" i="1" s="1"/>
  <c r="H39" i="1"/>
  <c r="H40" i="1" s="1"/>
  <c r="K36" i="1"/>
  <c r="K39" i="1" s="1"/>
  <c r="K40" i="1" s="1"/>
  <c r="J38" i="1"/>
  <c r="J36" i="1"/>
  <c r="G36" i="1"/>
  <c r="G39" i="1" s="1"/>
  <c r="G40" i="1" s="1"/>
  <c r="J39" i="1" l="1"/>
  <c r="J40" i="1" s="1"/>
</calcChain>
</file>

<file path=xl/sharedStrings.xml><?xml version="1.0" encoding="utf-8"?>
<sst xmlns="http://schemas.openxmlformats.org/spreadsheetml/2006/main" count="77" uniqueCount="63">
  <si>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</si>
  <si>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</si>
  <si>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</si>
  <si>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</si>
  <si>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</si>
  <si>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</si>
  <si>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</si>
  <si>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</si>
  <si>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</si>
  <si>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</si>
  <si>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</si>
  <si>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</si>
  <si>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</si>
  <si>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</si>
  <si>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</si>
  <si>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</si>
  <si>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</si>
  <si>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</si>
  <si>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</si>
  <si>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</si>
  <si>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</si>
  <si>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</si>
  <si>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</si>
  <si>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</si>
  <si>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</si>
  <si>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</si>
  <si>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</si>
  <si>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</si>
  <si>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</si>
  <si>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</si>
  <si>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</si>
  <si>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</si>
  <si>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</si>
  <si>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</si>
  <si>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</si>
  <si>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</si>
  <si>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</si>
  <si>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</si>
  <si>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</si>
  <si>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</si>
  <si>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</si>
  <si>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</si>
  <si>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</si>
  <si>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</si>
  <si>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</si>
  <si>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</si>
  <si>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</si>
  <si>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</si>
  <si>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</si>
  <si>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</si>
  <si>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Outer diameter/mm</t>
  </si>
  <si>
    <t>Outer radius/m</t>
  </si>
  <si>
    <t>Required thickness/mm</t>
  </si>
  <si>
    <t>Critical Thickness/mm</t>
  </si>
  <si>
    <t>Critical Thickness/in</t>
  </si>
  <si>
    <t>1/2" 20SWG</t>
  </si>
  <si>
    <t>.036"</t>
  </si>
  <si>
    <t>Thickness</t>
  </si>
  <si>
    <t>.064"</t>
  </si>
  <si>
    <t>3/8" 16SWG</t>
  </si>
  <si>
    <t>20SWG</t>
  </si>
  <si>
    <t>16SWG</t>
  </si>
  <si>
    <t>5/8" 16SWG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</si>
</sst>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  <xf numFmtId="0" fontId="17" fillId="0" borderId="0" xfId="0" applyFont="1"/>
    <xf numFmtId="16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7" workbookViewId="0">
      <selection activeCell="L41" sqref="L41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782.97989744399797</v>
      </c>
      <c r="H3">
        <v>-572.50061513668697</v>
      </c>
      <c r="I3">
        <v>-2167.8651733656202</v>
      </c>
      <c r="J3">
        <v>2122.4985309691501</v>
      </c>
      <c r="K3">
        <v>-1068.2826776264901</v>
      </c>
      <c r="L3">
        <v>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43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44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785.81781904075001</v>
      </c>
      <c r="H6">
        <v>-2661.0294872260301</v>
      </c>
      <c r="I6">
        <v>-2397.99432459032</v>
      </c>
      <c r="J6">
        <v>8274.7262669619795</v>
      </c>
      <c r="K6">
        <v>-2507.0508813779502</v>
      </c>
      <c r="L6" s="1">
        <v>-1.6123907764509201E-10</v>
      </c>
      <c r="M6">
        <v>3253.7790065144</v>
      </c>
      <c r="N6">
        <v>10393.308077022</v>
      </c>
    </row>
    <row r="7" spans="1:14" x14ac:dyDescent="0.3">
      <c r="A7">
        <v>5</v>
      </c>
      <c r="B7" t="s">
        <v>16</v>
      </c>
      <c r="C7">
        <v>-1060</v>
      </c>
      <c r="D7">
        <v>1060</v>
      </c>
      <c r="E7">
        <v>750</v>
      </c>
      <c r="F7">
        <v>0</v>
      </c>
      <c r="G7">
        <v>1351.10819353888</v>
      </c>
      <c r="H7">
        <v>-1637.0776013995901</v>
      </c>
      <c r="I7">
        <v>-4275.8384419170598</v>
      </c>
      <c r="J7">
        <v>5419.7410021055703</v>
      </c>
      <c r="K7">
        <v>-1161.3958171773299</v>
      </c>
      <c r="L7">
        <v>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45</v>
      </c>
      <c r="C8">
        <v>0</v>
      </c>
      <c r="D8">
        <v>2600</v>
      </c>
      <c r="E8">
        <v>1600</v>
      </c>
      <c r="F8">
        <v>-200</v>
      </c>
      <c r="G8">
        <v>614.91382519638898</v>
      </c>
      <c r="H8">
        <v>-2591.5036864715598</v>
      </c>
      <c r="I8">
        <v>-2563.9032993374399</v>
      </c>
      <c r="J8">
        <v>8167.9001565939498</v>
      </c>
      <c r="K8">
        <v>-2507.1821497239398</v>
      </c>
      <c r="L8">
        <v>239.70814036837999</v>
      </c>
      <c r="M8">
        <v>3048.8096736365101</v>
      </c>
      <c r="N8">
        <v>10438.3667425474</v>
      </c>
    </row>
    <row r="9" spans="1:14" x14ac:dyDescent="0.3">
      <c r="A9">
        <v>7</v>
      </c>
      <c r="B9" t="s">
        <v>46</v>
      </c>
      <c r="C9">
        <v>-1060</v>
      </c>
      <c r="D9">
        <v>1060</v>
      </c>
      <c r="E9">
        <v>750</v>
      </c>
      <c r="F9">
        <v>-200</v>
      </c>
      <c r="G9">
        <v>1180.20419969452</v>
      </c>
      <c r="H9">
        <v>-1567.55180064512</v>
      </c>
      <c r="I9">
        <v>-4441.7474166641796</v>
      </c>
      <c r="J9">
        <v>5312.9148917375396</v>
      </c>
      <c r="K9">
        <v>-1161.52708552332</v>
      </c>
      <c r="L9">
        <v>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47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48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19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19</v>
      </c>
      <c r="C15">
        <v>750</v>
      </c>
      <c r="D15">
        <v>0</v>
      </c>
      <c r="E15">
        <v>750</v>
      </c>
      <c r="F15">
        <v>0</v>
      </c>
      <c r="G15">
        <v>-664.70908521999104</v>
      </c>
      <c r="H15">
        <v>171.997965310795</v>
      </c>
      <c r="I15">
        <v>2533.04747224116</v>
      </c>
      <c r="J15">
        <v>-636.07296783575396</v>
      </c>
      <c r="K15">
        <v>-1068.0647777997899</v>
      </c>
      <c r="L15">
        <v>-198.95261820202899</v>
      </c>
      <c r="M15">
        <v>793.31437571462402</v>
      </c>
      <c r="N15">
        <v>3092.79491279372</v>
      </c>
    </row>
    <row r="16" spans="1:14" x14ac:dyDescent="0.3">
      <c r="A16">
        <v>14</v>
      </c>
      <c r="B16" t="s">
        <v>19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19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19</v>
      </c>
      <c r="C18">
        <v>0</v>
      </c>
      <c r="D18">
        <v>2600</v>
      </c>
      <c r="E18">
        <v>1600</v>
      </c>
      <c r="F18">
        <v>0</v>
      </c>
      <c r="G18">
        <v>785.81781904075001</v>
      </c>
      <c r="H18">
        <v>-2661.0294872260301</v>
      </c>
      <c r="I18">
        <v>-2397.99432459032</v>
      </c>
      <c r="J18">
        <v>8274.7262669619795</v>
      </c>
      <c r="K18">
        <v>-2507.0508813779502</v>
      </c>
      <c r="L18" s="1">
        <v>-1.6123907764509201E-10</v>
      </c>
      <c r="M18">
        <v>3253.7790065144</v>
      </c>
      <c r="N18">
        <v>10393.308077022</v>
      </c>
    </row>
    <row r="19" spans="1:14" x14ac:dyDescent="0.3">
      <c r="A19">
        <v>17</v>
      </c>
      <c r="B19" t="s">
        <v>19</v>
      </c>
      <c r="C19">
        <v>1060</v>
      </c>
      <c r="D19">
        <v>1060</v>
      </c>
      <c r="E19">
        <v>750</v>
      </c>
      <c r="F19">
        <v>0</v>
      </c>
      <c r="G19">
        <v>-694.95890195955496</v>
      </c>
      <c r="H19">
        <v>-584.85294103382103</v>
      </c>
      <c r="I19">
        <v>2368.1180972072002</v>
      </c>
      <c r="J19">
        <v>1520.95995046131</v>
      </c>
      <c r="K19">
        <v>-1161.08785208893</v>
      </c>
      <c r="L19">
        <v>-281.18636705892197</v>
      </c>
      <c r="M19">
        <v>513.39898419568306</v>
      </c>
      <c r="N19">
        <v>1336.4547696890399</v>
      </c>
    </row>
    <row r="20" spans="1:14" x14ac:dyDescent="0.3">
      <c r="A20">
        <v>18</v>
      </c>
      <c r="B20" t="s">
        <v>19</v>
      </c>
      <c r="C20">
        <v>0</v>
      </c>
      <c r="D20">
        <v>2600</v>
      </c>
      <c r="E20">
        <v>1600</v>
      </c>
      <c r="F20">
        <v>-200</v>
      </c>
      <c r="G20">
        <v>614.91382519638898</v>
      </c>
      <c r="H20">
        <v>-2591.5036864715598</v>
      </c>
      <c r="I20">
        <v>-2563.9032993374399</v>
      </c>
      <c r="J20">
        <v>8167.9001565939498</v>
      </c>
      <c r="K20">
        <v>-2507.1821497239398</v>
      </c>
      <c r="L20">
        <v>239.70814036837999</v>
      </c>
      <c r="M20">
        <v>3048.8096736365101</v>
      </c>
      <c r="N20">
        <v>10438.3667425474</v>
      </c>
    </row>
    <row r="21" spans="1:14" x14ac:dyDescent="0.3">
      <c r="A21">
        <v>19</v>
      </c>
      <c r="B21" t="s">
        <v>19</v>
      </c>
      <c r="C21">
        <v>1060</v>
      </c>
      <c r="D21">
        <v>1060</v>
      </c>
      <c r="E21">
        <v>750</v>
      </c>
      <c r="F21">
        <v>-200</v>
      </c>
      <c r="G21">
        <v>-865.86289580391599</v>
      </c>
      <c r="H21">
        <v>-515.32714027935299</v>
      </c>
      <c r="I21">
        <v>2202.2091224600699</v>
      </c>
      <c r="J21">
        <v>1414.13384009328</v>
      </c>
      <c r="K21">
        <v>-1161.2191204349199</v>
      </c>
      <c r="L21">
        <v>-41.478226690380197</v>
      </c>
      <c r="M21">
        <v>631.60494796823195</v>
      </c>
      <c r="N21">
        <v>1242.9232003530999</v>
      </c>
    </row>
    <row r="22" spans="1:14" x14ac:dyDescent="0.3">
      <c r="A22">
        <v>20</v>
      </c>
      <c r="B22" t="s">
        <v>19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19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19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19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49</v>
      </c>
      <c r="C26">
        <v>0</v>
      </c>
      <c r="D26">
        <v>0</v>
      </c>
      <c r="E26">
        <v>1800</v>
      </c>
      <c r="F26">
        <v>0</v>
      </c>
      <c r="G26">
        <v>141.92497466880801</v>
      </c>
      <c r="H26">
        <v>-480.603179791071</v>
      </c>
      <c r="I26">
        <v>438.21875865064402</v>
      </c>
      <c r="J26">
        <v>1783.71067576007</v>
      </c>
      <c r="K26">
        <v>-2563.6169465115399</v>
      </c>
      <c r="L26" s="1">
        <v>-2.1987099640963201E-11</v>
      </c>
      <c r="M26">
        <v>587.65847743327004</v>
      </c>
      <c r="N26">
        <v>1429.06164731482</v>
      </c>
    </row>
    <row r="27" spans="1:14" x14ac:dyDescent="0.3">
      <c r="A27">
        <v>25</v>
      </c>
      <c r="B27" t="s">
        <v>20</v>
      </c>
      <c r="C27">
        <v>-1500</v>
      </c>
      <c r="D27">
        <v>-1500</v>
      </c>
      <c r="E27">
        <v>750</v>
      </c>
      <c r="F27">
        <v>-200</v>
      </c>
      <c r="G27">
        <v>-1559.4575703963401</v>
      </c>
      <c r="H27">
        <v>-2661.0294872260301</v>
      </c>
      <c r="I27">
        <v>-4684.2304709161399</v>
      </c>
      <c r="J27">
        <v>-4040.1415493402001</v>
      </c>
      <c r="K27">
        <v>-2563.6169465115399</v>
      </c>
      <c r="L27">
        <v>-281.18636705892197</v>
      </c>
      <c r="M27">
        <v>96.946732237505202</v>
      </c>
      <c r="N27">
        <v>595.44235304784195</v>
      </c>
    </row>
    <row r="28" spans="1:14" x14ac:dyDescent="0.3">
      <c r="A28">
        <v>26</v>
      </c>
      <c r="B28" t="s">
        <v>21</v>
      </c>
      <c r="C28">
        <v>1500</v>
      </c>
      <c r="D28">
        <v>2600</v>
      </c>
      <c r="E28">
        <v>1800</v>
      </c>
      <c r="F28">
        <v>0</v>
      </c>
      <c r="G28">
        <v>1351.10819353888</v>
      </c>
      <c r="H28">
        <v>1306.1007523281701</v>
      </c>
      <c r="I28">
        <v>4717.5948202974296</v>
      </c>
      <c r="J28">
        <v>8274.7262669619795</v>
      </c>
      <c r="K28">
        <v>-936.473576411267</v>
      </c>
      <c r="L28">
        <v>637.61337677257302</v>
      </c>
      <c r="M28">
        <v>3253.7790065144</v>
      </c>
      <c r="N28">
        <v>10438.3667425474</v>
      </c>
    </row>
    <row r="29" spans="1:14" x14ac:dyDescent="0.3">
      <c r="G29" s="10" t="s">
        <v>22</v>
      </c>
      <c r="H29" s="10"/>
      <c r="I29" s="10"/>
      <c r="J29" s="10"/>
      <c r="K29" s="10"/>
      <c r="L29" s="10"/>
      <c r="M29" s="10"/>
      <c r="N29" s="10"/>
    </row>
    <row r="30" spans="1:14" x14ac:dyDescent="0.3">
      <c r="B30" s="2" t="s">
        <v>23</v>
      </c>
      <c r="C30" s="3">
        <v>210000000000</v>
      </c>
    </row>
    <row r="31" spans="1:14" x14ac:dyDescent="0.3">
      <c r="B31" s="2" t="s">
        <v>24</v>
      </c>
      <c r="C31" s="3">
        <v>240000000</v>
      </c>
      <c r="G31" s="10" t="s">
        <v>25</v>
      </c>
      <c r="H31" s="10"/>
      <c r="I31" s="10" t="s">
        <v>26</v>
      </c>
      <c r="J31" s="10"/>
      <c r="K31" s="2" t="s">
        <v>27</v>
      </c>
      <c r="L31" s="2" t="s">
        <v>28</v>
      </c>
      <c r="N31" s="2" t="s">
        <v>29</v>
      </c>
    </row>
    <row r="32" spans="1:14" x14ac:dyDescent="0.3">
      <c r="F32" s="2" t="s">
        <v>30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31</v>
      </c>
    </row>
    <row r="33" spans="2:16" x14ac:dyDescent="0.3">
      <c r="F33" s="2" t="s">
        <v>50</v>
      </c>
      <c r="G33" s="4">
        <f>25.4*4/8</f>
        <v>12.7</v>
      </c>
      <c r="H33" s="4">
        <f t="shared" ref="H33:J33" si="0">25.4*4/8</f>
        <v>12.7</v>
      </c>
      <c r="I33" s="4">
        <f>25.4*5/8</f>
        <v>15.875</v>
      </c>
      <c r="J33" s="4">
        <f>25.4*5/8</f>
        <v>15.875</v>
      </c>
      <c r="K33" s="4">
        <v>12.7</v>
      </c>
      <c r="L33" s="4">
        <f>3/8*25.4</f>
        <v>9.5249999999999986</v>
      </c>
      <c r="N33" s="4"/>
    </row>
    <row r="34" spans="2:16" x14ac:dyDescent="0.3">
      <c r="B34" s="2" t="s">
        <v>32</v>
      </c>
      <c r="C34" s="4">
        <v>2</v>
      </c>
      <c r="F34" s="2" t="s">
        <v>51</v>
      </c>
      <c r="G34" s="5">
        <f>G33/2000</f>
        <v>6.3499999999999997E-3</v>
      </c>
      <c r="H34" s="5">
        <f t="shared" ref="H34:L34" si="1">H33/2000</f>
        <v>6.3499999999999997E-3</v>
      </c>
      <c r="I34" s="5">
        <f t="shared" si="1"/>
        <v>7.9375000000000001E-3</v>
      </c>
      <c r="J34" s="5">
        <f t="shared" si="1"/>
        <v>7.9375000000000001E-3</v>
      </c>
      <c r="K34" s="5">
        <f t="shared" si="1"/>
        <v>6.3499999999999997E-3</v>
      </c>
      <c r="L34" s="5">
        <f t="shared" si="1"/>
        <v>4.7624999999999994E-3</v>
      </c>
      <c r="N34" s="5" t="s">
        <v>33</v>
      </c>
    </row>
    <row r="35" spans="2:16" x14ac:dyDescent="0.3">
      <c r="B35" s="2" t="s">
        <v>34</v>
      </c>
      <c r="C35" s="4">
        <v>2</v>
      </c>
      <c r="E35" s="2" t="s">
        <v>35</v>
      </c>
      <c r="F35" s="2" t="s">
        <v>36</v>
      </c>
      <c r="G35" s="6">
        <f t="shared" ref="G35:L35" si="2">-G27*(G32/1000)^2/(PI()^2*$C30/$C34)</f>
        <v>2.743723029846406E-10</v>
      </c>
      <c r="H35" s="6">
        <f t="shared" si="2"/>
        <v>1.1540705653398992E-10</v>
      </c>
      <c r="I35" s="6">
        <f t="shared" si="2"/>
        <v>1.1849202794913647E-9</v>
      </c>
      <c r="J35" s="6">
        <f t="shared" si="2"/>
        <v>4.5067697522301772E-10</v>
      </c>
      <c r="K35" s="6">
        <f t="shared" si="2"/>
        <v>3.3137997443949822E-10</v>
      </c>
      <c r="L35" s="6">
        <f t="shared" si="2"/>
        <v>4.2120901712699626E-11</v>
      </c>
      <c r="N35" s="7" t="s">
        <v>37</v>
      </c>
    </row>
    <row r="36" spans="2:16" x14ac:dyDescent="0.3">
      <c r="B36" s="2" t="s">
        <v>38</v>
      </c>
      <c r="C36" s="4">
        <v>2</v>
      </c>
      <c r="F36" s="2" t="s">
        <v>52</v>
      </c>
      <c r="G36" s="8">
        <f>IF(G35&gt;0,(G34-((-G35+PI() * (G34)^4/4)*4/PI())^0.25)*1000,"Tension only")</f>
        <v>0.37262494213785841</v>
      </c>
      <c r="H36" s="8">
        <f t="shared" ref="H36:L36" si="3">IF(H35&gt;0,(H34-((-H35+PI() * (H34)^4/4)*4/PI())^0.25)*1000,"Tension only")</f>
        <v>0.14860577677536929</v>
      </c>
      <c r="I36" s="8">
        <f t="shared" si="3"/>
        <v>0.89431179910125314</v>
      </c>
      <c r="J36" s="8">
        <f t="shared" si="3"/>
        <v>0.30386398894015082</v>
      </c>
      <c r="K36" s="8">
        <f t="shared" si="3"/>
        <v>0.45946649660331873</v>
      </c>
      <c r="L36" s="8">
        <f t="shared" si="3"/>
        <v>0.12929055889357097</v>
      </c>
    </row>
    <row r="37" spans="2:16" x14ac:dyDescent="0.3">
      <c r="E37" s="2" t="s">
        <v>39</v>
      </c>
      <c r="F37" s="2" t="s">
        <v>40</v>
      </c>
      <c r="G37" s="6">
        <f t="shared" ref="G37:L37" si="4">G28/$C31*$C35</f>
        <v>1.1259234946157332E-5</v>
      </c>
      <c r="H37" s="6">
        <f t="shared" si="4"/>
        <v>1.0884172936068084E-5</v>
      </c>
      <c r="I37" s="6">
        <f t="shared" si="4"/>
        <v>3.9313290169145244E-5</v>
      </c>
      <c r="J37" s="6">
        <f t="shared" si="4"/>
        <v>6.8956052224683164E-5</v>
      </c>
      <c r="K37" s="6">
        <f t="shared" si="4"/>
        <v>-7.8039464700938912E-6</v>
      </c>
      <c r="L37" s="6">
        <f t="shared" si="4"/>
        <v>5.3134448064381082E-6</v>
      </c>
    </row>
    <row r="38" spans="2:16" x14ac:dyDescent="0.3">
      <c r="F38" s="2" t="s">
        <v>52</v>
      </c>
      <c r="G38" s="8">
        <f>(G34-(G34^2-G37/PI())^0.5)*1000</f>
        <v>0.28876463039323108</v>
      </c>
      <c r="H38" s="8">
        <f t="shared" ref="H38:L38" si="5">(H34-(H34^2-H37/PI())^0.5)*1000</f>
        <v>0.27892430029772403</v>
      </c>
      <c r="I38" s="8">
        <f t="shared" si="5"/>
        <v>0.8318615817613515</v>
      </c>
      <c r="J38" s="8">
        <f t="shared" si="5"/>
        <v>1.5301204174656873</v>
      </c>
      <c r="K38" s="8">
        <f t="shared" si="5"/>
        <v>-0.19267325431126647</v>
      </c>
      <c r="L38" s="8">
        <f t="shared" si="5"/>
        <v>0.18100633107292954</v>
      </c>
    </row>
    <row r="39" spans="2:16" x14ac:dyDescent="0.3">
      <c r="E39" s="2" t="s">
        <v>41</v>
      </c>
      <c r="F39" s="2" t="s">
        <v>53</v>
      </c>
      <c r="G39" s="9">
        <f t="shared" ref="G39:L39" si="6">MAX(G38,G36)</f>
        <v>0.37262494213785841</v>
      </c>
      <c r="H39" s="9">
        <f t="shared" si="6"/>
        <v>0.27892430029772403</v>
      </c>
      <c r="I39" s="9">
        <f t="shared" si="6"/>
        <v>0.89431179910125314</v>
      </c>
      <c r="J39" s="9">
        <f t="shared" si="6"/>
        <v>1.5301204174656873</v>
      </c>
      <c r="K39" s="9">
        <f t="shared" si="6"/>
        <v>0.45946649660331873</v>
      </c>
      <c r="L39" s="9">
        <f t="shared" si="6"/>
        <v>0.18100633107292954</v>
      </c>
    </row>
    <row r="40" spans="2:16" x14ac:dyDescent="0.3">
      <c r="E40" s="11"/>
      <c r="F40" s="2" t="s">
        <v>54</v>
      </c>
      <c r="G40" s="12">
        <f>G39/25.4</f>
        <v>1.4670273312514111E-2</v>
      </c>
      <c r="H40" s="12">
        <f t="shared" ref="H40:L40" si="7">H39/25.4</f>
        <v>1.0981271665264726E-2</v>
      </c>
      <c r="I40" s="12">
        <f t="shared" si="7"/>
        <v>3.5209125948868235E-2</v>
      </c>
      <c r="J40" s="12">
        <f t="shared" si="7"/>
        <v>6.0240961317546748E-2</v>
      </c>
      <c r="K40" s="12">
        <f t="shared" si="7"/>
        <v>1.8089232149736959E-2</v>
      </c>
      <c r="L40" s="12">
        <f t="shared" si="7"/>
        <v>7.1262335068082499E-3</v>
      </c>
    </row>
    <row r="41" spans="2:16" x14ac:dyDescent="0.3">
      <c r="G41" t="s">
        <v>55</v>
      </c>
      <c r="H41" t="s">
        <v>55</v>
      </c>
      <c r="I41" t="s">
        <v>62</v>
      </c>
      <c r="J41" t="s">
        <v>62</v>
      </c>
      <c r="L41" t="s">
        <v>59</v>
      </c>
    </row>
    <row r="42" spans="2:16" x14ac:dyDescent="0.3">
      <c r="G42" s="10" t="s">
        <v>42</v>
      </c>
      <c r="H42" s="10"/>
      <c r="I42" s="10"/>
      <c r="J42" s="10"/>
      <c r="K42" s="10"/>
      <c r="L42" s="10"/>
      <c r="M42" s="10"/>
      <c r="N42" s="10"/>
    </row>
    <row r="43" spans="2:16" x14ac:dyDescent="0.3">
      <c r="G43" s="7">
        <f>MAX(ABS(G27),ABS(G28))*$C36</f>
        <v>3118.9151407926802</v>
      </c>
      <c r="H43" s="7">
        <f>MAX(ABS(H27),ABS(H28))*$C36</f>
        <v>5322.0589744520603</v>
      </c>
      <c r="I43" s="7">
        <f>MAX(ABS(I27),ABS(I28))*$C36</f>
        <v>9435.1896405948592</v>
      </c>
      <c r="J43" s="7">
        <f>MAX(ABS(J27),ABS(J28))*$C36</f>
        <v>16549.452533923959</v>
      </c>
      <c r="K43" s="7"/>
      <c r="L43" s="7"/>
      <c r="M43" s="7">
        <f>MAX(ABS(M27),ABS(M28))*$C36</f>
        <v>6507.5580130287999</v>
      </c>
      <c r="N43" s="7">
        <f>MAX(ABS(N27),ABS(N28))*$C36</f>
        <v>20876.733485094799</v>
      </c>
    </row>
    <row r="44" spans="2:16" x14ac:dyDescent="0.3">
      <c r="P44" t="s">
        <v>57</v>
      </c>
    </row>
    <row r="45" spans="2:16" x14ac:dyDescent="0.3">
      <c r="O45" t="s">
        <v>60</v>
      </c>
      <c r="P45" t="s">
        <v>56</v>
      </c>
    </row>
    <row r="46" spans="2:16" x14ac:dyDescent="0.3">
      <c r="O46" t="s">
        <v>61</v>
      </c>
      <c r="P46" t="s">
        <v>58</v>
      </c>
    </row>
  </sheetData>
  <mergeCells count="4">
    <mergeCell ref="G42:N42"/>
    <mergeCell ref="G29:N29"/>
    <mergeCell ref="G31:H31"/>
    <mergeCell ref="I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2023-01-10T13:19:59Z</dcterms:modified>
</cp:coreProperties>
</file>