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ot\Documents\Projects\Git\Wishbone-Forces\"/>
    </mc:Choice>
  </mc:AlternateContent>
  <xr:revisionPtr revIDLastSave="0" documentId="13_ncr:1_{8996C61E-EAD5-4722-AD80-4414D0C92DAD}" xr6:coauthVersionLast="47" xr6:coauthVersionMax="47" xr10:uidLastSave="{00000000-0000-0000-0000-000000000000}"/>
  <bookViews>
    <workbookView xWindow="-108" yWindow="-108" windowWidth="30936" windowHeight="16896" xr2:uid="{FD2C7917-8F8E-4DEE-83B5-F5CF305EF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F7" i="1"/>
  <c r="G6" i="1"/>
  <c r="H6" i="1"/>
  <c r="I6" i="1"/>
  <c r="J6" i="1"/>
  <c r="K6" i="1"/>
  <c r="F6" i="1"/>
  <c r="M13" i="1"/>
  <c r="L13" i="1"/>
  <c r="I13" i="1"/>
  <c r="H13" i="1"/>
  <c r="G13" i="1"/>
  <c r="F13" i="1"/>
  <c r="K9" i="1"/>
  <c r="K10" i="1" s="1"/>
  <c r="J9" i="1"/>
  <c r="J10" i="1" s="1"/>
  <c r="I9" i="1"/>
  <c r="I10" i="1" s="1"/>
  <c r="H9" i="1"/>
  <c r="H10" i="1" s="1"/>
  <c r="F9" i="1"/>
  <c r="F10" i="1" s="1"/>
  <c r="K8" i="1"/>
  <c r="J8" i="1"/>
  <c r="I8" i="1"/>
  <c r="H8" i="1"/>
  <c r="G8" i="1"/>
  <c r="G9" i="1" s="1"/>
  <c r="G10" i="1" s="1"/>
  <c r="F8" i="1"/>
</calcChain>
</file>

<file path=xl/sharedStrings.xml><?xml version="1.0" encoding="utf-8"?>
<sst xmlns="http://schemas.openxmlformats.org/spreadsheetml/2006/main" count="25" uniqueCount="24">
  <si>
    <t>^ Forces go here ^</t>
  </si>
  <si>
    <t>E / Pa</t>
  </si>
  <si>
    <t>Yield Stress / Pa</t>
  </si>
  <si>
    <t>Upper</t>
  </si>
  <si>
    <t>Lower</t>
  </si>
  <si>
    <t>Damper</t>
  </si>
  <si>
    <t>Track rod</t>
  </si>
  <si>
    <t>Key</t>
  </si>
  <si>
    <t>Length/mm</t>
  </si>
  <si>
    <t>Input</t>
  </si>
  <si>
    <t>Buckle safety factor</t>
  </si>
  <si>
    <t>Inner diameter/mm</t>
  </si>
  <si>
    <t>Intermediate</t>
  </si>
  <si>
    <t>Tensile yield safety factor</t>
  </si>
  <si>
    <t>Buckle</t>
  </si>
  <si>
    <t>Required I/m^4</t>
  </si>
  <si>
    <t>Output</t>
  </si>
  <si>
    <t>Bearing safety factor</t>
  </si>
  <si>
    <t>Required outer diameter/mm</t>
  </si>
  <si>
    <t>Tension</t>
  </si>
  <si>
    <t>Required area/m^2</t>
  </si>
  <si>
    <t>Overall</t>
  </si>
  <si>
    <t>Critical Outer Diameter/mm</t>
  </si>
  <si>
    <t>Rod ends and spherical bearings - load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</si>
</sst>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1" fontId="0" fillId="3" borderId="0" xfId="0" applyNumberFormat="1" applyFill="1"/>
    <xf numFmtId="0" fontId="0" fillId="3" borderId="0" xfId="0" applyFill="1"/>
    <xf numFmtId="0" fontId="0" fillId="4" borderId="0" xfId="0" applyFill="1"/>
    <xf numFmtId="11" fontId="0" fillId="4" borderId="0" xfId="0" applyNumberFormat="1" applyFill="1"/>
    <xf numFmtId="0" fontId="0" fillId="5" borderId="0" xfId="0" applyFill="1"/>
    <xf numFmtId="2" fontId="0" fillId="4" borderId="0" xfId="0" applyNumberFormat="1" applyFill="1"/>
    <xf numFmtId="2" fontId="0" fillId="5" borderId="0" xfId="0" applyNumberForma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BFD9-F0B8-4067-80C4-8C34C621B0DC}">
  <dimension ref="A1:M13"/>
  <sheetViews>
    <sheetView tabSelected="1" workbookViewId="0">
      <selection activeCell="F8" sqref="F8"/>
    </sheetView>
  </sheetViews>
  <sheetFormatPr defaultRowHeight="14.4" x14ac:dyDescent="0.3"/>
  <sheetData>
    <row r="1" spans="1:13" x14ac:dyDescent="0.3">
      <c r="F1" s="9" t="s">
        <v>0</v>
      </c>
      <c r="G1" s="9"/>
      <c r="H1" s="9"/>
      <c r="I1" s="9"/>
      <c r="J1" s="9"/>
      <c r="K1" s="9"/>
      <c r="L1" s="9"/>
      <c r="M1" s="9"/>
    </row>
    <row r="2" spans="1:13" x14ac:dyDescent="0.3">
      <c r="A2" s="1" t="s">
        <v>1</v>
      </c>
      <c r="B2" s="2">
        <v>210000000000</v>
      </c>
    </row>
    <row r="3" spans="1:13" x14ac:dyDescent="0.3">
      <c r="A3" s="1" t="s">
        <v>2</v>
      </c>
      <c r="B3" s="2">
        <v>240000000</v>
      </c>
      <c r="F3" s="9" t="s">
        <v>3</v>
      </c>
      <c r="G3" s="9"/>
      <c r="H3" s="9" t="s">
        <v>4</v>
      </c>
      <c r="I3" s="9"/>
      <c r="J3" s="1" t="s">
        <v>5</v>
      </c>
      <c r="K3" s="1" t="s">
        <v>6</v>
      </c>
      <c r="M3" s="1" t="s">
        <v>7</v>
      </c>
    </row>
    <row r="4" spans="1:13" x14ac:dyDescent="0.3">
      <c r="E4" s="1" t="s">
        <v>8</v>
      </c>
      <c r="F4" s="3">
        <v>275</v>
      </c>
      <c r="G4" s="3">
        <v>278</v>
      </c>
      <c r="H4" s="3">
        <v>391</v>
      </c>
      <c r="I4" s="3">
        <v>436</v>
      </c>
      <c r="J4" s="3">
        <v>584</v>
      </c>
      <c r="K4" s="3">
        <v>329</v>
      </c>
      <c r="M4" s="3" t="s">
        <v>9</v>
      </c>
    </row>
    <row r="5" spans="1:13" x14ac:dyDescent="0.3">
      <c r="A5" s="1" t="s">
        <v>10</v>
      </c>
      <c r="B5" s="3">
        <v>2</v>
      </c>
      <c r="E5" s="1" t="s">
        <v>11</v>
      </c>
      <c r="F5" s="3">
        <v>5</v>
      </c>
      <c r="G5" s="3">
        <v>5</v>
      </c>
      <c r="H5" s="3">
        <v>5</v>
      </c>
      <c r="I5" s="3">
        <v>5</v>
      </c>
      <c r="J5" s="3">
        <v>5</v>
      </c>
      <c r="K5" s="3">
        <v>5</v>
      </c>
      <c r="M5" s="4" t="s">
        <v>12</v>
      </c>
    </row>
    <row r="6" spans="1:13" x14ac:dyDescent="0.3">
      <c r="A6" s="1" t="s">
        <v>13</v>
      </c>
      <c r="B6" s="3">
        <v>2</v>
      </c>
      <c r="D6" s="1" t="s">
        <v>14</v>
      </c>
      <c r="E6" s="1" t="s">
        <v>15</v>
      </c>
      <c r="F6" s="5" t="e">
        <f>-#REF!*(F4/1000)^2/(PI()^2*$B$2/$B$5)</f>
        <v>#REF!</v>
      </c>
      <c r="G6" s="5" t="e">
        <f>-#REF!*(G4/1000)^2/(PI()^2*$B$2/$B$5)</f>
        <v>#REF!</v>
      </c>
      <c r="H6" s="5" t="e">
        <f>-#REF!*(H4/1000)^2/(PI()^2*$B$2/$B$5)</f>
        <v>#REF!</v>
      </c>
      <c r="I6" s="5" t="e">
        <f>-#REF!*(I4/1000)^2/(PI()^2*$B$2/$B$5)</f>
        <v>#REF!</v>
      </c>
      <c r="J6" s="5" t="e">
        <f>-#REF!*(J4/1000)^2/(PI()^2*$B$2/$B$5)</f>
        <v>#REF!</v>
      </c>
      <c r="K6" s="5" t="e">
        <f>-#REF!*(K4/1000)^2/(PI()^2*$B$2/$B$5)</f>
        <v>#REF!</v>
      </c>
      <c r="M6" s="6" t="s">
        <v>16</v>
      </c>
    </row>
    <row r="7" spans="1:13" x14ac:dyDescent="0.3">
      <c r="A7" s="1" t="s">
        <v>17</v>
      </c>
      <c r="B7" s="3">
        <v>2</v>
      </c>
      <c r="E7" s="1" t="s">
        <v>18</v>
      </c>
      <c r="F7" s="7" t="e">
        <f>IF(F6&gt;0,(2*F6*$B$2/PI()+(F5/1000)^4)^0.25*1000,"Tension only")</f>
        <v>#REF!</v>
      </c>
      <c r="G7" s="7" t="e">
        <f t="shared" ref="G7:K7" si="0">IF(G6&gt;0,(2*G6*$B$2/PI()+(G5/1000)^4)^0.25*1000,"Tension only")</f>
        <v>#REF!</v>
      </c>
      <c r="H7" s="7" t="e">
        <f t="shared" si="0"/>
        <v>#REF!</v>
      </c>
      <c r="I7" s="7" t="e">
        <f t="shared" si="0"/>
        <v>#REF!</v>
      </c>
      <c r="J7" s="7" t="e">
        <f t="shared" si="0"/>
        <v>#REF!</v>
      </c>
      <c r="K7" s="7" t="e">
        <f t="shared" si="0"/>
        <v>#REF!</v>
      </c>
    </row>
    <row r="8" spans="1:13" x14ac:dyDescent="0.3">
      <c r="D8" s="1" t="s">
        <v>19</v>
      </c>
      <c r="E8" s="1" t="s">
        <v>20</v>
      </c>
      <c r="F8" s="5" t="e">
        <f t="shared" ref="F8" si="1">#REF!/$C$18</f>
        <v>#REF!</v>
      </c>
      <c r="G8" s="5" t="e">
        <f t="shared" ref="G8" si="2">#REF!/$C$18</f>
        <v>#REF!</v>
      </c>
      <c r="H8" s="5" t="e">
        <f t="shared" ref="H8" si="3">#REF!/$C$18</f>
        <v>#REF!</v>
      </c>
      <c r="I8" s="5" t="e">
        <f t="shared" ref="I8" si="4">#REF!/$C$18</f>
        <v>#REF!</v>
      </c>
      <c r="J8" s="5" t="e">
        <f t="shared" ref="J8" si="5">#REF!/$C$18</f>
        <v>#REF!</v>
      </c>
      <c r="K8" s="5" t="e">
        <f t="shared" ref="K8" si="6">#REF!/$C$18</f>
        <v>#REF!</v>
      </c>
    </row>
    <row r="9" spans="1:13" x14ac:dyDescent="0.3">
      <c r="E9" s="1" t="s">
        <v>18</v>
      </c>
      <c r="F9" s="7" t="e">
        <f>(4*F8*$C$21/PI()+(F5/1000)^2)^0.5*1000</f>
        <v>#REF!</v>
      </c>
      <c r="G9" s="7" t="e">
        <f t="shared" ref="G9:K9" si="7">(4*G8*$C$21/PI()+(G5/1000)^2)^0.5*1000</f>
        <v>#REF!</v>
      </c>
      <c r="H9" s="7" t="e">
        <f t="shared" si="7"/>
        <v>#REF!</v>
      </c>
      <c r="I9" s="7" t="e">
        <f t="shared" si="7"/>
        <v>#REF!</v>
      </c>
      <c r="J9" s="7" t="e">
        <f t="shared" si="7"/>
        <v>#REF!</v>
      </c>
      <c r="K9" s="7" t="e">
        <f t="shared" si="7"/>
        <v>#REF!</v>
      </c>
    </row>
    <row r="10" spans="1:13" x14ac:dyDescent="0.3">
      <c r="D10" s="1" t="s">
        <v>21</v>
      </c>
      <c r="E10" s="1" t="s">
        <v>22</v>
      </c>
      <c r="F10" s="8" t="e">
        <f t="shared" ref="F10:K10" si="8">MAX(F9,F7)</f>
        <v>#REF!</v>
      </c>
      <c r="G10" s="8" t="e">
        <f t="shared" si="8"/>
        <v>#REF!</v>
      </c>
      <c r="H10" s="8" t="e">
        <f t="shared" si="8"/>
        <v>#REF!</v>
      </c>
      <c r="I10" s="8" t="e">
        <f t="shared" si="8"/>
        <v>#REF!</v>
      </c>
      <c r="J10" s="8" t="e">
        <f t="shared" si="8"/>
        <v>#REF!</v>
      </c>
      <c r="K10" s="8" t="e">
        <f t="shared" si="8"/>
        <v>#REF!</v>
      </c>
    </row>
    <row r="12" spans="1:13" x14ac:dyDescent="0.3">
      <c r="F12" s="9" t="s">
        <v>23</v>
      </c>
      <c r="G12" s="9"/>
      <c r="H12" s="9"/>
      <c r="I12" s="9"/>
      <c r="J12" s="9"/>
      <c r="K12" s="9"/>
      <c r="L12" s="9"/>
      <c r="M12" s="9"/>
    </row>
    <row r="13" spans="1:13" x14ac:dyDescent="0.3">
      <c r="F13" s="6" t="e">
        <f>MAX(ABS(#REF!),ABS(#REF!))*$C$22</f>
        <v>#REF!</v>
      </c>
      <c r="G13" s="6" t="e">
        <f t="shared" ref="G13" si="9">MAX(ABS(#REF!),ABS(#REF!))*$C$22</f>
        <v>#REF!</v>
      </c>
      <c r="H13" s="6" t="e">
        <f t="shared" ref="H13" si="10">MAX(ABS(#REF!),ABS(#REF!))*$C$22</f>
        <v>#REF!</v>
      </c>
      <c r="I13" s="6" t="e">
        <f t="shared" ref="I13" si="11">MAX(ABS(#REF!),ABS(#REF!))*$C$22</f>
        <v>#REF!</v>
      </c>
      <c r="J13" s="6"/>
      <c r="K13" s="6"/>
      <c r="L13" s="6" t="e">
        <f t="shared" ref="L13" si="12">MAX(ABS(#REF!),ABS(#REF!))*$C$22</f>
        <v>#REF!</v>
      </c>
      <c r="M13" s="6" t="e">
        <f t="shared" ref="M13" si="13">MAX(ABS(#REF!),ABS(#REF!))*$C$22</f>
        <v>#REF!</v>
      </c>
    </row>
  </sheetData>
  <mergeCells count="4">
    <mergeCell ref="F1:M1"/>
    <mergeCell ref="F3:G3"/>
    <mergeCell ref="H3:I3"/>
    <mergeCell ref="F12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De Goede</dc:creator>
  <cp:lastModifiedBy>Timothy De Goede</cp:lastModifiedBy>
  <dcterms:created xsi:type="dcterms:W3CDTF">2022-12-28T16:18:29Z</dcterms:created>
  <dcterms:modified xsi:type="dcterms:W3CDTF">2022-12-28T16:35:03Z</dcterms:modified>
</cp:coreProperties>
</file>