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337B22D2-7138-4061-9C5B-0679EB69C69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  <c r="M40" i="1"/>
  <c r="J40" i="1"/>
  <c r="I40" i="1"/>
  <c r="H40" i="1"/>
  <c r="G40" i="1"/>
  <c r="L36" i="1"/>
  <c r="L37" i="1" s="1"/>
  <c r="K36" i="1"/>
  <c r="K37" i="1" s="1"/>
  <c r="L35" i="1"/>
  <c r="K35" i="1"/>
  <c r="J35" i="1"/>
  <c r="J36" i="1" s="1"/>
  <c r="J37" i="1" s="1"/>
  <c r="I35" i="1"/>
  <c r="I36" i="1" s="1"/>
  <c r="I37" i="1" s="1"/>
  <c r="H35" i="1"/>
  <c r="H36" i="1" s="1"/>
  <c r="G35" i="1"/>
  <c r="G36" i="1" s="1"/>
  <c r="L34" i="1"/>
  <c r="K34" i="1"/>
  <c r="L33" i="1"/>
  <c r="K33" i="1"/>
  <c r="J33" i="1"/>
  <c r="J34" i="1" s="1"/>
  <c r="I33" i="1"/>
  <c r="I34" i="1" s="1"/>
  <c r="H33" i="1"/>
  <c r="H34" i="1" s="1"/>
  <c r="G33" i="1"/>
  <c r="G34" i="1" s="1"/>
  <c r="I32" i="1"/>
  <c r="G37" i="1" l="1"/>
  <c r="H37" i="1"/>
</calcChain>
</file>

<file path=xl/sharedStrings.xml><?xml version="1.0" encoding="utf-8"?>
<sst xmlns="http://schemas.openxmlformats.org/spreadsheetml/2006/main" count="64" uniqueCount="52">
  <si>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</si>
  <si>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</si>
  <si>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</si>
  <si>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</si>
  <si>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</si>
  <si>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</si>
  <si>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</si>
  <si>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</si>
  <si>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</si>
  <si>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</si>
  <si>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</si>
  <si>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</si>
  <si>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</si>
  <si>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</si>
  <si>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</si>
  <si>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</si>
  <si>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</si>
  <si>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</si>
  <si>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</si>
  <si>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</si>
  <si>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</si>
  <si>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</si>
  <si>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</si>
  <si>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</si>
  <si>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</si>
  <si>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Accelerate and below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</si>
  <si>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</si>
  <si>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</si>
  <si>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</si>
  <si>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</si>
  <si>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</si>
  <si>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</si>
  <si>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</si>
  <si>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</si>
  <si>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</si>
  <si>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</si>
  <si>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</si>
  <si>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</si>
  <si>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</si>
  <si>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Inner diameter/mm</t>
  </si>
  <si>
    <t>Intermediate</t>
  </si>
  <si>
    <t>Tensile yield safety factor</t>
  </si>
  <si>
    <t>Buckle</t>
  </si>
  <si>
    <t>Required I/m^4</t>
  </si>
  <si>
    <t>Output</t>
  </si>
  <si>
    <t>Bearing safety factor</t>
  </si>
  <si>
    <t>Required outer diameter/mm</t>
  </si>
  <si>
    <t>Tension</t>
  </si>
  <si>
    <t>Required area/m^2</t>
  </si>
  <si>
    <t>Overall</t>
  </si>
  <si>
    <t>Critical Outer Diameter/mm</t>
  </si>
  <si>
    <t>Rod ends and spherical bearings - load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</si>
</sst>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N20" sqref="N20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-59.135406112003601</v>
      </c>
      <c r="H2">
        <v>200.25132491294599</v>
      </c>
      <c r="I2">
        <v>-182.591149437768</v>
      </c>
      <c r="J2">
        <v>-743.212781566697</v>
      </c>
      <c r="K2">
        <v>1068.1737277131399</v>
      </c>
      <c r="L2" s="1">
        <v>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-782.97989744399797</v>
      </c>
      <c r="H3">
        <v>572.50061513668697</v>
      </c>
      <c r="I3">
        <v>2167.8651733656202</v>
      </c>
      <c r="J3">
        <v>-2122.4985309691501</v>
      </c>
      <c r="K3">
        <v>1068.2826776264901</v>
      </c>
      <c r="L3">
        <v>-198.952618202011</v>
      </c>
      <c r="M3">
        <v>1249.0025217602399</v>
      </c>
      <c r="N3">
        <v>4128.2324555988698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111.76858773235701</v>
      </c>
      <c r="H4">
        <v>130.72552415847699</v>
      </c>
      <c r="I4">
        <v>-16.682174690643201</v>
      </c>
      <c r="J4">
        <v>-636.38667119867</v>
      </c>
      <c r="K4">
        <v>1068.30499605913</v>
      </c>
      <c r="L4">
        <v>-239.70814036853201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-1335.92039493163</v>
      </c>
      <c r="H5">
        <v>875.22410460596097</v>
      </c>
      <c r="I5">
        <v>4684.2304709161399</v>
      </c>
      <c r="J5">
        <v>-3394.9581700035701</v>
      </c>
      <c r="K5">
        <v>1068.5228958858299</v>
      </c>
      <c r="L5">
        <v>-637.61337677257302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-439.70980188227799</v>
      </c>
      <c r="H6">
        <v>1488.9974753428</v>
      </c>
      <c r="I6">
        <v>1425.5946832877401</v>
      </c>
      <c r="J6">
        <v>-4602.3698967318996</v>
      </c>
      <c r="K6">
        <v>1199.8738790150101</v>
      </c>
      <c r="L6" s="1">
        <v>9.0908400598998995E-11</v>
      </c>
      <c r="M6">
        <v>1820.67457323588</v>
      </c>
      <c r="N6">
        <v>5864.3057079115097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-1351.10819353888</v>
      </c>
      <c r="H7">
        <v>1637.0776013995901</v>
      </c>
      <c r="I7">
        <v>4275.8384419170598</v>
      </c>
      <c r="J7">
        <v>-5419.7410021055703</v>
      </c>
      <c r="K7">
        <v>1161.3958171773299</v>
      </c>
      <c r="L7">
        <v>-281.18636705878799</v>
      </c>
      <c r="M7">
        <v>2749.7001208574202</v>
      </c>
      <c r="N7">
        <v>9334.3447114888095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-268.80580803791599</v>
      </c>
      <c r="H8">
        <v>1419.47167458833</v>
      </c>
      <c r="I8">
        <v>1591.5036580348701</v>
      </c>
      <c r="J8">
        <v>-4495.5437863638699</v>
      </c>
      <c r="K8">
        <v>1200.0051473609999</v>
      </c>
      <c r="L8">
        <v>-239.70814036845101</v>
      </c>
      <c r="M8">
        <v>1616.85560928224</v>
      </c>
      <c r="N8">
        <v>5910.1436970086697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-1180.20419969452</v>
      </c>
      <c r="H9">
        <v>1567.55180064512</v>
      </c>
      <c r="I9">
        <v>4441.7474166641796</v>
      </c>
      <c r="J9">
        <v>-5312.9148917375396</v>
      </c>
      <c r="K9">
        <v>1161.52708552332</v>
      </c>
      <c r="L9">
        <v>-520.89450742733004</v>
      </c>
      <c r="M9">
        <v>2530.9317284931799</v>
      </c>
      <c r="N9">
        <v>9388.9929324024397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321.438989658271</v>
      </c>
      <c r="H10">
        <v>-1088.4948255168999</v>
      </c>
      <c r="I10">
        <v>-1790.7769821632801</v>
      </c>
      <c r="J10">
        <v>3115.9443335985002</v>
      </c>
      <c r="K10">
        <v>936.473576411267</v>
      </c>
      <c r="L10" s="1">
        <v>-7.2585817564863003E-11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-813.22971418356201</v>
      </c>
      <c r="H11">
        <v>-184.35029120792899</v>
      </c>
      <c r="I11">
        <v>2002.93579833166</v>
      </c>
      <c r="J11">
        <v>34.534387327915503</v>
      </c>
      <c r="K11">
        <v>975.259603337351</v>
      </c>
      <c r="L11">
        <v>-281.18636705890401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492.34298350263202</v>
      </c>
      <c r="H12">
        <v>-1158.02062627137</v>
      </c>
      <c r="I12">
        <v>-1624.86800741616</v>
      </c>
      <c r="J12">
        <v>3222.7704439665299</v>
      </c>
      <c r="K12">
        <v>936.60484475726003</v>
      </c>
      <c r="L12">
        <v>-239.70814036861401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-642.32572033920098</v>
      </c>
      <c r="H13">
        <v>-253.876091962397</v>
      </c>
      <c r="I13">
        <v>2168.8447730787898</v>
      </c>
      <c r="J13">
        <v>141.360497695943</v>
      </c>
      <c r="K13">
        <v>975.39087168334299</v>
      </c>
      <c r="L13">
        <v>-520.894507427446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25</v>
      </c>
      <c r="C14">
        <v>0</v>
      </c>
      <c r="D14">
        <v>0</v>
      </c>
      <c r="E14">
        <v>750</v>
      </c>
      <c r="F14">
        <v>0</v>
      </c>
      <c r="G14">
        <v>-59.135406112003601</v>
      </c>
      <c r="H14">
        <v>200.25132491294599</v>
      </c>
      <c r="I14">
        <v>-182.591149437768</v>
      </c>
      <c r="J14">
        <v>-743.212781566697</v>
      </c>
      <c r="K14">
        <v>1068.1737277131399</v>
      </c>
      <c r="L14" s="1">
        <v>9.1612915170680105E-12</v>
      </c>
      <c r="M14">
        <v>244.85769893052901</v>
      </c>
      <c r="N14">
        <v>595.44235304784195</v>
      </c>
    </row>
    <row r="15" spans="1:14" x14ac:dyDescent="0.3">
      <c r="A15">
        <v>13</v>
      </c>
      <c r="B15" t="s">
        <v>25</v>
      </c>
      <c r="C15">
        <v>750</v>
      </c>
      <c r="D15">
        <v>0</v>
      </c>
      <c r="E15">
        <v>750</v>
      </c>
      <c r="F15">
        <v>0</v>
      </c>
      <c r="G15">
        <v>664.70908521999104</v>
      </c>
      <c r="H15">
        <v>-171.997965310795</v>
      </c>
      <c r="I15">
        <v>-2533.04747224116</v>
      </c>
      <c r="J15">
        <v>636.07296783575396</v>
      </c>
      <c r="K15">
        <v>1068.0647777997899</v>
      </c>
      <c r="L15">
        <v>198.95261820202899</v>
      </c>
      <c r="M15">
        <v>793.31437571462402</v>
      </c>
      <c r="N15">
        <v>3092.79491279372</v>
      </c>
    </row>
    <row r="16" spans="1:14" x14ac:dyDescent="0.3">
      <c r="A16">
        <v>14</v>
      </c>
      <c r="B16" t="s">
        <v>25</v>
      </c>
      <c r="C16">
        <v>0</v>
      </c>
      <c r="D16">
        <v>0</v>
      </c>
      <c r="E16">
        <v>750</v>
      </c>
      <c r="F16">
        <v>-200</v>
      </c>
      <c r="G16">
        <v>111.76858773235701</v>
      </c>
      <c r="H16">
        <v>130.72552415847699</v>
      </c>
      <c r="I16">
        <v>-16.682174690643201</v>
      </c>
      <c r="J16">
        <v>-636.38667119867</v>
      </c>
      <c r="K16">
        <v>1068.30499605913</v>
      </c>
      <c r="L16">
        <v>-239.70814036853201</v>
      </c>
      <c r="M16">
        <v>96.946732237505202</v>
      </c>
      <c r="N16">
        <v>622.24019855165795</v>
      </c>
    </row>
    <row r="17" spans="1:14" x14ac:dyDescent="0.3">
      <c r="A17">
        <v>15</v>
      </c>
      <c r="B17" t="s">
        <v>25</v>
      </c>
      <c r="C17">
        <v>1500</v>
      </c>
      <c r="D17">
        <v>0</v>
      </c>
      <c r="E17">
        <v>750</v>
      </c>
      <c r="F17">
        <v>-200</v>
      </c>
      <c r="G17">
        <v>1559.4575703963401</v>
      </c>
      <c r="H17">
        <v>-613.77305628900501</v>
      </c>
      <c r="I17">
        <v>-4717.5948202974296</v>
      </c>
      <c r="J17">
        <v>2122.1848276062301</v>
      </c>
      <c r="K17">
        <v>1068.08709623243</v>
      </c>
      <c r="L17">
        <v>158.197096035507</v>
      </c>
      <c r="M17">
        <v>2032.4308784842201</v>
      </c>
      <c r="N17">
        <v>6619.1209788217302</v>
      </c>
    </row>
    <row r="18" spans="1:14" x14ac:dyDescent="0.3">
      <c r="A18">
        <v>16</v>
      </c>
      <c r="B18" t="s">
        <v>25</v>
      </c>
      <c r="C18">
        <v>0</v>
      </c>
      <c r="D18">
        <v>1500</v>
      </c>
      <c r="E18">
        <v>750</v>
      </c>
      <c r="F18">
        <v>0</v>
      </c>
      <c r="G18">
        <v>-439.70980188227799</v>
      </c>
      <c r="H18">
        <v>1488.9974753428</v>
      </c>
      <c r="I18">
        <v>1425.5946832877401</v>
      </c>
      <c r="J18">
        <v>-4602.3698967318996</v>
      </c>
      <c r="K18">
        <v>1199.8738790150101</v>
      </c>
      <c r="L18" s="1">
        <v>9.0908400598998995E-11</v>
      </c>
      <c r="M18">
        <v>1820.67457323588</v>
      </c>
      <c r="N18">
        <v>5864.3057079115097</v>
      </c>
    </row>
    <row r="19" spans="1:14" x14ac:dyDescent="0.3">
      <c r="A19">
        <v>17</v>
      </c>
      <c r="B19" t="s">
        <v>25</v>
      </c>
      <c r="C19">
        <v>1060</v>
      </c>
      <c r="D19">
        <v>1060</v>
      </c>
      <c r="E19">
        <v>750</v>
      </c>
      <c r="F19">
        <v>0</v>
      </c>
      <c r="G19">
        <v>694.95890195955496</v>
      </c>
      <c r="H19">
        <v>584.85294103382103</v>
      </c>
      <c r="I19">
        <v>-2368.1180972072002</v>
      </c>
      <c r="J19">
        <v>-1520.95995046131</v>
      </c>
      <c r="K19">
        <v>1161.08785208893</v>
      </c>
      <c r="L19">
        <v>281.18636705892197</v>
      </c>
      <c r="M19">
        <v>513.39898419568306</v>
      </c>
      <c r="N19">
        <v>1336.4547696890399</v>
      </c>
    </row>
    <row r="20" spans="1:14" x14ac:dyDescent="0.3">
      <c r="A20">
        <v>18</v>
      </c>
      <c r="B20" t="s">
        <v>25</v>
      </c>
      <c r="C20">
        <v>0</v>
      </c>
      <c r="D20">
        <v>1500</v>
      </c>
      <c r="E20">
        <v>750</v>
      </c>
      <c r="F20">
        <v>-200</v>
      </c>
      <c r="G20">
        <v>-268.80580803791599</v>
      </c>
      <c r="H20">
        <v>1419.47167458833</v>
      </c>
      <c r="I20">
        <v>1591.5036580348701</v>
      </c>
      <c r="J20">
        <v>-4495.5437863638699</v>
      </c>
      <c r="K20">
        <v>1200.0051473609999</v>
      </c>
      <c r="L20">
        <v>-239.70814036845101</v>
      </c>
      <c r="M20">
        <v>1616.85560928224</v>
      </c>
      <c r="N20">
        <v>5910.1436970086697</v>
      </c>
    </row>
    <row r="21" spans="1:14" x14ac:dyDescent="0.3">
      <c r="A21">
        <v>19</v>
      </c>
      <c r="B21" t="s">
        <v>25</v>
      </c>
      <c r="C21">
        <v>1060</v>
      </c>
      <c r="D21">
        <v>1060</v>
      </c>
      <c r="E21">
        <v>750</v>
      </c>
      <c r="F21">
        <v>-200</v>
      </c>
      <c r="G21">
        <v>865.86289580391599</v>
      </c>
      <c r="H21">
        <v>515.32714027935299</v>
      </c>
      <c r="I21">
        <v>-2202.2091224600699</v>
      </c>
      <c r="J21">
        <v>-1414.13384009328</v>
      </c>
      <c r="K21">
        <v>1161.2191204349199</v>
      </c>
      <c r="L21">
        <v>41.478226690380197</v>
      </c>
      <c r="M21">
        <v>631.60494796823195</v>
      </c>
      <c r="N21">
        <v>1242.9232003530999</v>
      </c>
    </row>
    <row r="22" spans="1:14" x14ac:dyDescent="0.3">
      <c r="A22">
        <v>20</v>
      </c>
      <c r="B22" t="s">
        <v>25</v>
      </c>
      <c r="C22">
        <v>0</v>
      </c>
      <c r="D22">
        <v>-1500</v>
      </c>
      <c r="E22">
        <v>750</v>
      </c>
      <c r="F22">
        <v>0</v>
      </c>
      <c r="G22">
        <v>321.438989658271</v>
      </c>
      <c r="H22">
        <v>-1088.4948255168999</v>
      </c>
      <c r="I22">
        <v>-1790.7769821632801</v>
      </c>
      <c r="J22">
        <v>3115.9443335985002</v>
      </c>
      <c r="K22">
        <v>936.473576411267</v>
      </c>
      <c r="L22" s="1">
        <v>-7.2585817564863003E-11</v>
      </c>
      <c r="M22">
        <v>1330.95917537482</v>
      </c>
      <c r="N22">
        <v>4735.04864403802</v>
      </c>
    </row>
    <row r="23" spans="1:14" x14ac:dyDescent="0.3">
      <c r="A23">
        <v>21</v>
      </c>
      <c r="B23" t="s">
        <v>25</v>
      </c>
      <c r="C23">
        <v>1060</v>
      </c>
      <c r="D23">
        <v>-1060</v>
      </c>
      <c r="E23">
        <v>750</v>
      </c>
      <c r="F23">
        <v>0</v>
      </c>
      <c r="G23">
        <v>1232.8373813148701</v>
      </c>
      <c r="H23">
        <v>-1236.5749515737</v>
      </c>
      <c r="I23">
        <v>-4641.0207407926</v>
      </c>
      <c r="J23">
        <v>3933.3154389721699</v>
      </c>
      <c r="K23">
        <v>974.95163824894996</v>
      </c>
      <c r="L23">
        <v>281.18636705880601</v>
      </c>
      <c r="M23">
        <v>2270.42873909625</v>
      </c>
      <c r="N23">
        <v>8252.5289400097699</v>
      </c>
    </row>
    <row r="24" spans="1:14" x14ac:dyDescent="0.3">
      <c r="A24">
        <v>22</v>
      </c>
      <c r="B24" t="s">
        <v>25</v>
      </c>
      <c r="C24">
        <v>0</v>
      </c>
      <c r="D24">
        <v>-1500</v>
      </c>
      <c r="E24">
        <v>750</v>
      </c>
      <c r="F24">
        <v>-200</v>
      </c>
      <c r="G24">
        <v>492.34298350263202</v>
      </c>
      <c r="H24">
        <v>-1158.02062627137</v>
      </c>
      <c r="I24">
        <v>-1624.86800741616</v>
      </c>
      <c r="J24">
        <v>3222.7704439665299</v>
      </c>
      <c r="K24">
        <v>936.60484475726003</v>
      </c>
      <c r="L24">
        <v>-239.70814036861401</v>
      </c>
      <c r="M24">
        <v>1539.79638887957</v>
      </c>
      <c r="N24">
        <v>4684.68047103956</v>
      </c>
    </row>
    <row r="25" spans="1:14" x14ac:dyDescent="0.3">
      <c r="A25">
        <v>23</v>
      </c>
      <c r="B25" t="s">
        <v>25</v>
      </c>
      <c r="C25">
        <v>1060</v>
      </c>
      <c r="D25">
        <v>-1060</v>
      </c>
      <c r="E25">
        <v>750</v>
      </c>
      <c r="F25">
        <v>-200</v>
      </c>
      <c r="G25">
        <v>1403.7413751592301</v>
      </c>
      <c r="H25">
        <v>-1306.1007523281701</v>
      </c>
      <c r="I25">
        <v>-4475.1117660454702</v>
      </c>
      <c r="J25">
        <v>4040.1415493402001</v>
      </c>
      <c r="K25">
        <v>975.08290659494196</v>
      </c>
      <c r="L25">
        <v>41.478226690264698</v>
      </c>
      <c r="M25">
        <v>2491.7802375000801</v>
      </c>
      <c r="N25">
        <v>8194.2845539849095</v>
      </c>
    </row>
    <row r="26" spans="1:14" x14ac:dyDescent="0.3">
      <c r="A26">
        <v>24</v>
      </c>
      <c r="B26" t="s">
        <v>26</v>
      </c>
      <c r="C26">
        <v>-1500</v>
      </c>
      <c r="D26">
        <v>-1500</v>
      </c>
      <c r="E26">
        <v>750</v>
      </c>
      <c r="F26">
        <v>-200</v>
      </c>
      <c r="G26">
        <v>-1351.10819353888</v>
      </c>
      <c r="H26">
        <v>-1306.1007523281701</v>
      </c>
      <c r="I26">
        <v>-4717.5948202974296</v>
      </c>
      <c r="J26">
        <v>-5419.7410021055703</v>
      </c>
      <c r="K26">
        <v>936.473576411267</v>
      </c>
      <c r="L26">
        <v>-637.61337677257302</v>
      </c>
      <c r="M26">
        <v>96.946732237505202</v>
      </c>
      <c r="N26">
        <v>595.44235304784195</v>
      </c>
    </row>
    <row r="27" spans="1:14" x14ac:dyDescent="0.3">
      <c r="A27">
        <v>25</v>
      </c>
      <c r="B27" t="s">
        <v>27</v>
      </c>
      <c r="C27">
        <v>1500</v>
      </c>
      <c r="D27">
        <v>1500</v>
      </c>
      <c r="E27">
        <v>750</v>
      </c>
      <c r="F27">
        <v>0</v>
      </c>
      <c r="G27">
        <v>1559.4575703963401</v>
      </c>
      <c r="H27">
        <v>1637.0776013995901</v>
      </c>
      <c r="I27">
        <v>4684.2304709161399</v>
      </c>
      <c r="J27">
        <v>4040.1415493402001</v>
      </c>
      <c r="K27">
        <v>1200.0051473609999</v>
      </c>
      <c r="L27">
        <v>281.18636705892197</v>
      </c>
      <c r="M27">
        <v>2749.7001208574202</v>
      </c>
      <c r="N27">
        <v>9388.9929324024397</v>
      </c>
    </row>
    <row r="28" spans="1:14" x14ac:dyDescent="0.3">
      <c r="G28" s="10" t="s">
        <v>28</v>
      </c>
      <c r="H28" s="10"/>
      <c r="I28" s="10"/>
      <c r="J28" s="10"/>
      <c r="K28" s="10"/>
      <c r="L28" s="10"/>
      <c r="M28" s="10"/>
      <c r="N28" s="10"/>
    </row>
    <row r="29" spans="1:14" x14ac:dyDescent="0.3">
      <c r="B29" s="2" t="s">
        <v>29</v>
      </c>
      <c r="C29" s="3">
        <v>210000000000</v>
      </c>
    </row>
    <row r="30" spans="1:14" x14ac:dyDescent="0.3">
      <c r="B30" s="2" t="s">
        <v>30</v>
      </c>
      <c r="C30" s="3">
        <v>240000000</v>
      </c>
      <c r="G30" s="10" t="s">
        <v>31</v>
      </c>
      <c r="H30" s="10"/>
      <c r="I30" s="10" t="s">
        <v>32</v>
      </c>
      <c r="J30" s="10"/>
      <c r="K30" s="2" t="s">
        <v>33</v>
      </c>
      <c r="L30" s="2" t="s">
        <v>34</v>
      </c>
      <c r="N30" s="2" t="s">
        <v>35</v>
      </c>
    </row>
    <row r="31" spans="1:14" x14ac:dyDescent="0.3">
      <c r="F31" s="2" t="s">
        <v>36</v>
      </c>
      <c r="G31" s="4">
        <v>275</v>
      </c>
      <c r="H31" s="4">
        <v>278</v>
      </c>
      <c r="I31" s="4">
        <v>391</v>
      </c>
      <c r="J31" s="4">
        <v>436</v>
      </c>
      <c r="K31" s="4">
        <v>584</v>
      </c>
      <c r="L31" s="4">
        <v>329</v>
      </c>
      <c r="N31" s="4" t="s">
        <v>37</v>
      </c>
    </row>
    <row r="32" spans="1:14" x14ac:dyDescent="0.3">
      <c r="B32" s="2" t="s">
        <v>38</v>
      </c>
      <c r="C32" s="4">
        <v>2</v>
      </c>
      <c r="F32" s="2" t="s">
        <v>39</v>
      </c>
      <c r="G32" s="4">
        <v>5</v>
      </c>
      <c r="H32" s="4">
        <v>5</v>
      </c>
      <c r="I32" s="4">
        <f>15/16*25.4</f>
        <v>23.8125</v>
      </c>
      <c r="J32" s="4">
        <v>5</v>
      </c>
      <c r="K32" s="4">
        <v>5</v>
      </c>
      <c r="L32" s="4">
        <v>5</v>
      </c>
      <c r="N32" s="5" t="s">
        <v>40</v>
      </c>
    </row>
    <row r="33" spans="2:14" x14ac:dyDescent="0.3">
      <c r="B33" s="2" t="s">
        <v>41</v>
      </c>
      <c r="C33" s="4">
        <v>2</v>
      </c>
      <c r="E33" s="2" t="s">
        <v>42</v>
      </c>
      <c r="F33" s="2" t="s">
        <v>43</v>
      </c>
      <c r="G33" s="6">
        <f>-G26*(G31/1000)^2/(PI()^2*$C29/$C32)</f>
        <v>9.8597628864194258E-11</v>
      </c>
      <c r="H33" s="6">
        <f t="shared" ref="H33:L33" si="0">-H26*(H31/1000)^2/(PI()^2*$C29/$C32)</f>
        <v>9.740409755699649E-11</v>
      </c>
      <c r="I33" s="6">
        <f t="shared" si="0"/>
        <v>6.9596132820373085E-10</v>
      </c>
      <c r="J33" s="6">
        <f t="shared" si="0"/>
        <v>9.9417415103819187E-10</v>
      </c>
      <c r="K33" s="6">
        <f t="shared" si="0"/>
        <v>-3.0819967582322838E-10</v>
      </c>
      <c r="L33" s="6">
        <f t="shared" si="0"/>
        <v>6.6597844211777214E-11</v>
      </c>
      <c r="N33" s="7" t="s">
        <v>44</v>
      </c>
    </row>
    <row r="34" spans="2:14" x14ac:dyDescent="0.3">
      <c r="B34" s="2" t="s">
        <v>45</v>
      </c>
      <c r="C34" s="4">
        <v>2</v>
      </c>
      <c r="F34" s="2" t="s">
        <v>46</v>
      </c>
      <c r="G34" s="8">
        <f>IF(G33&gt;0,(2*G33*$C32/PI()+(G32/1000)^4)^0.25*1000,"Tension only")</f>
        <v>5.2341146249890516</v>
      </c>
      <c r="H34" s="8">
        <f t="shared" ref="H34:L34" si="1">IF(H33&gt;0,(2*H33*$C32/PI()+(H32/1000)^4)^0.25*1000,"Tension only")</f>
        <v>5.2314631699278893</v>
      </c>
      <c r="I34" s="8">
        <f t="shared" si="1"/>
        <v>23.828889734035847</v>
      </c>
      <c r="J34" s="8">
        <f t="shared" si="1"/>
        <v>6.5942081639107819</v>
      </c>
      <c r="K34" s="8" t="str">
        <f t="shared" si="1"/>
        <v>Tension only</v>
      </c>
      <c r="L34" s="8">
        <f t="shared" si="1"/>
        <v>5.1615868025998717</v>
      </c>
    </row>
    <row r="35" spans="2:14" x14ac:dyDescent="0.3">
      <c r="E35" s="2" t="s">
        <v>47</v>
      </c>
      <c r="F35" s="2" t="s">
        <v>48</v>
      </c>
      <c r="G35" s="6">
        <f>G27/$C30</f>
        <v>6.4977398766514173E-6</v>
      </c>
      <c r="H35" s="6">
        <f t="shared" ref="H35:L35" si="2">H27/$C30</f>
        <v>6.8211566724982921E-6</v>
      </c>
      <c r="I35" s="6">
        <f t="shared" si="2"/>
        <v>1.9517626962150582E-5</v>
      </c>
      <c r="J35" s="6">
        <f t="shared" si="2"/>
        <v>1.6833923122250833E-5</v>
      </c>
      <c r="K35" s="6">
        <f t="shared" si="2"/>
        <v>5.0000214473374994E-6</v>
      </c>
      <c r="L35" s="6">
        <f t="shared" si="2"/>
        <v>1.1716098627455081E-6</v>
      </c>
    </row>
    <row r="36" spans="2:14" x14ac:dyDescent="0.3">
      <c r="F36" s="2" t="s">
        <v>46</v>
      </c>
      <c r="G36" s="8">
        <f>(4*G35*$C33/PI()+(G32/1000)^2)^0.5*1000</f>
        <v>6.4456464939298623</v>
      </c>
      <c r="H36" s="8">
        <f t="shared" ref="H36:L36" si="3">(4*H35*$C33/PI()+(H32/1000)^2)^0.5*1000</f>
        <v>6.5092190647202743</v>
      </c>
      <c r="I36" s="8">
        <f t="shared" si="3"/>
        <v>24.834177763421092</v>
      </c>
      <c r="J36" s="8">
        <f t="shared" si="3"/>
        <v>8.2381571497855486</v>
      </c>
      <c r="K36" s="8">
        <f t="shared" si="3"/>
        <v>6.1426745040371538</v>
      </c>
      <c r="L36" s="8">
        <f t="shared" si="3"/>
        <v>5.2899414001006315</v>
      </c>
    </row>
    <row r="37" spans="2:14" x14ac:dyDescent="0.3">
      <c r="E37" s="2" t="s">
        <v>49</v>
      </c>
      <c r="F37" s="2" t="s">
        <v>50</v>
      </c>
      <c r="G37" s="9">
        <f t="shared" ref="G37:L37" si="4">MAX(G36,G34)</f>
        <v>6.4456464939298623</v>
      </c>
      <c r="H37" s="9">
        <f t="shared" si="4"/>
        <v>6.5092190647202743</v>
      </c>
      <c r="I37" s="9">
        <f t="shared" si="4"/>
        <v>24.834177763421092</v>
      </c>
      <c r="J37" s="9">
        <f t="shared" si="4"/>
        <v>8.2381571497855486</v>
      </c>
      <c r="K37" s="9">
        <f t="shared" si="4"/>
        <v>6.1426745040371538</v>
      </c>
      <c r="L37" s="9">
        <f t="shared" si="4"/>
        <v>5.2899414001006315</v>
      </c>
    </row>
    <row r="39" spans="2:14" x14ac:dyDescent="0.3">
      <c r="G39" s="10" t="s">
        <v>51</v>
      </c>
      <c r="H39" s="10"/>
      <c r="I39" s="10"/>
      <c r="J39" s="10"/>
      <c r="K39" s="10"/>
      <c r="L39" s="10"/>
      <c r="M39" s="10"/>
      <c r="N39" s="10"/>
    </row>
    <row r="40" spans="2:14" x14ac:dyDescent="0.3">
      <c r="G40" s="7">
        <f>MAX(ABS(G26),ABS(G27))*$C34</f>
        <v>3118.9151407926802</v>
      </c>
      <c r="H40" s="7">
        <f t="shared" ref="H40:J40" si="5">MAX(ABS(H26),ABS(H27))*$C34</f>
        <v>3274.1552027991802</v>
      </c>
      <c r="I40" s="7">
        <f t="shared" si="5"/>
        <v>9435.1896405948592</v>
      </c>
      <c r="J40" s="7">
        <f t="shared" si="5"/>
        <v>10839.482004211141</v>
      </c>
      <c r="K40" s="7"/>
      <c r="L40" s="7"/>
      <c r="M40" s="7">
        <f>MAX(ABS(M26),ABS(M27))*$C34</f>
        <v>5499.4002417148404</v>
      </c>
      <c r="N40" s="7">
        <f>MAX(ABS(N26),ABS(N27))*$C34</f>
        <v>18777.985864804879</v>
      </c>
    </row>
  </sheetData>
  <mergeCells count="4">
    <mergeCell ref="G28:N28"/>
    <mergeCell ref="G30:H30"/>
    <mergeCell ref="I30:J30"/>
    <mergeCell ref="G39:N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2022-12-31T14:17:22Z</dcterms:modified>
</cp:coreProperties>
</file>