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989C9050-1B53-4332-BDBA-1363566780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G26" i="1"/>
  <c r="L26" i="1"/>
  <c r="K26" i="1"/>
  <c r="J26" i="1"/>
  <c r="I26" i="1"/>
  <c r="H26" i="1"/>
  <c r="L24" i="1"/>
  <c r="K24" i="1"/>
  <c r="J24" i="1"/>
  <c r="I24" i="1"/>
  <c r="H24" i="1"/>
  <c r="G24" i="1"/>
  <c r="L22" i="1"/>
  <c r="L23" i="1" s="1"/>
  <c r="L27" i="1" s="1"/>
  <c r="K22" i="1"/>
  <c r="K23" i="1" s="1"/>
  <c r="K27" i="1" s="1"/>
  <c r="J22" i="1"/>
  <c r="J23" i="1" s="1"/>
  <c r="I22" i="1"/>
  <c r="I23" i="1" s="1"/>
  <c r="H22" i="1"/>
  <c r="H23" i="1" s="1"/>
  <c r="G22" i="1"/>
  <c r="G23" i="1" s="1"/>
  <c r="G27" i="1" s="1"/>
  <c r="H25" i="1" l="1"/>
  <c r="K25" i="1"/>
  <c r="K28" i="1" s="1"/>
  <c r="K29" i="1" s="1"/>
  <c r="L25" i="1"/>
  <c r="G25" i="1"/>
  <c r="G28" i="1" s="1"/>
  <c r="G29" i="1" s="1"/>
  <c r="L28" i="1"/>
  <c r="L29" i="1" s="1"/>
  <c r="H27" i="1"/>
  <c r="I25" i="1"/>
  <c r="J27" i="1"/>
  <c r="I27" i="1"/>
  <c r="J25" i="1"/>
  <c r="J28" i="1" s="1"/>
  <c r="J29" i="1" s="1"/>
  <c r="H28" i="1" l="1"/>
  <c r="H29" i="1" s="1"/>
  <c r="I28" i="1"/>
  <c r="I29" i="1" s="1"/>
</calcChain>
</file>

<file path=xl/sharedStrings.xml><?xml version="1.0" encoding="utf-8"?>
<sst xmlns="http://schemas.openxmlformats.org/spreadsheetml/2006/main" count="71" uniqueCount="64">
  <si>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</si>
  <si>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</si>
  <si>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</si>
  <si>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</si>
  <si>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</si>
  <si>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</si>
  <si>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</si>
  <si>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</si>
  <si>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</si>
  <si>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</si>
  <si>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</si>
  <si>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</si>
  <si>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</si>
  <si>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</si>
  <si>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</si>
  <si>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</si>
  <si>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</si>
  <si>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</si>
  <si>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</si>
  <si>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</si>
  <si>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</si>
  <si>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</si>
  <si>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</si>
  <si>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</si>
  <si>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</si>
  <si>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</si>
  <si>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</si>
  <si>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</si>
  <si>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</si>
  <si>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</si>
  <si>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</si>
  <si>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</si>
  <si>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</si>
  <si>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</si>
  <si>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</si>
  <si>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</si>
  <si>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</si>
  <si>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</si>
  <si>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</si>
  <si>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</si>
  <si>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</si>
  <si>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</si>
  <si>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</si>
  <si>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</si>
  <si>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</si>
  <si>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</si>
  <si>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</si>
  <si>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</si>
  <si>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</si>
  <si>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</si>
  <si>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</si>
  <si>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</si>
  <si>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</si>
  <si>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</si>
  <si>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Thickness</t>
  </si>
  <si>
    <t>20SWG</t>
  </si>
  <si>
    <t>.036"</t>
  </si>
  <si>
    <t>16SWG</t>
  </si>
  <si>
    <t>.064"</t>
  </si>
  <si>
    <t>3/8" 16SWG</t>
  </si>
  <si>
    <t>1/2" 20SWG</t>
  </si>
  <si>
    <t>Gauge</t>
  </si>
  <si>
    <t>Outer diameter/in</t>
  </si>
  <si>
    <t>1/2" 16SWG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</si>
</sst>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5" zoomScaleNormal="85" workbookViewId="0">
      <selection activeCell="Q7" sqref="Q7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-120.453388382154</v>
      </c>
      <c r="H2">
        <v>-62.0362707835721</v>
      </c>
      <c r="I2">
        <v>321.009439210594</v>
      </c>
      <c r="J2">
        <v>549.70737292733497</v>
      </c>
      <c r="K2">
        <v>-1012.97304259648</v>
      </c>
      <c r="L2">
        <v>56.931800948392599</v>
      </c>
      <c r="M2">
        <v>117.266635243352</v>
      </c>
      <c r="N2">
        <v>475.76948494638202</v>
      </c>
    </row>
    <row r="3" spans="1:14" x14ac:dyDescent="0.3">
      <c r="A3">
        <v>1</v>
      </c>
      <c r="B3" t="s">
        <v>14</v>
      </c>
      <c r="C3">
        <v>-2600</v>
      </c>
      <c r="D3">
        <v>0</v>
      </c>
      <c r="E3">
        <v>1600</v>
      </c>
      <c r="F3">
        <v>0</v>
      </c>
      <c r="G3">
        <v>984.40356787462497</v>
      </c>
      <c r="H3">
        <v>-1636.73758211924</v>
      </c>
      <c r="I3">
        <v>-3649.61007025352</v>
      </c>
      <c r="J3">
        <v>5377.4403146874201</v>
      </c>
      <c r="K3">
        <v>-2135.1249843317601</v>
      </c>
      <c r="L3">
        <v>818.13682172758195</v>
      </c>
      <c r="M3">
        <v>2154.3245312630302</v>
      </c>
      <c r="N3">
        <v>7882.2473194717504</v>
      </c>
    </row>
    <row r="4" spans="1:14" x14ac:dyDescent="0.3">
      <c r="A4">
        <v>2</v>
      </c>
      <c r="B4" t="s">
        <v>47</v>
      </c>
      <c r="C4">
        <v>0</v>
      </c>
      <c r="D4">
        <v>0</v>
      </c>
      <c r="E4">
        <v>750</v>
      </c>
      <c r="F4">
        <v>-200</v>
      </c>
      <c r="G4">
        <v>-225.07045641762701</v>
      </c>
      <c r="H4">
        <v>-16.907709116044298</v>
      </c>
      <c r="I4">
        <v>132.760030029277</v>
      </c>
      <c r="J4">
        <v>607.47066448481303</v>
      </c>
      <c r="K4">
        <v>-1006.69134486503</v>
      </c>
      <c r="L4">
        <v>226.00607155719999</v>
      </c>
      <c r="M4">
        <v>220.447062619983</v>
      </c>
      <c r="N4">
        <v>552.17548008118297</v>
      </c>
    </row>
    <row r="5" spans="1:14" x14ac:dyDescent="0.3">
      <c r="A5">
        <v>3</v>
      </c>
      <c r="B5" t="s">
        <v>48</v>
      </c>
      <c r="C5">
        <v>-1500</v>
      </c>
      <c r="D5">
        <v>0</v>
      </c>
      <c r="E5">
        <v>750</v>
      </c>
      <c r="F5">
        <v>-200</v>
      </c>
      <c r="G5">
        <v>491.10500305730801</v>
      </c>
      <c r="H5">
        <v>-884.82705783582503</v>
      </c>
      <c r="I5">
        <v>-2367.8727818377101</v>
      </c>
      <c r="J5">
        <v>3033.2771562785301</v>
      </c>
      <c r="K5">
        <v>-991.75816801460496</v>
      </c>
      <c r="L5">
        <v>627.93817523278301</v>
      </c>
      <c r="M5">
        <v>1136.6425941468999</v>
      </c>
      <c r="N5">
        <v>4699.7865205453099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-1395.31918233285</v>
      </c>
      <c r="H6">
        <v>-1248.59139822629</v>
      </c>
      <c r="I6">
        <v>3086.9642233719201</v>
      </c>
      <c r="J6">
        <v>2944.2937595571102</v>
      </c>
      <c r="K6">
        <v>-2299.2438749927201</v>
      </c>
      <c r="L6">
        <v>976.77524681920704</v>
      </c>
      <c r="M6">
        <v>1559.49030448701</v>
      </c>
      <c r="N6">
        <v>2997.5468897268001</v>
      </c>
    </row>
    <row r="7" spans="1:14" x14ac:dyDescent="0.3">
      <c r="A7">
        <v>5</v>
      </c>
      <c r="B7" t="s">
        <v>16</v>
      </c>
      <c r="C7">
        <v>-1850</v>
      </c>
      <c r="D7">
        <v>1850</v>
      </c>
      <c r="E7">
        <v>1600</v>
      </c>
      <c r="F7">
        <v>0</v>
      </c>
      <c r="G7">
        <v>-183.665359747797</v>
      </c>
      <c r="H7">
        <v>-1997.0308326412</v>
      </c>
      <c r="I7">
        <v>-690.07575669685104</v>
      </c>
      <c r="J7">
        <v>5425.08771880112</v>
      </c>
      <c r="K7">
        <v>-2240.9508909450801</v>
      </c>
      <c r="L7">
        <v>1225.76437202025</v>
      </c>
      <c r="M7">
        <v>1948.2755765690899</v>
      </c>
      <c r="N7">
        <v>5805.3920684731902</v>
      </c>
    </row>
    <row r="8" spans="1:14" x14ac:dyDescent="0.3">
      <c r="A8">
        <v>6</v>
      </c>
      <c r="B8" t="s">
        <v>49</v>
      </c>
      <c r="C8">
        <v>0</v>
      </c>
      <c r="D8">
        <v>2600</v>
      </c>
      <c r="E8">
        <v>1600</v>
      </c>
      <c r="F8">
        <v>-200</v>
      </c>
      <c r="G8">
        <v>-1499.9362503683301</v>
      </c>
      <c r="H8">
        <v>-1203.46283655876</v>
      </c>
      <c r="I8">
        <v>2898.7148141906</v>
      </c>
      <c r="J8">
        <v>3002.0570511145902</v>
      </c>
      <c r="K8">
        <v>-2292.96217726127</v>
      </c>
      <c r="L8">
        <v>1145.8495174280099</v>
      </c>
      <c r="M8">
        <v>1607.9343245687</v>
      </c>
      <c r="N8">
        <v>2931.5639406714999</v>
      </c>
    </row>
    <row r="9" spans="1:14" x14ac:dyDescent="0.3">
      <c r="A9">
        <v>7</v>
      </c>
      <c r="B9" t="s">
        <v>50</v>
      </c>
      <c r="C9">
        <v>-1850</v>
      </c>
      <c r="D9">
        <v>1850</v>
      </c>
      <c r="E9">
        <v>1600</v>
      </c>
      <c r="F9">
        <v>-200</v>
      </c>
      <c r="G9">
        <v>-288.28242778327001</v>
      </c>
      <c r="H9">
        <v>-1951.9022709736701</v>
      </c>
      <c r="I9">
        <v>-878.32516587816895</v>
      </c>
      <c r="J9">
        <v>5482.8510103586004</v>
      </c>
      <c r="K9">
        <v>-2234.66919321363</v>
      </c>
      <c r="L9">
        <v>1394.8386426290599</v>
      </c>
      <c r="M9">
        <v>1883.1304118308401</v>
      </c>
      <c r="N9">
        <v>5976.16394890427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536.28812341645801</v>
      </c>
      <c r="H10">
        <v>581.95258722873905</v>
      </c>
      <c r="I10">
        <v>-1064.8429183216999</v>
      </c>
      <c r="J10">
        <v>-472.36072167582</v>
      </c>
      <c r="K10">
        <v>-933.22224406558496</v>
      </c>
      <c r="L10">
        <v>-436.52247104928199</v>
      </c>
      <c r="M10">
        <v>658.70943279036499</v>
      </c>
      <c r="N10">
        <v>920.41458649687002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849.74127131781904</v>
      </c>
      <c r="H11">
        <v>-220.28048421685</v>
      </c>
      <c r="I11">
        <v>-2425.4400804982401</v>
      </c>
      <c r="J11">
        <v>1541.6825069419899</v>
      </c>
      <c r="K11">
        <v>-946.06303332701498</v>
      </c>
      <c r="L11">
        <v>-7.7438646658849102</v>
      </c>
      <c r="M11">
        <v>941.25596609528395</v>
      </c>
      <c r="N11">
        <v>3471.2845522486</v>
      </c>
    </row>
    <row r="12" spans="1:14" x14ac:dyDescent="0.3">
      <c r="A12">
        <v>10</v>
      </c>
      <c r="B12" t="s">
        <v>51</v>
      </c>
      <c r="C12">
        <v>0</v>
      </c>
      <c r="D12">
        <v>-1500</v>
      </c>
      <c r="E12">
        <v>750</v>
      </c>
      <c r="F12">
        <v>-200</v>
      </c>
      <c r="G12">
        <v>431.67105538098502</v>
      </c>
      <c r="H12">
        <v>627.081148896267</v>
      </c>
      <c r="I12">
        <v>-1253.09232750302</v>
      </c>
      <c r="J12">
        <v>-414.59743011834098</v>
      </c>
      <c r="K12">
        <v>-926.94054633412998</v>
      </c>
      <c r="L12">
        <v>-267.44820044047401</v>
      </c>
      <c r="M12">
        <v>642.42897665533997</v>
      </c>
      <c r="N12">
        <v>1102.5038801815199</v>
      </c>
    </row>
    <row r="13" spans="1:14" x14ac:dyDescent="0.3">
      <c r="A13">
        <v>11</v>
      </c>
      <c r="B13" t="s">
        <v>52</v>
      </c>
      <c r="C13">
        <v>-1060</v>
      </c>
      <c r="D13">
        <v>-1060</v>
      </c>
      <c r="E13">
        <v>750</v>
      </c>
      <c r="F13">
        <v>-200</v>
      </c>
      <c r="G13">
        <v>745.124203282346</v>
      </c>
      <c r="H13">
        <v>-175.15192254932199</v>
      </c>
      <c r="I13">
        <v>-2613.6894896795502</v>
      </c>
      <c r="J13">
        <v>1599.4457984994699</v>
      </c>
      <c r="K13">
        <v>-939.78133559555999</v>
      </c>
      <c r="L13">
        <v>161.330405942922</v>
      </c>
      <c r="M13">
        <v>816.29339773235097</v>
      </c>
      <c r="N13">
        <v>3691.4884161779401</v>
      </c>
    </row>
    <row r="14" spans="1:14" x14ac:dyDescent="0.3">
      <c r="A14">
        <v>12</v>
      </c>
      <c r="B14" t="s">
        <v>53</v>
      </c>
      <c r="C14">
        <v>0</v>
      </c>
      <c r="D14">
        <v>0</v>
      </c>
      <c r="E14">
        <v>1350</v>
      </c>
      <c r="F14">
        <v>0</v>
      </c>
      <c r="G14">
        <v>-216.81609908787701</v>
      </c>
      <c r="H14">
        <v>-111.665287410429</v>
      </c>
      <c r="I14">
        <v>577.81699057906906</v>
      </c>
      <c r="J14">
        <v>989.473271269203</v>
      </c>
      <c r="K14">
        <v>-1823.35147667367</v>
      </c>
      <c r="L14">
        <v>102.477241707106</v>
      </c>
      <c r="M14">
        <v>211.079943438035</v>
      </c>
      <c r="N14">
        <v>856.38507290348696</v>
      </c>
    </row>
    <row r="15" spans="1:14" x14ac:dyDescent="0.3">
      <c r="A15">
        <v>13</v>
      </c>
      <c r="B15" t="s">
        <v>19</v>
      </c>
      <c r="C15">
        <v>-2600</v>
      </c>
      <c r="D15">
        <v>-1500</v>
      </c>
      <c r="E15">
        <v>750</v>
      </c>
      <c r="F15">
        <v>-200</v>
      </c>
      <c r="G15">
        <v>-1499.9362503683301</v>
      </c>
      <c r="H15">
        <v>-1997.0308326412</v>
      </c>
      <c r="I15">
        <v>-3649.61007025352</v>
      </c>
      <c r="J15">
        <v>-472.36072167582</v>
      </c>
      <c r="K15">
        <v>-2299.2438749927201</v>
      </c>
      <c r="L15">
        <v>-436.52247104928199</v>
      </c>
      <c r="M15">
        <v>117.266635243352</v>
      </c>
      <c r="N15">
        <v>475.76948494638202</v>
      </c>
    </row>
    <row r="16" spans="1:14" x14ac:dyDescent="0.3">
      <c r="A16">
        <v>14</v>
      </c>
      <c r="B16" t="s">
        <v>20</v>
      </c>
      <c r="C16">
        <v>0</v>
      </c>
      <c r="D16">
        <v>2600</v>
      </c>
      <c r="E16">
        <v>1600</v>
      </c>
      <c r="F16">
        <v>0</v>
      </c>
      <c r="G16">
        <v>984.40356787462497</v>
      </c>
      <c r="H16">
        <v>627.081148896267</v>
      </c>
      <c r="I16">
        <v>3086.9642233719201</v>
      </c>
      <c r="J16">
        <v>5482.8510103586004</v>
      </c>
      <c r="K16">
        <v>-926.94054633412998</v>
      </c>
      <c r="L16">
        <v>1394.8386426290599</v>
      </c>
      <c r="M16">
        <v>2154.3245312630302</v>
      </c>
      <c r="N16">
        <v>7882.2473194717504</v>
      </c>
    </row>
    <row r="17" spans="2:17" x14ac:dyDescent="0.3">
      <c r="G17" s="12" t="s">
        <v>21</v>
      </c>
      <c r="H17" s="12"/>
      <c r="I17" s="12"/>
      <c r="J17" s="12"/>
      <c r="K17" s="12"/>
      <c r="L17" s="12"/>
      <c r="M17" s="12"/>
      <c r="N17" s="12"/>
    </row>
    <row r="18" spans="2:17" x14ac:dyDescent="0.3">
      <c r="B18" s="1" t="s">
        <v>22</v>
      </c>
      <c r="C18" s="2">
        <v>210000000000</v>
      </c>
    </row>
    <row r="19" spans="2:17" x14ac:dyDescent="0.3">
      <c r="B19" s="1" t="s">
        <v>23</v>
      </c>
      <c r="C19" s="2">
        <v>240000000</v>
      </c>
      <c r="G19" s="12" t="s">
        <v>24</v>
      </c>
      <c r="H19" s="12"/>
      <c r="I19" s="12" t="s">
        <v>25</v>
      </c>
      <c r="J19" s="12"/>
      <c r="K19" s="1" t="s">
        <v>26</v>
      </c>
      <c r="L19" s="1" t="s">
        <v>27</v>
      </c>
      <c r="N19" s="1" t="s">
        <v>28</v>
      </c>
    </row>
    <row r="20" spans="2:17" x14ac:dyDescent="0.3">
      <c r="F20" s="1" t="s">
        <v>29</v>
      </c>
      <c r="G20" s="3">
        <v>275</v>
      </c>
      <c r="H20" s="3">
        <v>278</v>
      </c>
      <c r="I20" s="3">
        <v>391</v>
      </c>
      <c r="J20" s="3">
        <v>436</v>
      </c>
      <c r="K20" s="3">
        <v>584</v>
      </c>
      <c r="L20" s="3">
        <v>329</v>
      </c>
      <c r="N20" s="3" t="s">
        <v>30</v>
      </c>
    </row>
    <row r="21" spans="2:17" x14ac:dyDescent="0.3">
      <c r="F21" s="1" t="s">
        <v>62</v>
      </c>
      <c r="G21" s="11">
        <v>0.5</v>
      </c>
      <c r="H21" s="11">
        <v>0.5</v>
      </c>
      <c r="I21" s="11">
        <v>0.5</v>
      </c>
      <c r="J21" s="11">
        <v>0.5</v>
      </c>
      <c r="K21" s="11">
        <v>0.5</v>
      </c>
      <c r="L21" s="11">
        <v>0.5</v>
      </c>
      <c r="N21" s="4" t="s">
        <v>32</v>
      </c>
    </row>
    <row r="22" spans="2:17" x14ac:dyDescent="0.3">
      <c r="F22" s="1" t="s">
        <v>42</v>
      </c>
      <c r="G22" s="4">
        <f>G21*25.4</f>
        <v>12.7</v>
      </c>
      <c r="H22" s="4">
        <f t="shared" ref="H22:L22" si="0">H21*25.4</f>
        <v>12.7</v>
      </c>
      <c r="I22" s="4">
        <f t="shared" si="0"/>
        <v>12.7</v>
      </c>
      <c r="J22" s="4">
        <f t="shared" si="0"/>
        <v>12.7</v>
      </c>
      <c r="K22" s="4">
        <f t="shared" si="0"/>
        <v>12.7</v>
      </c>
      <c r="L22" s="4">
        <f t="shared" si="0"/>
        <v>12.7</v>
      </c>
      <c r="N22" s="6" t="s">
        <v>36</v>
      </c>
    </row>
    <row r="23" spans="2:17" x14ac:dyDescent="0.3">
      <c r="B23" s="1" t="s">
        <v>31</v>
      </c>
      <c r="C23" s="3">
        <v>2</v>
      </c>
      <c r="F23" s="1" t="s">
        <v>43</v>
      </c>
      <c r="G23" s="4">
        <f>G22/2000</f>
        <v>6.3499999999999997E-3</v>
      </c>
      <c r="H23" s="4">
        <f t="shared" ref="H23:L23" si="1">H22/2000</f>
        <v>6.3499999999999997E-3</v>
      </c>
      <c r="I23" s="4">
        <f t="shared" si="1"/>
        <v>6.3499999999999997E-3</v>
      </c>
      <c r="J23" s="4">
        <f t="shared" si="1"/>
        <v>6.3499999999999997E-3</v>
      </c>
      <c r="K23" s="4">
        <f t="shared" si="1"/>
        <v>6.3499999999999997E-3</v>
      </c>
      <c r="L23" s="4">
        <f t="shared" si="1"/>
        <v>6.3499999999999997E-3</v>
      </c>
    </row>
    <row r="24" spans="2:17" x14ac:dyDescent="0.3">
      <c r="B24" s="1" t="s">
        <v>33</v>
      </c>
      <c r="C24" s="3">
        <v>2</v>
      </c>
      <c r="E24" s="1" t="s">
        <v>34</v>
      </c>
      <c r="F24" s="1" t="s">
        <v>35</v>
      </c>
      <c r="G24" s="5">
        <f t="shared" ref="G24:L24" si="2">-G15*(G20/1000)^2/(PI()^2*$C18/$C24)</f>
        <v>1.0945841231737897E-10</v>
      </c>
      <c r="H24" s="5">
        <f t="shared" si="2"/>
        <v>1.4893107266049462E-10</v>
      </c>
      <c r="I24" s="5">
        <f t="shared" si="2"/>
        <v>5.3840729623304376E-10</v>
      </c>
      <c r="J24" s="5">
        <f t="shared" si="2"/>
        <v>8.6647834144362775E-11</v>
      </c>
      <c r="K24" s="5">
        <f t="shared" si="2"/>
        <v>7.5669643518067137E-10</v>
      </c>
      <c r="L24" s="5">
        <f t="shared" si="2"/>
        <v>4.5594174433779885E-11</v>
      </c>
    </row>
    <row r="25" spans="2:17" x14ac:dyDescent="0.3">
      <c r="B25" s="1" t="s">
        <v>37</v>
      </c>
      <c r="C25" s="3">
        <v>2</v>
      </c>
      <c r="F25" s="1" t="s">
        <v>44</v>
      </c>
      <c r="G25" s="7">
        <f>IF(G24&gt;0,(G23-((-G24+PI() * (G23)^4/4)*4/PI())^0.25)*1000,"Tension only")</f>
        <v>0.14068135198575318</v>
      </c>
      <c r="H25" s="7">
        <f t="shared" ref="H25:L25" si="3">IF(H24&gt;0,(H23-((-H24+PI() * (H23)^4/4)*4/PI())^0.25)*1000,"Tension only")</f>
        <v>0.19384269863093484</v>
      </c>
      <c r="I25" s="7">
        <f t="shared" si="3"/>
        <v>0.81234188231726645</v>
      </c>
      <c r="J25" s="7">
        <f t="shared" si="3"/>
        <v>0.11057230470338381</v>
      </c>
      <c r="K25" s="7">
        <f t="shared" si="3"/>
        <v>1.2767299772687684</v>
      </c>
      <c r="L25" s="7">
        <f t="shared" si="3"/>
        <v>5.745622690430871E-2</v>
      </c>
    </row>
    <row r="26" spans="2:17" x14ac:dyDescent="0.3">
      <c r="E26" s="1" t="s">
        <v>38</v>
      </c>
      <c r="F26" s="1" t="s">
        <v>39</v>
      </c>
      <c r="G26" s="5">
        <f t="shared" ref="G26:L26" si="4">G16/$C19*$C25</f>
        <v>8.2033630656218741E-6</v>
      </c>
      <c r="H26" s="5">
        <f t="shared" si="4"/>
        <v>5.2256762408022249E-6</v>
      </c>
      <c r="I26" s="5">
        <f t="shared" si="4"/>
        <v>2.5724701861432667E-5</v>
      </c>
      <c r="J26" s="5">
        <f t="shared" si="4"/>
        <v>4.569042508632167E-5</v>
      </c>
      <c r="K26" s="5">
        <f t="shared" si="4"/>
        <v>-7.7245045527844159E-6</v>
      </c>
      <c r="L26" s="5">
        <f t="shared" si="4"/>
        <v>1.1623655355242166E-5</v>
      </c>
    </row>
    <row r="27" spans="2:17" x14ac:dyDescent="0.3">
      <c r="F27" s="1" t="s">
        <v>44</v>
      </c>
      <c r="G27" s="7">
        <f>(G23-(G23^2-G26/PI())^0.5)*1000</f>
        <v>0.20904824670820321</v>
      </c>
      <c r="H27" s="7">
        <f t="shared" ref="H27:L27" si="5">(H23-(H23^2-H26/PI())^0.5)*1000</f>
        <v>0.13235449783787456</v>
      </c>
      <c r="I27" s="7">
        <f t="shared" si="5"/>
        <v>0.68130763946609807</v>
      </c>
      <c r="J27" s="7">
        <f t="shared" si="5"/>
        <v>1.2727186417252849</v>
      </c>
      <c r="K27" s="7">
        <f t="shared" si="5"/>
        <v>-0.19074049057314202</v>
      </c>
      <c r="L27" s="7">
        <f t="shared" si="5"/>
        <v>0.29834108802939424</v>
      </c>
      <c r="P27" t="s">
        <v>61</v>
      </c>
      <c r="Q27" t="s">
        <v>54</v>
      </c>
    </row>
    <row r="28" spans="2:17" x14ac:dyDescent="0.3">
      <c r="E28" s="1" t="s">
        <v>40</v>
      </c>
      <c r="F28" s="1" t="s">
        <v>45</v>
      </c>
      <c r="G28" s="8">
        <f t="shared" ref="G28:L28" si="6">MAX(G27,G25)</f>
        <v>0.20904824670820321</v>
      </c>
      <c r="H28" s="8">
        <f t="shared" si="6"/>
        <v>0.19384269863093484</v>
      </c>
      <c r="I28" s="8">
        <f t="shared" si="6"/>
        <v>0.81234188231726645</v>
      </c>
      <c r="J28" s="8">
        <f t="shared" si="6"/>
        <v>1.2727186417252849</v>
      </c>
      <c r="K28" s="8">
        <f t="shared" si="6"/>
        <v>1.2767299772687684</v>
      </c>
      <c r="L28" s="8">
        <f t="shared" si="6"/>
        <v>0.29834108802939424</v>
      </c>
      <c r="P28" t="s">
        <v>55</v>
      </c>
      <c r="Q28" t="s">
        <v>56</v>
      </c>
    </row>
    <row r="29" spans="2:17" x14ac:dyDescent="0.3">
      <c r="E29" s="9"/>
      <c r="F29" s="1" t="s">
        <v>46</v>
      </c>
      <c r="G29" s="10">
        <f>G28/25.4</f>
        <v>8.2302459333938281E-3</v>
      </c>
      <c r="H29" s="10">
        <f t="shared" ref="H29:L29" si="7">H28/25.4</f>
        <v>7.631602308304522E-3</v>
      </c>
      <c r="I29" s="10">
        <f t="shared" si="7"/>
        <v>3.1981963870758523E-2</v>
      </c>
      <c r="J29" s="10">
        <f t="shared" si="7"/>
        <v>5.0107033138790745E-2</v>
      </c>
      <c r="K29" s="10">
        <f t="shared" si="7"/>
        <v>5.0264959734990886E-2</v>
      </c>
      <c r="L29" s="10">
        <f t="shared" si="7"/>
        <v>1.1745712127141506E-2</v>
      </c>
      <c r="P29" t="s">
        <v>57</v>
      </c>
      <c r="Q29" t="s">
        <v>58</v>
      </c>
    </row>
    <row r="30" spans="2:17" x14ac:dyDescent="0.3">
      <c r="L30" t="s">
        <v>59</v>
      </c>
    </row>
    <row r="31" spans="2:17" x14ac:dyDescent="0.3">
      <c r="G31" s="12" t="s">
        <v>41</v>
      </c>
      <c r="H31" s="12"/>
      <c r="I31" s="12"/>
      <c r="J31" s="12"/>
      <c r="K31" s="12"/>
      <c r="L31" s="12"/>
      <c r="M31" s="12"/>
      <c r="N31" s="12"/>
    </row>
    <row r="32" spans="2:17" x14ac:dyDescent="0.3">
      <c r="G32" s="6">
        <f>MAX(ABS(G15),ABS(G16))*$C25</f>
        <v>2999.8725007366602</v>
      </c>
      <c r="H32" s="6">
        <f t="shared" ref="H32:N32" si="8">MAX(ABS(H15),ABS(H16))*$C25</f>
        <v>3994.0616652824001</v>
      </c>
      <c r="I32" s="6">
        <f t="shared" si="8"/>
        <v>7299.22014050704</v>
      </c>
      <c r="J32" s="6">
        <f t="shared" si="8"/>
        <v>10965.702020717201</v>
      </c>
      <c r="K32" s="6">
        <f t="shared" si="8"/>
        <v>4598.4877499854401</v>
      </c>
      <c r="L32" s="6">
        <f t="shared" si="8"/>
        <v>2789.6772852581198</v>
      </c>
      <c r="M32" s="6">
        <f t="shared" si="8"/>
        <v>4308.6490625260603</v>
      </c>
      <c r="N32" s="6">
        <f t="shared" si="8"/>
        <v>15764.494638943501</v>
      </c>
    </row>
    <row r="33" spans="7:12" x14ac:dyDescent="0.3">
      <c r="G33" t="s">
        <v>59</v>
      </c>
      <c r="H33" t="s">
        <v>59</v>
      </c>
      <c r="L33" t="s">
        <v>59</v>
      </c>
    </row>
    <row r="34" spans="7:12" x14ac:dyDescent="0.3">
      <c r="G34" t="s">
        <v>60</v>
      </c>
      <c r="H34" t="s">
        <v>60</v>
      </c>
      <c r="I34" t="s">
        <v>60</v>
      </c>
      <c r="J34" t="s">
        <v>63</v>
      </c>
      <c r="L34" t="s">
        <v>60</v>
      </c>
    </row>
  </sheetData>
  <mergeCells count="4">
    <mergeCell ref="G17:N17"/>
    <mergeCell ref="G19:H19"/>
    <mergeCell ref="I19:J19"/>
    <mergeCell ref="G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2023-01-25T13:51:11Z</dcterms:modified>
</cp:coreProperties>
</file>